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emf" ContentType="image/x-emf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3256" windowHeight="13176" firstSheet="4" activeTab="6"/>
  </bookViews>
  <sheets>
    <sheet name="INSTRUCTIONS" sheetId="18" r:id="rId1"/>
    <sheet name="DELIVERABLES " sheetId="4" r:id="rId2"/>
    <sheet name="ASSET DESCRIPTION " sheetId="13" r:id="rId3"/>
    <sheet name="FINANCIAL COST " sheetId="7" r:id="rId4"/>
    <sheet name="FLUID PROPERTIES" sheetId="9" r:id="rId5"/>
    <sheet name="GEOLOGY OOIP " sheetId="1" r:id="rId6"/>
    <sheet name="DRILLING INFO " sheetId="2" r:id="rId7"/>
    <sheet name="CEMENTING " sheetId="17" r:id="rId8"/>
    <sheet name="PRODUCTION " sheetId="6" r:id="rId9"/>
    <sheet name="FACILITIES" sheetId="19" r:id="rId10"/>
    <sheet name="COMPLETION " sheetId="8" r:id="rId11"/>
    <sheet name="CASING PRiCES" sheetId="12" r:id="rId12"/>
    <sheet name="DRILLING PERMIT" sheetId="14" r:id="rId13"/>
  </sheets>
  <definedNames>
    <definedName name="_xlnm.Print_Area" localSheetId="2">'ASSET DESCRIPTION '!$A$1:$N$25</definedName>
    <definedName name="_xlnm.Print_Area" localSheetId="5">'GEOLOGY OOIP '!$C$4:$T$29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2"/>
  <c r="P4"/>
  <c r="P5"/>
  <c r="P6"/>
  <c r="P7"/>
  <c r="P8"/>
  <c r="P9"/>
  <c r="P10"/>
  <c r="P11"/>
  <c r="P12"/>
  <c r="T63" i="6"/>
  <c r="U63" s="1"/>
  <c r="T38"/>
  <c r="U38" s="1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38"/>
  <c r="V40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V57" s="1"/>
  <c r="V58" s="1"/>
  <c r="V59" s="1"/>
  <c r="V60" s="1"/>
  <c r="V61" s="1"/>
  <c r="V62" s="1"/>
  <c r="V39"/>
  <c r="V63"/>
  <c r="V38"/>
  <c r="J44"/>
  <c r="L41"/>
  <c r="T39" l="1"/>
  <c r="N44"/>
  <c r="L38"/>
  <c r="S38" s="1"/>
  <c r="AH22" i="1"/>
  <c r="AH23"/>
  <c r="AH24"/>
  <c r="AH25"/>
  <c r="AH21"/>
  <c r="V7" i="9"/>
  <c r="W14" i="1"/>
  <c r="X19"/>
  <c r="Y19"/>
  <c r="W12"/>
  <c r="Y14"/>
  <c r="X8"/>
  <c r="L4" i="7"/>
  <c r="G27" i="2"/>
  <c r="F27"/>
  <c r="W15" i="1"/>
  <c r="T40" i="6" l="1"/>
  <c r="U39"/>
  <c r="L40"/>
  <c r="N45" s="1"/>
  <c r="J45" s="1"/>
  <c r="S12" i="2"/>
  <c r="S11"/>
  <c r="U11" s="1"/>
  <c r="S10"/>
  <c r="S9"/>
  <c r="S8"/>
  <c r="U8" s="1"/>
  <c r="S7"/>
  <c r="S6"/>
  <c r="S5"/>
  <c r="S4"/>
  <c r="U4" s="1"/>
  <c r="R43" i="6" l="1"/>
  <c r="S43" s="1"/>
  <c r="R51"/>
  <c r="S51" s="1"/>
  <c r="R42"/>
  <c r="S42" s="1"/>
  <c r="R46"/>
  <c r="S46" s="1"/>
  <c r="R50"/>
  <c r="S50" s="1"/>
  <c r="R54"/>
  <c r="S54" s="1"/>
  <c r="R58"/>
  <c r="S58" s="1"/>
  <c r="R62"/>
  <c r="S62" s="1"/>
  <c r="R44"/>
  <c r="S44" s="1"/>
  <c r="R52"/>
  <c r="S52" s="1"/>
  <c r="R60"/>
  <c r="S60" s="1"/>
  <c r="R47"/>
  <c r="S47" s="1"/>
  <c r="R63"/>
  <c r="S63" s="1"/>
  <c r="R41"/>
  <c r="S41" s="1"/>
  <c r="R45"/>
  <c r="S45" s="1"/>
  <c r="R49"/>
  <c r="S49" s="1"/>
  <c r="R53"/>
  <c r="S53" s="1"/>
  <c r="R57"/>
  <c r="S57" s="1"/>
  <c r="R61"/>
  <c r="S61" s="1"/>
  <c r="R40"/>
  <c r="S40" s="1"/>
  <c r="R48"/>
  <c r="S48" s="1"/>
  <c r="R56"/>
  <c r="S56" s="1"/>
  <c r="R39"/>
  <c r="S39" s="1"/>
  <c r="R55"/>
  <c r="S55" s="1"/>
  <c r="R59"/>
  <c r="S59" s="1"/>
  <c r="U40"/>
  <c r="T41"/>
  <c r="T4" i="2"/>
  <c r="T7"/>
  <c r="U7"/>
  <c r="T12"/>
  <c r="U12"/>
  <c r="T5"/>
  <c r="U5"/>
  <c r="T11"/>
  <c r="T10"/>
  <c r="U10"/>
  <c r="T6"/>
  <c r="U6"/>
  <c r="T8"/>
  <c r="T9"/>
  <c r="U9"/>
  <c r="H4"/>
  <c r="H5"/>
  <c r="T42" i="6" l="1"/>
  <c r="U41"/>
  <c r="H6" i="2"/>
  <c r="T43" i="6" l="1"/>
  <c r="U42"/>
  <c r="H7" i="2"/>
  <c r="T44" i="6" l="1"/>
  <c r="U43"/>
  <c r="H8" i="2"/>
  <c r="T45" i="6" l="1"/>
  <c r="U44"/>
  <c r="H9" i="2"/>
  <c r="T46" i="6" l="1"/>
  <c r="U45"/>
  <c r="H10" i="2"/>
  <c r="T47" i="6" l="1"/>
  <c r="U46"/>
  <c r="H11" i="2"/>
  <c r="T48" i="6" l="1"/>
  <c r="U47"/>
  <c r="H12" i="2"/>
  <c r="T49" i="6" l="1"/>
  <c r="U48"/>
  <c r="T50" l="1"/>
  <c r="U49"/>
  <c r="T51" l="1"/>
  <c r="U50"/>
  <c r="W21" i="1"/>
  <c r="W20"/>
  <c r="Y12"/>
  <c r="Y15"/>
  <c r="T52" i="6" l="1"/>
  <c r="U51"/>
  <c r="X21" i="1"/>
  <c r="Y21" s="1"/>
  <c r="X20"/>
  <c r="Y20" s="1"/>
  <c r="X22"/>
  <c r="Y22" s="1"/>
  <c r="T53" i="6" l="1"/>
  <c r="U52"/>
  <c r="T54" l="1"/>
  <c r="U53"/>
  <c r="T55" l="1"/>
  <c r="U54"/>
  <c r="T56" l="1"/>
  <c r="U55"/>
  <c r="T57" l="1"/>
  <c r="U56"/>
  <c r="T58" l="1"/>
  <c r="U57"/>
  <c r="T59" l="1"/>
  <c r="U58"/>
  <c r="T60" l="1"/>
  <c r="U59"/>
  <c r="T61" l="1"/>
  <c r="U60"/>
  <c r="T62" l="1"/>
  <c r="U62" s="1"/>
  <c r="U61"/>
</calcChain>
</file>

<file path=xl/comments1.xml><?xml version="1.0" encoding="utf-8"?>
<comments xmlns="http://schemas.openxmlformats.org/spreadsheetml/2006/main">
  <authors>
    <author>Giussani, Alberto</author>
  </authors>
  <commentList>
    <comment ref="AA10" authorId="0">
      <text>
        <r>
          <rPr>
            <b/>
            <sz val="9"/>
            <color indexed="81"/>
            <rFont val="Tahoma"/>
            <family val="2"/>
          </rPr>
          <t>Giussani, Alberto:</t>
        </r>
        <r>
          <rPr>
            <sz val="9"/>
            <color indexed="81"/>
            <rFont val="Tahoma"/>
            <family val="2"/>
          </rPr>
          <t xml:space="preserve">
GOAL
</t>
        </r>
      </text>
    </comment>
  </commentList>
</comments>
</file>

<file path=xl/comments2.xml><?xml version="1.0" encoding="utf-8"?>
<comments xmlns="http://schemas.openxmlformats.org/spreadsheetml/2006/main">
  <authors>
    <author>Rhonda Giussani</author>
  </authors>
  <commentList>
    <comment ref="K4" authorId="0">
      <text>
        <r>
          <rPr>
            <b/>
            <sz val="9"/>
            <color indexed="81"/>
            <rFont val="Tahoma"/>
            <family val="2"/>
          </rPr>
          <t>Rhonda Giussani:</t>
        </r>
        <r>
          <rPr>
            <sz val="9"/>
            <color indexed="81"/>
            <rFont val="Tahoma"/>
            <family val="2"/>
          </rPr>
          <t xml:space="preserve">
AVERAGE OF WILLIS AND HUBBERT
</t>
        </r>
      </text>
    </comment>
  </commentList>
</comments>
</file>

<file path=xl/sharedStrings.xml><?xml version="1.0" encoding="utf-8"?>
<sst xmlns="http://schemas.openxmlformats.org/spreadsheetml/2006/main" count="898" uniqueCount="433">
  <si>
    <t>OVERALL AREA</t>
  </si>
  <si>
    <t>SIZE OF EACH SQUARE</t>
  </si>
  <si>
    <t>ACRES</t>
  </si>
  <si>
    <t>FT</t>
  </si>
  <si>
    <t xml:space="preserve">AREA EACH SQUARE </t>
  </si>
  <si>
    <t>SQ FT</t>
  </si>
  <si>
    <t>WIDTH</t>
  </si>
  <si>
    <t xml:space="preserve">LENGTH </t>
  </si>
  <si>
    <t>MILES</t>
  </si>
  <si>
    <t>WIDTH , No OF SQUARES</t>
  </si>
  <si>
    <t>LENGTH  , No OF SQUARES</t>
  </si>
  <si>
    <t>YELLOW</t>
  </si>
  <si>
    <t>BLUE</t>
  </si>
  <si>
    <t>GREEN</t>
  </si>
  <si>
    <t>RED</t>
  </si>
  <si>
    <t xml:space="preserve">DEPTH </t>
  </si>
  <si>
    <t xml:space="preserve">OVERBURDEN </t>
  </si>
  <si>
    <t>PORE  PRESSURE</t>
  </si>
  <si>
    <t>MARGIN</t>
  </si>
  <si>
    <t xml:space="preserve">FRACTURE PRESSURE </t>
  </si>
  <si>
    <t>FRACTURE- MARGIN</t>
  </si>
  <si>
    <t>LITHOSTATIC</t>
  </si>
  <si>
    <t>FRESH WATER</t>
  </si>
  <si>
    <t>PSIA</t>
  </si>
  <si>
    <t>PSIA/FT</t>
  </si>
  <si>
    <t>LBS/GAL</t>
  </si>
  <si>
    <t>lbs/gal</t>
  </si>
  <si>
    <t xml:space="preserve">ACTUAL DEPTH </t>
  </si>
  <si>
    <t>NET THICKNESS MAP</t>
  </si>
  <si>
    <t xml:space="preserve">A) </t>
  </si>
  <si>
    <t xml:space="preserve">WORKING INTEREST </t>
  </si>
  <si>
    <t xml:space="preserve">B) </t>
  </si>
  <si>
    <t>TOTAL DEVELOPMENT COST</t>
  </si>
  <si>
    <t xml:space="preserve">DRILLING </t>
  </si>
  <si>
    <t xml:space="preserve">COMPLETION </t>
  </si>
  <si>
    <t>FACILITIES</t>
  </si>
  <si>
    <t xml:space="preserve">ROYALTY BURDEN </t>
  </si>
  <si>
    <t xml:space="preserve">C) </t>
  </si>
  <si>
    <t xml:space="preserve">OIL </t>
  </si>
  <si>
    <t>WATER</t>
  </si>
  <si>
    <t xml:space="preserve">GAS </t>
  </si>
  <si>
    <t xml:space="preserve">D) </t>
  </si>
  <si>
    <t xml:space="preserve">NET PRODUCTION </t>
  </si>
  <si>
    <t>GAS</t>
  </si>
  <si>
    <t>INITIAL POINT FOR CASING CALCULATIONS</t>
  </si>
  <si>
    <t xml:space="preserve">SOIL TEST INDICATE THAT THE FIRST </t>
  </si>
  <si>
    <t xml:space="preserve">FT </t>
  </si>
  <si>
    <t>ARE EXTREMELY UNCONSOLIDATED AND UNCAPABLE OF ASSURING FLOW BACK TO SURFACE</t>
  </si>
  <si>
    <t>BLM REQUIRES THAT AQUIFER BE CASED OFF</t>
  </si>
  <si>
    <t xml:space="preserve">TYPICAL SPACING </t>
  </si>
  <si>
    <t xml:space="preserve">OF THE LEASE NET PRODUCTION </t>
  </si>
  <si>
    <t>NET PAY THICKNESS</t>
  </si>
  <si>
    <t xml:space="preserve">INITIAL RATE, NOT STIMULATED </t>
  </si>
  <si>
    <t xml:space="preserve">RESULTS OF INITIAL TESTS NO STIMULATION </t>
  </si>
  <si>
    <t>STBOPD</t>
  </si>
  <si>
    <t xml:space="preserve">TYPICAL FRACTURE </t>
  </si>
  <si>
    <t xml:space="preserve">PENNY SHAPE </t>
  </si>
  <si>
    <t>RADIAL GROWTH  = 1/2 TOTAL HEIGHT</t>
  </si>
  <si>
    <t>FROM LOGS</t>
  </si>
  <si>
    <t xml:space="preserve">TOP PF PAY </t>
  </si>
  <si>
    <t xml:space="preserve">BOTTOM OF PAY </t>
  </si>
  <si>
    <t>ABOVE AND BELOW PAY LIMITS , THICK ANHYDRITE ZONE THAT WILL CONTAIN FRACTURE GROWTH</t>
  </si>
  <si>
    <t>WELLS ARE TYPICALLY SAND FRACTURED</t>
  </si>
  <si>
    <t xml:space="preserve">YOUR COMPANY USE THE MC GUIRE AND SIKORA RESEARCH FINDINGS TO DO PRELIMINARY DESIGN OF THE COMPLETION </t>
  </si>
  <si>
    <t xml:space="preserve">DRILLING COST </t>
  </si>
  <si>
    <t>FINANCIAL TERMS</t>
  </si>
  <si>
    <t xml:space="preserve">VOLUME OF SAND PUMPED </t>
  </si>
  <si>
    <t xml:space="preserve">TIMES THE THEORETICAL FRACTURE VOLUME </t>
  </si>
  <si>
    <t xml:space="preserve">ESTIMATED DURATION OF FRACTURE JOB </t>
  </si>
  <si>
    <t>DAYS</t>
  </si>
  <si>
    <t xml:space="preserve">TYPICAL FRACTURE WIDTH </t>
  </si>
  <si>
    <t>INCHES</t>
  </si>
  <si>
    <t xml:space="preserve">AVERAGE PAY ZONE PERMEABILITY </t>
  </si>
  <si>
    <t>MD</t>
  </si>
  <si>
    <t>20/40</t>
  </si>
  <si>
    <t xml:space="preserve">UNDER THIS RESERVOIR CONDITIONS THE PERMEABILITY OF THE FRACTURE </t>
  </si>
  <si>
    <t xml:space="preserve">CONDUCTOR </t>
  </si>
  <si>
    <t>$/ft</t>
  </si>
  <si>
    <t xml:space="preserve">from surface to </t>
  </si>
  <si>
    <t xml:space="preserve">ft drill on per foot basis </t>
  </si>
  <si>
    <t xml:space="preserve">from </t>
  </si>
  <si>
    <t>to  TD: 8000'</t>
  </si>
  <si>
    <t>day base</t>
  </si>
  <si>
    <t xml:space="preserve">rig + fuels </t>
  </si>
  <si>
    <t xml:space="preserve">$/day </t>
  </si>
  <si>
    <t>bit</t>
  </si>
  <si>
    <t xml:space="preserve">casing </t>
  </si>
  <si>
    <t>PENETRATION RATES</t>
  </si>
  <si>
    <t>FT/HR</t>
  </si>
  <si>
    <t xml:space="preserve">COMPLETION COST </t>
  </si>
  <si>
    <t xml:space="preserve">FLUID PROPERTIES </t>
  </si>
  <si>
    <t>PRESSURE</t>
  </si>
  <si>
    <t>RECOVERY %</t>
  </si>
  <si>
    <t xml:space="preserve">FREE GAS </t>
  </si>
  <si>
    <t xml:space="preserve">GOR </t>
  </si>
  <si>
    <t>% OF OOIP</t>
  </si>
  <si>
    <t>% OF PV</t>
  </si>
  <si>
    <t>SCF/STBO</t>
  </si>
  <si>
    <t>SURFACE</t>
  </si>
  <si>
    <t>PRODUCTIONS</t>
  </si>
  <si>
    <t>CIRCULATE</t>
  </si>
  <si>
    <t xml:space="preserve">RUN PIPE </t>
  </si>
  <si>
    <t>CEMENT</t>
  </si>
  <si>
    <t xml:space="preserve">CEMENT </t>
  </si>
  <si>
    <t>WOC</t>
  </si>
  <si>
    <t>HOURS</t>
  </si>
  <si>
    <t>PRODUCTION</t>
  </si>
  <si>
    <t xml:space="preserve">WORKOVER UNIT </t>
  </si>
  <si>
    <t xml:space="preserve">$/DAY </t>
  </si>
  <si>
    <t xml:space="preserve">FLUID COST </t>
  </si>
  <si>
    <t xml:space="preserve">VOLUME OF FLUID REQUIRED </t>
  </si>
  <si>
    <t xml:space="preserve">E) </t>
  </si>
  <si>
    <t xml:space="preserve">CASING DESIGN </t>
  </si>
  <si>
    <t xml:space="preserve">F) </t>
  </si>
  <si>
    <t>TIME VS DEPTH SUMMARY</t>
  </si>
  <si>
    <t xml:space="preserve">SINGLE WELL  PRODUCTION  FUNCTION </t>
  </si>
  <si>
    <t>A) BEST</t>
  </si>
  <si>
    <t>B) WORST</t>
  </si>
  <si>
    <t>G)</t>
  </si>
  <si>
    <t xml:space="preserve">PERFORATIONS </t>
  </si>
  <si>
    <t>4 JSPFT</t>
  </si>
  <si>
    <t xml:space="preserve">UPPER </t>
  </si>
  <si>
    <t>TOTAL PAY</t>
  </si>
  <si>
    <t xml:space="preserve">PERFORATION COST </t>
  </si>
  <si>
    <t>$/JS</t>
  </si>
  <si>
    <t>CEMENT JOB</t>
  </si>
  <si>
    <t>WEIGHT</t>
  </si>
  <si>
    <t>TYPE</t>
  </si>
  <si>
    <t>VOLUME IN CU FT AND SACKS</t>
  </si>
  <si>
    <t>TESTING</t>
  </si>
  <si>
    <t>SEPARATION</t>
  </si>
  <si>
    <t>DISPOSAL</t>
  </si>
  <si>
    <t>SALES</t>
  </si>
  <si>
    <t xml:space="preserve">HOW MANY LOCATIONS CAN BE DRILLED TO FULLY DEVELOP THE FIELD </t>
  </si>
  <si>
    <t>SIZE, GRADE, WEIGHT</t>
  </si>
  <si>
    <t>$/CU FT</t>
  </si>
  <si>
    <t>TYPICAL WEIGHT OF 20/40</t>
  </si>
  <si>
    <t>LBS/CU FT</t>
  </si>
  <si>
    <t>RATIO</t>
  </si>
  <si>
    <t>FRAC SAND</t>
  </si>
  <si>
    <t>PUMPING EQUIPMENT</t>
  </si>
  <si>
    <t>$/BBLS</t>
  </si>
  <si>
    <t>$/TON</t>
  </si>
  <si>
    <t>INTERMEDIATES</t>
  </si>
  <si>
    <t xml:space="preserve">OIL ECONOMIC LIMIT </t>
  </si>
  <si>
    <t>WOR @ ECON LIMIT</t>
  </si>
  <si>
    <t xml:space="preserve">YELLOW </t>
  </si>
  <si>
    <t xml:space="preserve">BLUE </t>
  </si>
  <si>
    <t xml:space="preserve">GREEN </t>
  </si>
  <si>
    <t>TYPICAL RECOVERY EFFICIENCY  RANGE</t>
  </si>
  <si>
    <t xml:space="preserve">COMPANY GUIDELINES FOR PRODUCTION CASING </t>
  </si>
  <si>
    <t xml:space="preserve">TOTAL FLUIDS </t>
  </si>
  <si>
    <t>400&lt;</t>
  </si>
  <si>
    <t>400-700</t>
  </si>
  <si>
    <t>700 -900</t>
  </si>
  <si>
    <t>&gt;900</t>
  </si>
  <si>
    <t>$/BIT</t>
  </si>
  <si>
    <t xml:space="preserve">CAPITAL COST </t>
  </si>
  <si>
    <t xml:space="preserve">OIL GRAVITY </t>
  </si>
  <si>
    <t>PRELIMINARY DESIGN SINGLE WELL ( FLOW CHART)  INCLUDING CHANGES AS PRODUCTION CONTINUES</t>
  </si>
  <si>
    <t xml:space="preserve">CASING COST </t>
  </si>
  <si>
    <t xml:space="preserve">COST IS BASED ON TOTAL FLUIDS INLET </t>
  </si>
  <si>
    <t xml:space="preserve">H) </t>
  </si>
  <si>
    <t>STIMULATION DESIGN</t>
  </si>
  <si>
    <t>(NEED TO DESIGN COMPLETION IN ORDER TO DETERMINE ACTUAL WELL PERFORMANCE)</t>
  </si>
  <si>
    <t>I)</t>
  </si>
  <si>
    <t>CASING,OCTG:10-3/4" OD;45.5 PPF;GR J55;8RD BTC;R3 LG</t>
  </si>
  <si>
    <t>FOOT</t>
  </si>
  <si>
    <t>R3C</t>
  </si>
  <si>
    <t>CASING,OCTG:11-3/4" OD;42 PPF;GR H40;8RD STC;R3 LG</t>
  </si>
  <si>
    <t>CASING,OCTG:11-3/4" OD;47 PPF;GR J55;BTC;R3 LG</t>
  </si>
  <si>
    <t>CASING,OCTG:13-3/8" OD;54.5 PPF;GR J55;BTC;R3 LG</t>
  </si>
  <si>
    <t>CASING,OCTG:16" OD;75 PPF;GR J55;BTC;R3 LG;MFG:N/A,P/N:</t>
  </si>
  <si>
    <t>CASING,OCTG:18-5/8" OD;87.5 PPF;GR J55;BTC;ERW;R3 LG</t>
  </si>
  <si>
    <t>CASING,OCTG:4" OD;10.47 PPF;GR L80;PLAIN END;SEAMLESS;R3 LG</t>
  </si>
  <si>
    <t>CASING,OCTG:4" OD;10.47 PPF;GR PPF,L80;PE TIANDA W/LIBERTY FJM;SEAMLESS;R3 LG;LINER,PATRIOT THREADS;MFG:PATRIOT PREMIUM THREADING SERVICES,P/N:NONE</t>
  </si>
  <si>
    <t>CASING,OCTG:4" OD;10.8 PPF;GR L80;LFJM;R3 LG</t>
  </si>
  <si>
    <t>CASING,OCTG:4" OD;11.0 PPF;GR p110;ULTFJ;R3 LG</t>
  </si>
  <si>
    <t>CASING,OCTG:4" OD;11.0 PPF;GR P110HC;ULTFJ;R3 LG</t>
  </si>
  <si>
    <t>CASING,OCTG:4" OD;11.6 PPF;GR L80;ULTRA FJ;R3 LG</t>
  </si>
  <si>
    <t>CASING,OCTG:4" OD;11.6 PPF;GR L80;USS-LIBERTY FJM;SMLS;R3 LG;REG MIL PATRIOT THREAD;MFG:KOPPEL STEEL CORP</t>
  </si>
  <si>
    <t>CASING,OCTG:4" OD;9.5 PPF;GR J55;PE TIANDA W/LIBERTY FJM;SEAMLESS;R3 LG;LINER,PATRIOT THREADS;MFG:PATRIOT PREMIUM THREADING SERVICES,P/N:</t>
  </si>
  <si>
    <t>CASING,OCTG:4-1/2" OD;10.5 PPF;GR J55;ULTFJ;R3 LG</t>
  </si>
  <si>
    <t>CASING,OCTG:4-1/2" OD;11.6 PPF;GR HCP-110;BTC;R3 LG</t>
  </si>
  <si>
    <t>CASING,OCTG:4-1/2" OD;11.6 PPF;GR J55;LTC X 8RD;R3 LG</t>
  </si>
  <si>
    <t>CASING,OCTG:4-1/2" OD;11.6 PPF;GR J55;PLAIN END,TIANDA W/LIBERTY FJM;SEAMLESS;R3 LG;LINER,PATRIOT THREADS;MFG:PATRIOT PREMIUM THREADING SERVICES</t>
  </si>
  <si>
    <t>CASING,OCTG:4-1/2" OD;11.6 PPF;GR J55;ULTFJ;PERFORATED</t>
  </si>
  <si>
    <t>CASING,OCTG:4-1/2" OD;11.6 PPF;GR J55;USS-LIBERTY FJM;R3 LG</t>
  </si>
  <si>
    <t>CASING,OCTG:4-1/2" OD;11.6 PPF;GR K55;8RD STC;R3 LG</t>
  </si>
  <si>
    <t>CASING,OCTG:4-1/2" OD;11.6 PPF;GR L80;CDC;R3 LG</t>
  </si>
  <si>
    <t>CASING,OCTG:4-1/2" OD;11.6 PPF;GR L80;PLAIN END,TIANDA W/LIBERTY FJM;SEAMLESS;R3 LG;LINER,PATRIOT THREADS;MFG:PATRIOT PREMIUM THREADING SERVICES</t>
  </si>
  <si>
    <t>CASING,OCTG:4-1/2" OD;11.6 PPF;GR P110;ULTFJ;PERFORATED</t>
  </si>
  <si>
    <t>CASING,OCTG:4-1/2" OD;11.6 PPF;GR P110;ULTFJ;R3 LG</t>
  </si>
  <si>
    <t>CASING,OCTG:4-1/2" OD;11.6 PPF;GR P110HC;ULTFJ;R3 LG</t>
  </si>
  <si>
    <t>CASING,OCTG:4-1/2" OD;12.6 PPF;GR J55;LTC</t>
  </si>
  <si>
    <t>CASING,OCTG:4-1/2" OD;13.5 PPF;GR P110 IC;BTC;R3 LG</t>
  </si>
  <si>
    <t>CASING,OCTG:4-1/2" OD;13.5 PPF;GR P110;BTC;R3 LG</t>
  </si>
  <si>
    <t>CASING,OCTG:4-1/2" OD;13.5 PPF;GR P110HC;BTC;R3 LG</t>
  </si>
  <si>
    <t>CASING,OCTG:4-1/2" OD;13.5 PPF;GR P110HC;ULTFJ;R3 LG</t>
  </si>
  <si>
    <t>CASING,OCTG:4-1/2" OD;13.5 PPF;GR P110HC;ULTSF;R3 LG</t>
  </si>
  <si>
    <t>CASING,OCTG:4-1/2" OD;15.1 PPF;GR P110;ULTFJ;R3 LG</t>
  </si>
  <si>
    <t>EACH</t>
  </si>
  <si>
    <t>CASING,OCTG:5" OD;17.95 PPF;GR P110;513;R3 LG</t>
  </si>
  <si>
    <t>CASING,OCTG:5-1/2" OD;15.5 PPF;GR J55;LTC X 8RD;R3 LG</t>
  </si>
  <si>
    <t>CASING,OCTG:5-1/2" OD;15.5 PPF;GR J55;LTC;W/EXTERNAL RYT-WRAP</t>
  </si>
  <si>
    <t>CASING,OCTG:5-1/2" OD;15.5 PPF;GR J55;STC X 8RD;R3 LG</t>
  </si>
  <si>
    <t>CASING,OCTG:5-1/2" OD;15.5 PPF;GR J55;ULTFJ;R3 LG</t>
  </si>
  <si>
    <t>CASING,OCTG:5-1/2" OD;15.50 PPF;GR J55;ULT-FJ</t>
  </si>
  <si>
    <t>CASING,OCTG:5-1/2" OD;15.50 PPF;GR J55;USS-LIBERTY FJM</t>
  </si>
  <si>
    <t>CASING,OCTG:5-1/2" OD;17 PPF;GR 13CR80;BEAR;R3 LG</t>
  </si>
  <si>
    <t>CASING,OCTG:5-1/2" OD;17 PPF;GR J55;LTC;W/EXTERNAL RYT-WRAP</t>
  </si>
  <si>
    <t>CASING,OCTG:5-1/2" OD;17 PPF;GR J55;STC X 8RD;R3 LG</t>
  </si>
  <si>
    <t>CASING,OCTG:5-1/2" OD;17 PPF;GR J55;USS-LIBERTY FJM;R3 LG</t>
  </si>
  <si>
    <t>CASING,OCTG:5-1/2" OD;17 PPF;GR L80;BTC W/FLT;R3 LG</t>
  </si>
  <si>
    <t>CASING,OCTG:5-1/2" OD;17 PPF;GR L80;BTC;R3 LG</t>
  </si>
  <si>
    <t>CASING,OCTG:5-1/2" OD;17 PPF;GR L80;BTC;W/EXT RYT WRAP EXT COATING;R3 LG</t>
  </si>
  <si>
    <t>CASING,OCTG:5-1/2" OD;17 PPF;GR L80;LTC X 8RD;R3 LG</t>
  </si>
  <si>
    <t>CASING,OCTG:5-1/2" OD;17 PPF;GR L80;LTC;W/EXTERNAL RYT-WRAP</t>
  </si>
  <si>
    <t>CASING,OCTG:5-1/2" OD;17 PPF;GR L80;TXP;R3 LG</t>
  </si>
  <si>
    <t>CASING,OCTG:5-1/2" OD;17 PPF;GR L80HC;LTC W/FLT;R3 LG</t>
  </si>
  <si>
    <t>CASING,OCTG:5-1/2" OD;17 PPF;GR L80HC;LTC;R3 LG</t>
  </si>
  <si>
    <t>CASING,OCTG:5-1/2" OD;17 PPF;GR L80HC;LTC;W/EXT RYT WRAP EXT COATING;R3 LG</t>
  </si>
  <si>
    <t>CASING,OCTG:5-1/2" OD;17 PPF;GR L80IC;LTC;R3 LG</t>
  </si>
  <si>
    <t>CASING,OCTG:5-1/2" OD;17 PPF;GR M95/P110;8RD LTC;R3 LG</t>
  </si>
  <si>
    <t>CASING,OCTG:5-1/2" OD;17 PPF;GR P110;8RD LTC;R3 LG</t>
  </si>
  <si>
    <t>CASING,OCTG:5-1/2" OD;17 PPF;GR P110;BLUE;R3 LG</t>
  </si>
  <si>
    <t>CASING,OCTG:5-1/2" OD;17 PPF;GR P110HC;BLUE;R3 LG</t>
  </si>
  <si>
    <t>CASING,OCTG:5-1/2" OD;17 PPF;GR P110HC;DQXHT;R3 LG</t>
  </si>
  <si>
    <t>CASING,OCTG:5-1/2" OD;17 PPF;GR P110HC;ULDQX;R3 LG</t>
  </si>
  <si>
    <t>CASING,OCTG:5-1/2" OD;17 PPF;GR P110IC;BTC;R3 LG</t>
  </si>
  <si>
    <t>CASING,OCTG:5-1/2" OD;17 PPF;GR P110IC;TXP;R3 LG</t>
  </si>
  <si>
    <t>CASING,OCTG:5-1/2" OD;17.0 PPF;GR L80;PLAIN END,TIANDA W/LIBERTY FJM;SEAMLESS;R3 LG;LINER,PATRIOT THREADS;MFG:PATRIOT PREMIUM THREADING SERVICES</t>
  </si>
  <si>
    <t>CASING,OCTG:5-1/2" OD;20 PPF;GR C110;LIBTC;R3 LG</t>
  </si>
  <si>
    <t>CASING,OCTG:5-1/2" OD;20 PPF;GR HCP110;ULTRA SF;R3 LG</t>
  </si>
  <si>
    <t>CASING,OCTG:5-1/2" OD;20 PPF;GR L80;BTC;ERW;R3 LG;W/DUOLINE 20 INTERNAL LINER (FIBERGLASS)</t>
  </si>
  <si>
    <t>CASING,OCTG:5-1/2" OD;20 PPF;GR L80;BTC;R3 LG</t>
  </si>
  <si>
    <t>CASING,OCTG:5-1/2" OD;20 PPF;GR L80;ULTSF;R3 LG</t>
  </si>
  <si>
    <t>CASING,OCTG:5-1/2" OD;20 PPF;GR P110;625;R3 LG</t>
  </si>
  <si>
    <t>CASING,OCTG:5-1/2" OD;20 PPF;GR P110;BLUE;R3 LG</t>
  </si>
  <si>
    <t>CASING,OCTG:5-1/2" OD;20 PPF;GR P110;BTC;R3 LG</t>
  </si>
  <si>
    <t>CASING,OCTG:5-1/2" OD;20 PPF;GR P110HC;ULDQX;R3 LG</t>
  </si>
  <si>
    <t>CASING,OCTG:5-1/2" OD;20 PPF;GR P110IC;BTC;R3 LG</t>
  </si>
  <si>
    <t>CASING,OCTG:5-1/2" OD;20 PPF;GR P110IC;TXP;R3 LG</t>
  </si>
  <si>
    <t>CASING,OCTG:5-1/2" OD;20 PPF;GR T95;BLUE TAMSA;R3 LG</t>
  </si>
  <si>
    <t>CASING,OCTG:5-1/2" OD;20 PPF;GR T95;BLUE TAMSA;W/CLS GLASSWRAP EXT COATING;R3 LG</t>
  </si>
  <si>
    <t>CASING,OCTG:5-1/2" OD;23 PPF;GR L80;BLUE;R3 LG</t>
  </si>
  <si>
    <t>CASING,OCTG:5-1/2" OD;23 PPF;GR L80;LTC;R3 LG</t>
  </si>
  <si>
    <t>CASING,OCTG:5-1/2" OD;23 PPF;GR L80;TXP;R3 LG</t>
  </si>
  <si>
    <t>CASING,OCTG:5-1/2" OD;23 PPF;GR L80;ULTSF;R3 LG</t>
  </si>
  <si>
    <t>CASING,OCTG:5-1/2" OD;23 PPF;GR P110IC;TXP;R3 LG</t>
  </si>
  <si>
    <t>CASING,OCTG:5-1/2" OD;23 PPF;GR T95;BLUE;R3 LG</t>
  </si>
  <si>
    <t>CASING,OCTG:5-1/2" OD;25.56 PPF;GR Q125;ANJO;R3 LG</t>
  </si>
  <si>
    <t>CASING,OCTG:5-1/2" OD;GR K55;STC;R3 LG</t>
  </si>
  <si>
    <t>CASING,OCTG:7" OD;23 PPF;GR J55;8RD LTC;R3 LG</t>
  </si>
  <si>
    <t>CASING,OCTG:7" OD;23 PPF;GR J55;8RD STC;R3 LG</t>
  </si>
  <si>
    <t>CASING,OCTG:7" OD;23 PPF;GR J55;STC;ERW;R3 LG;W.T. 0.317",OVERSIZE DRIFT,TENSION,REG MIL</t>
  </si>
  <si>
    <t>CASING,OCTG:7" OD;23 PPF;GR L-80;8RD,STC;SEAMLESS;R3 LG;BACK OFF,WT 0.317;MFG:OSD TAMSA</t>
  </si>
  <si>
    <t>CASING,OCTG:7" OD;26 PPF;GR J55;8RD LTC;R3 LG</t>
  </si>
  <si>
    <t>CASING,OCTG:7" OD;26 PPF;GR J55;LTC;R3 LG;W/EXTERNAL RYT-WRAP</t>
  </si>
  <si>
    <t>CASING,OCTG:7" OD;26 PPF;GR K55;BTC;R3 LG</t>
  </si>
  <si>
    <t>CASING,OCTG:7" OD;26 PPF;GR K55;LTC;SEAMLESS;R3 LG</t>
  </si>
  <si>
    <t>CASING,OCTG:7" OD;26 PPF;GR L80;BTC;R3 LG</t>
  </si>
  <si>
    <t>CASING,OCTG:7" OD;26 PPF;GR NS85;ULT-FJ;R3 LG</t>
  </si>
  <si>
    <t>CASING,OCTG:7" OD;29 PPF;GR IC P110;TXP;R3 LG</t>
  </si>
  <si>
    <t>CASING,OCTG:7" OD;29 PPF;GR L80;BTC;R3 LG</t>
  </si>
  <si>
    <t>CASING,OCTG:7" OD;29 PPF;GR Q125HC;BLUE;R2 LG</t>
  </si>
  <si>
    <t>R2C</t>
  </si>
  <si>
    <t>CASING,OCTG:7" OD;29 PPF;GR Q125HC;PATTC;R3 LG</t>
  </si>
  <si>
    <t>CASING,OCTG:7" OD;29 PPF;GR Q125IC;BLUE;R3 LG</t>
  </si>
  <si>
    <t>CASING,OCTG:7" OD;31.7 PPF;GR P110HC;ULTFJ;R3 LG</t>
  </si>
  <si>
    <t>CASING,OCTG:7" OD;32 PPF;GR HC L80;BTC</t>
  </si>
  <si>
    <t>CASING,OCTG:7" OD;32 PPF;GR HC L80;LTC;R3 LG</t>
  </si>
  <si>
    <t>CASING,OCTG:7" OD;32 PPF;GR L80HC;LTC W/FLT</t>
  </si>
  <si>
    <t>CASING,OCTG:7" OD;32 PPF;GR L80IC;BTC;R3 LG</t>
  </si>
  <si>
    <t>CASING,OCTG:7" OD;32 PPF;GR Q125;SJ-II;R3 LG;0.453 WALL</t>
  </si>
  <si>
    <t>CASING,OCTG:7" OD;32 PPF;GR Q125HC;PATTC;R3 LG</t>
  </si>
  <si>
    <t>CASING,OCTG:7" OD;32 PPF;GR Q125IC;BLUE;R3 LG</t>
  </si>
  <si>
    <t>CASING,OCTG:7" OD;GR K55;STC;R3 LG</t>
  </si>
  <si>
    <t>CASING,OCTG:7-5/8" OD;26.4 PPF;GR K55;ULT-FJ;R3 LG</t>
  </si>
  <si>
    <t>CASING,OCTG:7-5/8" OD;26.4 PPF;GR L80;BTC;R3 LG</t>
  </si>
  <si>
    <t>CASING,OCTG:7-5/8" OD;26.4 PPF;GR L80;FJ;R3 LG</t>
  </si>
  <si>
    <t>CASING,OCTG:7-5/8" OD;26.4 PPF;GR L80;LTC;ERW</t>
  </si>
  <si>
    <t>CASING,OCTG:7-5/8" OD;26.4 PPF;GR L80HC;ULTFS;R3 LG</t>
  </si>
  <si>
    <t>CASING,OCTG:7-5/8" OD;29.7 PPF;GR L80 HC;LTC;R3 LG</t>
  </si>
  <si>
    <t>CASING,OCTG:7-5/8" OD;29.7 PPF;GR L80;BTC;R3 LG</t>
  </si>
  <si>
    <t>CASING,OCTG:7-5/8" OD;29.7 PPF;GR L80;LTC;R3 LG</t>
  </si>
  <si>
    <t>CASING,OCTG:7-5/8" OD;29.7 PPF;GR L-80;LTC;R3 LG</t>
  </si>
  <si>
    <t>CASING,OCTG:7-5/8" OD;29.7 PPF;GR L80HC;ULTSF;R3 LG</t>
  </si>
  <si>
    <t>CASING,OCTG:7-5/8" OD;33.70 PPF;GR L80 HC;LIBERTY PTFJ II;R3 LG</t>
  </si>
  <si>
    <t>CASING,OCTG:7-5/8" OD;39 PPF;GR P110HC;513;R3 LG</t>
  </si>
  <si>
    <t>CASING,OCTG:7-5/8" OD;42.8 PPF;GR P10;BLUE;SEAMLESS;R3 LG;TENARIS BLUE SIDERCA</t>
  </si>
  <si>
    <t>CASING,OCTG:7-5/8" OD;42.8 PPF;GR P110SS;BLUE;R3 LG</t>
  </si>
  <si>
    <t>CASING,OCTG:8-5/8" OD;24 PPF;GR J55;STC X 8RD;R3 LG</t>
  </si>
  <si>
    <t>CASING,OCTG:8-5/8" OD;28.58 PPF;GR X-425/BR;SEAMLESS;14-16 MILS FBE 3M SCOTCHKOTE 6233 4G EXT COATING;R3 LG;JSUI0978 DNOW L.P.,VSTAR SPEC 5L-0016.1 API 07/14 ASTM A53B A 106B/C ASTME SA53B SAI106B/C;PSL EMI TV1 E TESTED 2400 PSI,JINDAL SAW</t>
  </si>
  <si>
    <t>CASING,OCTG:8-5/8" OD;32 PPF;GR HCK55;8RD LTC;RYT-WRAP EXT COATING;R3 LG</t>
  </si>
  <si>
    <t>CASING,OCTG:8-5/8" OD;32 PPF;GR J55;8RD LTC;R3 LG</t>
  </si>
  <si>
    <t>CASING,OCTG:8-5/8" OD;32 PPF;GR J55;BTC W/TL;R3 LG;W/FLOAT</t>
  </si>
  <si>
    <t>CASING,OCTG:8-5/8" OD;32 PPF;GR J55;BTC;R3 LG</t>
  </si>
  <si>
    <t>CASING,OCTG:8-5/8" OD;32 PPF;GR J55;LTC W/TL;R3 LG;W/FLOAT</t>
  </si>
  <si>
    <t>CASING,OCTG:8-5/8" OD;32 PPF;GR K55;LTC X 8RD;R3 LG</t>
  </si>
  <si>
    <t>CASING,OCTG:8-5/8" OD;32 PPF;GR L80;LTC;W/CLS GLASSWRAP EXT COATING;R3 LG</t>
  </si>
  <si>
    <t>CASING,OCTG:8-5/8" OD;32 PPF;GR L80HC;LTC;R3 LG</t>
  </si>
  <si>
    <t>CASING,OCTG:8-5/8" OD;GR X42;OSTRAVA SEAMLESS;7440394 DNOW LP TK-70 EXT COATING;R3 LG;ZAP-LOK</t>
  </si>
  <si>
    <t>CASING,OCTG:9-5/8" OD;36 PPF;GR J55;LTC X 8RD;R3 LG</t>
  </si>
  <si>
    <t>CASING,OCTG:9-5/8" OD;36 PPF;GR J55;LTC;R3 LG;WALL 0.352</t>
  </si>
  <si>
    <t>CASING,OCTG:9-5/8" OD;36 PPF;GR J55;ULTFJ;R3 LG</t>
  </si>
  <si>
    <t>CASING,OCTG:9-5/8" OD;40 PPF;GR HCK55;LTC X 8RD;R3 LG</t>
  </si>
  <si>
    <t>CASING,OCTG:9-5/8" OD;40 PPF;GR J55;LTC X 8RD;R3 LG</t>
  </si>
  <si>
    <t>CASING,OCTG:9-5/8" OD;40 PPF;GR J55;ULTFJ;R3 LG</t>
  </si>
  <si>
    <t>CASING,OCTG:9-5/8" OD;40 PPF;GR L80;BTC;R3 LG</t>
  </si>
  <si>
    <t>CASING,OCTG:9-5/8" OD;40 PPF;GR L80;LTC;SEAMLESS;R3 LG;8.75" DRIFT</t>
  </si>
  <si>
    <t>CASING,OCTG:9-5/8" OD;40 PPF;GR L80;ULT-FJ;R3 LG</t>
  </si>
  <si>
    <t>CASING,OCTG:9-5/8" OD;47 PPF;GR L80;BTC;ERW</t>
  </si>
  <si>
    <t>CASING,OCTG:9-5/8" OD;47 PPF;GR L80HC;BTC;R3 LG</t>
  </si>
  <si>
    <t>CASING,OCTG:9-5/8" OD;53.5 PPF;GR L80;BTC;R3 LG</t>
  </si>
  <si>
    <t>CASING,OCTG:9-5/8" OD;53.5 PPF;GR Q125;ANJO</t>
  </si>
  <si>
    <t xml:space="preserve">PROPERTY IS LOCATED IN THE STATE OF NEW MEXICO </t>
  </si>
  <si>
    <t>GENERAL LOCATION IS :</t>
  </si>
  <si>
    <t>17 S</t>
  </si>
  <si>
    <t>25 E</t>
  </si>
  <si>
    <t>SECTIONS</t>
  </si>
  <si>
    <t xml:space="preserve">TOWNSHIP </t>
  </si>
  <si>
    <t>RANGE</t>
  </si>
  <si>
    <t>LOGS FOR DEEPER HORIZON</t>
  </si>
  <si>
    <t xml:space="preserve">REMEMBER  THIS FIELD IS AN UPHOLE STRUCTURE AND ITS DEFINITION IS BASED ON </t>
  </si>
  <si>
    <t xml:space="preserve">THE FIELD IS A CARBONATE RESERVOIR </t>
  </si>
  <si>
    <t xml:space="preserve">LEAVE FIRST FOUR SECTION S UNFILLED </t>
  </si>
  <si>
    <t xml:space="preserve">LEASE TYPE </t>
  </si>
  <si>
    <t>FEE</t>
  </si>
  <si>
    <t xml:space="preserve">* 660 </t>
  </si>
  <si>
    <t xml:space="preserve">NO OF </t>
  </si>
  <si>
    <t>SQUARES</t>
  </si>
  <si>
    <t>NET H</t>
  </si>
  <si>
    <t xml:space="preserve">WOR INITIAL </t>
  </si>
  <si>
    <t>ASSUME WOR LINEAR TREND</t>
  </si>
  <si>
    <t xml:space="preserve">ADDITIONAL PRODUCTION DATA </t>
  </si>
  <si>
    <t>USING OIL PROPERTIES CALCULATE VOLUME IN PLACE</t>
  </si>
  <si>
    <t>J)</t>
  </si>
  <si>
    <t>FILL THE DRILLING PERMIT FORM, LAST TAB</t>
  </si>
  <si>
    <t>OTC , FACILITIES AREAL VIEW</t>
  </si>
  <si>
    <t>CEMENT PROPERTIES</t>
  </si>
  <si>
    <t>AREA</t>
  </si>
  <si>
    <t xml:space="preserve">AVERAGE POROSITY </t>
  </si>
  <si>
    <t xml:space="preserve">AVERAGE WATER SATURATION </t>
  </si>
  <si>
    <t>THE OVERALL GOAL OF THE PROJECT IS TO CHOOSE A LOCATION TO DRILL A SINGLE VERTICAL WELL  AND ESTIMATE ITS POSSIBLE VALUE BOTH FINANCIALLY AND AS RESERVES VOLUMES.</t>
  </si>
  <si>
    <t>PROJECT HAS SEVERAL TECHNICAL AREAS:</t>
  </si>
  <si>
    <t xml:space="preserve">GEOLOGY/OOIP/RECOVERY EFFICIENCY  </t>
  </si>
  <si>
    <t xml:space="preserve">PRODUCTION FUNCTION </t>
  </si>
  <si>
    <r>
      <t xml:space="preserve">FINANCIAL </t>
    </r>
    <r>
      <rPr>
        <sz val="11"/>
        <color theme="1"/>
        <rFont val="Calibri"/>
        <family val="2"/>
        <scheme val="minor"/>
      </rPr>
      <t xml:space="preserve"> (</t>
    </r>
    <r>
      <rPr>
        <sz val="8"/>
        <color theme="1"/>
        <rFont val="Calibri"/>
        <family val="2"/>
        <scheme val="minor"/>
      </rPr>
      <t>I WILL TAKE CARE OF THE EVALUATION ONCE THE TEAMS SEND IN COST ESTIMATES FOR DRILLING, COMPLETION, FACILITIES, AND THE PRODUCTION FUNCTION, YOUR TEAM’S FINANCIAL POSITION ).</t>
    </r>
  </si>
  <si>
    <t xml:space="preserve">THE REPORT YOU WILL HAVE TO WRITE IS DESCRIBED IN DETAIL IN CHAPTER 17 OF THE BOOK THAT WAS GIVEN TO YOU AT THE START OF THE SEMESTER.  </t>
  </si>
  <si>
    <t>FOR TEAMS THAT HAVE FEWER MEMBERS THE REPORT EXPECTATIONS WILL BE SCALED ACCORDINGLY.</t>
  </si>
  <si>
    <t xml:space="preserve">THIS WILL BE THE MAJOR CONTRIBUTOR TOWARDS THE INDIVIDUAL MEMBER GRADE, WHILE THE WHOLE REPORT WILL SERVE AS THE BASIS FOR THE TEAM GRADE.  </t>
  </si>
  <si>
    <t xml:space="preserve">INTRODUCTION </t>
  </si>
  <si>
    <t>CONCLUSIONS</t>
  </si>
  <si>
    <t xml:space="preserve">DISCUSSION </t>
  </si>
  <si>
    <t xml:space="preserve">APPENDIX </t>
  </si>
  <si>
    <t xml:space="preserve">DRILLING PERMIT </t>
  </si>
  <si>
    <t>BE SURE TO FOLLOW THE FORMAT SINCE IT IS A CONSIDERABLE PORTION OF THE FINAL GRADE</t>
  </si>
  <si>
    <t xml:space="preserve">AS PART OF THE REPORT A DETAILED SUMMARY OF YOUR Calculations, NEATLY AND CLEARLY ORGANIZED WILL BECOME AN APPENDIX TO MATCH THE ABOVE TECHNICAL AREAS.   </t>
  </si>
  <si>
    <t>RECOMMENDATIONS</t>
  </si>
  <si>
    <t>FOR EACH STRING</t>
  </si>
  <si>
    <t xml:space="preserve">FACILITIES  COST </t>
  </si>
  <si>
    <t xml:space="preserve">ESTIMATED DURATION OF COMPLETION JOB   </t>
  </si>
  <si>
    <t xml:space="preserve">DESIGN FOR THE HIGH PRODUCTION CASE  </t>
  </si>
  <si>
    <t>casing jewelry</t>
  </si>
  <si>
    <t xml:space="preserve">APPROXIMATE </t>
  </si>
  <si>
    <t xml:space="preserve">GEOLOGICAL SECTION OF YOU COMPANY HAS IDENTIFIES DEEPEST WATER BEARING ZONE AT </t>
  </si>
  <si>
    <t>MULTIPLIERS TO ACCOUNT FOR OPERATIONS</t>
  </si>
  <si>
    <t>INTERMEDIATE</t>
  </si>
  <si>
    <t xml:space="preserve">TYPICAL SAND TO BE USED </t>
  </si>
  <si>
    <t>DARCIE'S</t>
  </si>
  <si>
    <t xml:space="preserve">INTERVAL  PERFORATED </t>
  </si>
  <si>
    <t xml:space="preserve">USE HUBBERT AND WILLIS EQUATION WITH THE ASSUMPTION OVERBURBEN GRADIENT  = </t>
  </si>
  <si>
    <t>1 PSI/FT</t>
  </si>
  <si>
    <t>REPORT IS BASED ON CHAPTER 17  OF THE TEXTBOOK</t>
  </si>
  <si>
    <t>TECHNICAL WORK TO BE INCLUDED IN APPENDIX AND BECOMES SUPPORTING MATERIAL FOR DISCUSSION , CONCLUSION AND RECOMMENDATIONS</t>
  </si>
  <si>
    <t xml:space="preserve">CALCULATE RESERVOIR VOLUME </t>
  </si>
  <si>
    <t>CEMENT VOLUME, AND DETAILS</t>
  </si>
  <si>
    <t>PROJECT DUE 4/26/2023 BY 17:00.</t>
  </si>
  <si>
    <t>FOR TEH PRODUCTION STRING COMPANY GUIDELINE</t>
  </si>
  <si>
    <t>TWO STAGE JOB</t>
  </si>
  <si>
    <t xml:space="preserve">TAIL </t>
  </si>
  <si>
    <t xml:space="preserve">LBS/GAL </t>
  </si>
  <si>
    <t>HEIGHT</t>
  </si>
  <si>
    <t>FEET</t>
  </si>
  <si>
    <t xml:space="preserve">ASSIGNED BURDEN 1 </t>
  </si>
  <si>
    <t>ASSIGNED BURDEN 2</t>
  </si>
  <si>
    <t xml:space="preserve">OF THE WORKING INTEREST VOLUME </t>
  </si>
  <si>
    <t>EACH TEAM NEEDS TO SPLIT THE WORK AMONG THE TEAM MEMBERS, THE MEMBER'S ASSIGNMENT NEEDS TO BE EMAILED TO THE INSTRUCTOR BY 4/5/2023</t>
  </si>
  <si>
    <t>TITLE  PAGE</t>
  </si>
  <si>
    <t>TABLE OF CONTENTS</t>
  </si>
  <si>
    <t xml:space="preserve">TECHNICAL DETAILED WORK , A SEPARATE SECTION FOR EACH OF THE TECHNICAL COMPONENTS OF YOUR WORK, </t>
  </si>
  <si>
    <t>TABLE OF CONTENT , REPEAT OF  THEPORTION OF THE APPENDIX SECTION SHOWN IN THE BODY OF THE REPORT  WITH ADDITIONAL DETAILS FOR EACH SECTION</t>
  </si>
  <si>
    <t xml:space="preserve">THE </t>
  </si>
  <si>
    <t xml:space="preserve">BODY </t>
  </si>
  <si>
    <t xml:space="preserve">OF  THE </t>
  </si>
  <si>
    <t xml:space="preserve">REPORT </t>
  </si>
  <si>
    <t>FORMAT  SUMMARY</t>
  </si>
  <si>
    <t>DETAILED DISCUSION OF THE TECHNICAL FINDINGS WHICH SUPPORT YOUR CONCLUSION AND RECOMMENDATIOSN</t>
  </si>
  <si>
    <t>WHAT AR EYOU SUGGESTING MANAGEMEN TTO DO IN ORDER TO ACHIEVE YOUR CONCLUSIONS</t>
  </si>
  <si>
    <t>WHERE , AND WHY IS THIS EVALAUATION CARRIED OUT</t>
  </si>
  <si>
    <t>WHAT ARE THE KEY FINDINGS OF YOUR WORK, FOR SURE RESERVES ESTIAMTES  NEED TO BE INCLUDED</t>
  </si>
  <si>
    <t xml:space="preserve">$/TOTAL BBL OF FLUIDS PER DAY </t>
  </si>
  <si>
    <t xml:space="preserve"> A SIMPLE WORKBOOK WILL BE GIVEN FOR YOU TO INPUT KEY VALUES AND CACLUALTE NET CASH FLOW, NET PRESENT, RETURN ON INVESTMENT, DEVELOPMENT CAPITALPER NET BBLS OF RESERVES</t>
  </si>
  <si>
    <t>Section (color)</t>
  </si>
  <si>
    <t>Sw</t>
  </si>
  <si>
    <t>Hnet</t>
  </si>
  <si>
    <t>Bo</t>
  </si>
  <si>
    <t>OOIP</t>
  </si>
  <si>
    <t>Yellow</t>
  </si>
  <si>
    <t>Blue</t>
  </si>
  <si>
    <t>Green</t>
  </si>
  <si>
    <t>Red</t>
  </si>
  <si>
    <t>Area (Acres)</t>
  </si>
  <si>
    <t>Total( OOIP</t>
  </si>
  <si>
    <t>RF</t>
  </si>
  <si>
    <t>EUR</t>
  </si>
  <si>
    <t>Qi</t>
  </si>
  <si>
    <t>Qe</t>
  </si>
  <si>
    <t>Time</t>
  </si>
  <si>
    <t>Years</t>
  </si>
  <si>
    <t>Rate</t>
  </si>
  <si>
    <t>GOR</t>
  </si>
  <si>
    <t>Gas</t>
  </si>
  <si>
    <t>WOR</t>
  </si>
  <si>
    <t>Water</t>
  </si>
  <si>
    <t>SCFPD</t>
  </si>
  <si>
    <t>STBWPD</t>
  </si>
  <si>
    <t>Dn=</t>
  </si>
  <si>
    <t>=</t>
  </si>
  <si>
    <t>Cum Oil</t>
  </si>
  <si>
    <t>PRELIMINARY DESIGN SINGLE WELL ( FLOW CHART)</t>
  </si>
  <si>
    <t>CRUDE OLL FIELD PRODUCTION FACILITIES FLOW DIAGRAM</t>
  </si>
</sst>
</file>

<file path=xl/styles.xml><?xml version="1.0" encoding="utf-8"?>
<styleSheet xmlns="http://schemas.openxmlformats.org/spreadsheetml/2006/main">
  <numFmts count="9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0.000"/>
    <numFmt numFmtId="167" formatCode="0.0"/>
    <numFmt numFmtId="168" formatCode="#,##0.000"/>
    <numFmt numFmtId="169" formatCode="#,##0.0"/>
    <numFmt numFmtId="170" formatCode="0.0%"/>
    <numFmt numFmtId="171" formatCode="0.0000"/>
    <numFmt numFmtId="172" formatCode="_(&quot;$&quot;* #,##0_);_(&quot;$&quot;* \(#,##0\);_(&quot;$&quot;* &quot;-&quot;??_);_(@_)"/>
  </numFmts>
  <fonts count="10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0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right"/>
    </xf>
    <xf numFmtId="3" fontId="0" fillId="0" borderId="0" xfId="0" applyNumberFormat="1"/>
    <xf numFmtId="16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/>
    </xf>
    <xf numFmtId="0" fontId="0" fillId="3" borderId="0" xfId="0" applyFill="1"/>
    <xf numFmtId="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4" borderId="0" xfId="0" applyFill="1"/>
    <xf numFmtId="2" fontId="0" fillId="4" borderId="0" xfId="0" applyNumberFormat="1" applyFill="1" applyAlignment="1">
      <alignment horizontal="center"/>
    </xf>
    <xf numFmtId="0" fontId="0" fillId="5" borderId="0" xfId="0" applyFill="1"/>
    <xf numFmtId="4" fontId="0" fillId="5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3" fontId="0" fillId="4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68" fontId="0" fillId="3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4" fontId="0" fillId="0" borderId="0" xfId="0" applyNumberFormat="1" applyAlignment="1">
      <alignment horizontal="right"/>
    </xf>
    <xf numFmtId="167" fontId="0" fillId="3" borderId="0" xfId="0" applyNumberFormat="1" applyFill="1" applyAlignment="1">
      <alignment horizontal="center"/>
    </xf>
    <xf numFmtId="169" fontId="0" fillId="0" borderId="0" xfId="0" applyNumberFormat="1"/>
    <xf numFmtId="168" fontId="0" fillId="0" borderId="0" xfId="0" applyNumberFormat="1" applyAlignment="1">
      <alignment horizontal="center"/>
    </xf>
    <xf numFmtId="3" fontId="0" fillId="0" borderId="0" xfId="0" applyNumberFormat="1" applyAlignment="1">
      <alignment horizontal="left"/>
    </xf>
    <xf numFmtId="170" fontId="0" fillId="0" borderId="0" xfId="1" applyNumberFormat="1" applyFont="1" applyAlignment="1">
      <alignment horizontal="center"/>
    </xf>
    <xf numFmtId="0" fontId="4" fillId="0" borderId="0" xfId="0" applyFont="1"/>
    <xf numFmtId="0" fontId="0" fillId="2" borderId="0" xfId="0" applyFill="1"/>
    <xf numFmtId="0" fontId="5" fillId="0" borderId="0" xfId="0" applyFont="1"/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3" fontId="0" fillId="6" borderId="0" xfId="0" applyNumberFormat="1" applyFill="1" applyAlignment="1">
      <alignment horizontal="center"/>
    </xf>
    <xf numFmtId="166" fontId="0" fillId="6" borderId="0" xfId="0" applyNumberFormat="1" applyFill="1" applyAlignment="1">
      <alignment horizontal="center"/>
    </xf>
    <xf numFmtId="171" fontId="0" fillId="6" borderId="0" xfId="0" applyNumberFormat="1" applyFill="1" applyAlignment="1">
      <alignment horizontal="center"/>
    </xf>
    <xf numFmtId="9" fontId="0" fillId="0" borderId="0" xfId="1" applyFon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7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12" fontId="0" fillId="0" borderId="0" xfId="0" applyNumberFormat="1" applyAlignment="1">
      <alignment horizontal="center"/>
    </xf>
    <xf numFmtId="0" fontId="5" fillId="4" borderId="0" xfId="0" applyFont="1" applyFill="1"/>
    <xf numFmtId="164" fontId="0" fillId="0" borderId="0" xfId="0" applyNumberFormat="1"/>
    <xf numFmtId="164" fontId="0" fillId="4" borderId="0" xfId="0" applyNumberFormat="1" applyFill="1"/>
    <xf numFmtId="164" fontId="0" fillId="5" borderId="0" xfId="0" applyNumberFormat="1" applyFill="1"/>
    <xf numFmtId="0" fontId="0" fillId="7" borderId="0" xfId="0" applyFill="1"/>
    <xf numFmtId="164" fontId="0" fillId="7" borderId="0" xfId="0" applyNumberFormat="1" applyFill="1"/>
    <xf numFmtId="164" fontId="0" fillId="2" borderId="0" xfId="0" applyNumberFormat="1" applyFill="1"/>
    <xf numFmtId="172" fontId="0" fillId="0" borderId="0" xfId="2" applyNumberFormat="1" applyFont="1"/>
    <xf numFmtId="0" fontId="4" fillId="0" borderId="0" xfId="0" applyFont="1" applyAlignment="1">
      <alignment horizontal="right"/>
    </xf>
    <xf numFmtId="3" fontId="0" fillId="2" borderId="0" xfId="0" applyNumberFormat="1" applyFill="1"/>
    <xf numFmtId="0" fontId="0" fillId="0" borderId="0" xfId="0" applyAlignment="1">
      <alignment horizontal="center" vertical="top"/>
    </xf>
    <xf numFmtId="169" fontId="0" fillId="0" borderId="0" xfId="0" applyNumberFormat="1" applyAlignment="1">
      <alignment horizontal="center"/>
    </xf>
    <xf numFmtId="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" fontId="0" fillId="0" borderId="0" xfId="0" applyNumberFormat="1"/>
    <xf numFmtId="2" fontId="0" fillId="0" borderId="0" xfId="0" applyNumberFormat="1"/>
    <xf numFmtId="1" fontId="0" fillId="0" borderId="0" xfId="0" applyNumberForma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4" borderId="0" xfId="0" applyFont="1" applyFill="1"/>
    <xf numFmtId="0" fontId="7" fillId="0" borderId="0" xfId="0" applyFont="1"/>
    <xf numFmtId="166" fontId="4" fillId="0" borderId="0" xfId="0" applyNumberFormat="1" applyFont="1" applyAlignment="1">
      <alignment horizontal="center"/>
    </xf>
    <xf numFmtId="167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2" borderId="0" xfId="0" applyFill="1" applyAlignment="1">
      <alignment horizontal="center" vertical="center"/>
    </xf>
    <xf numFmtId="9" fontId="0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1" fontId="0" fillId="0" borderId="10" xfId="0" applyNumberFormat="1" applyBorder="1"/>
    <xf numFmtId="0" fontId="0" fillId="0" borderId="0" xfId="0"/>
    <xf numFmtId="171" fontId="0" fillId="0" borderId="0" xfId="0" applyNumberFormat="1"/>
    <xf numFmtId="10" fontId="0" fillId="0" borderId="0" xfId="0" applyNumberFormat="1" applyFill="1"/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00"/>
      <color rgb="FFFF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0640669832685502"/>
          <c:y val="6.140049479582551E-2"/>
          <c:w val="0.8585579615048119"/>
          <c:h val="0.84167468649752175"/>
        </c:manualLayout>
      </c:layout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0024429489666979"/>
                  <c:y val="3.15971387659785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'PRODUCTION '!$E$9:$E$34</c:f>
              <c:numCache>
                <c:formatCode>General</c:formatCode>
                <c:ptCount val="26"/>
                <c:pt idx="0">
                  <c:v>60</c:v>
                </c:pt>
                <c:pt idx="1">
                  <c:v>58</c:v>
                </c:pt>
                <c:pt idx="2">
                  <c:v>55</c:v>
                </c:pt>
                <c:pt idx="3">
                  <c:v>52</c:v>
                </c:pt>
                <c:pt idx="4">
                  <c:v>50</c:v>
                </c:pt>
                <c:pt idx="5">
                  <c:v>47</c:v>
                </c:pt>
                <c:pt idx="6">
                  <c:v>45</c:v>
                </c:pt>
                <c:pt idx="7">
                  <c:v>44</c:v>
                </c:pt>
                <c:pt idx="8">
                  <c:v>40</c:v>
                </c:pt>
                <c:pt idx="9">
                  <c:v>37</c:v>
                </c:pt>
                <c:pt idx="10">
                  <c:v>35</c:v>
                </c:pt>
                <c:pt idx="11">
                  <c:v>32</c:v>
                </c:pt>
                <c:pt idx="12">
                  <c:v>30</c:v>
                </c:pt>
                <c:pt idx="13">
                  <c:v>27</c:v>
                </c:pt>
                <c:pt idx="14">
                  <c:v>25</c:v>
                </c:pt>
                <c:pt idx="15">
                  <c:v>22</c:v>
                </c:pt>
                <c:pt idx="16">
                  <c:v>20</c:v>
                </c:pt>
                <c:pt idx="17">
                  <c:v>17</c:v>
                </c:pt>
                <c:pt idx="18">
                  <c:v>15</c:v>
                </c:pt>
                <c:pt idx="19">
                  <c:v>12</c:v>
                </c:pt>
                <c:pt idx="20">
                  <c:v>10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</c:numCache>
            </c:numRef>
          </c:xVal>
          <c:yVal>
            <c:numRef>
              <c:f>'PRODUCTION '!$H$9:$H$34</c:f>
              <c:numCache>
                <c:formatCode>0.0</c:formatCode>
                <c:ptCount val="26"/>
                <c:pt idx="0">
                  <c:v>40</c:v>
                </c:pt>
                <c:pt idx="1">
                  <c:v>38</c:v>
                </c:pt>
                <c:pt idx="2">
                  <c:v>36.666666666666664</c:v>
                </c:pt>
                <c:pt idx="3">
                  <c:v>32.5</c:v>
                </c:pt>
                <c:pt idx="4">
                  <c:v>28.333333333333332</c:v>
                </c:pt>
                <c:pt idx="5">
                  <c:v>26.5</c:v>
                </c:pt>
                <c:pt idx="6">
                  <c:v>23</c:v>
                </c:pt>
                <c:pt idx="7">
                  <c:v>20.759742748743147</c:v>
                </c:pt>
                <c:pt idx="8">
                  <c:v>17.020830413954091</c:v>
                </c:pt>
                <c:pt idx="9">
                  <c:v>15.2</c:v>
                </c:pt>
                <c:pt idx="10">
                  <c:v>14.288255590315815</c:v>
                </c:pt>
                <c:pt idx="11">
                  <c:v>13</c:v>
                </c:pt>
                <c:pt idx="12">
                  <c:v>11.994376469835487</c:v>
                </c:pt>
                <c:pt idx="13">
                  <c:v>11.4</c:v>
                </c:pt>
                <c:pt idx="14">
                  <c:v>10.06876353735238</c:v>
                </c:pt>
                <c:pt idx="15">
                  <c:v>8.9990587171733534</c:v>
                </c:pt>
                <c:pt idx="16">
                  <c:v>8.452294241895455</c:v>
                </c:pt>
                <c:pt idx="17">
                  <c:v>7.7455616181885532</c:v>
                </c:pt>
                <c:pt idx="18">
                  <c:v>7.0953377429662856</c:v>
                </c:pt>
                <c:pt idx="19">
                  <c:v>6.666666666666667</c:v>
                </c:pt>
                <c:pt idx="20">
                  <c:v>5.9562310830617902</c:v>
                </c:pt>
                <c:pt idx="21">
                  <c:v>6.4758378803080818</c:v>
                </c:pt>
                <c:pt idx="22">
                  <c:v>5</c:v>
                </c:pt>
                <c:pt idx="23">
                  <c:v>2.5</c:v>
                </c:pt>
                <c:pt idx="24">
                  <c:v>1.6666666666666667</c:v>
                </c:pt>
                <c:pt idx="25">
                  <c:v>0.16666666666666666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FFBA-4D3B-81C0-CD332FAC4FC8}"/>
            </c:ext>
          </c:extLst>
        </c:ser>
        <c:axId val="267229440"/>
        <c:axId val="267252096"/>
      </c:scatterChart>
      <c:valAx>
        <c:axId val="267229440"/>
        <c:scaling>
          <c:orientation val="minMax"/>
          <c:max val="6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PAY THICKNESS , FT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252096"/>
        <c:crosses val="autoZero"/>
        <c:crossBetween val="midCat"/>
      </c:valAx>
      <c:valAx>
        <c:axId val="2672520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RATE UNSTIMULATED , STBOPD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v>OIL RATE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'PRODUCTION '!$P$38:$P$63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'PRODUCTION '!$Q$38:$Q$63</c:f>
              <c:numCache>
                <c:formatCode>0.0</c:formatCode>
                <c:ptCount val="26"/>
                <c:pt idx="0">
                  <c:v>40</c:v>
                </c:pt>
                <c:pt idx="1">
                  <c:v>38</c:v>
                </c:pt>
                <c:pt idx="2">
                  <c:v>36.666666666666664</c:v>
                </c:pt>
                <c:pt idx="3">
                  <c:v>32.5</c:v>
                </c:pt>
                <c:pt idx="4">
                  <c:v>28.333333333333332</c:v>
                </c:pt>
                <c:pt idx="5">
                  <c:v>26.5</c:v>
                </c:pt>
                <c:pt idx="6">
                  <c:v>23</c:v>
                </c:pt>
                <c:pt idx="7">
                  <c:v>20.759742748743147</c:v>
                </c:pt>
                <c:pt idx="8">
                  <c:v>17.020830413954091</c:v>
                </c:pt>
                <c:pt idx="9">
                  <c:v>15.2</c:v>
                </c:pt>
                <c:pt idx="10">
                  <c:v>14.288255590315815</c:v>
                </c:pt>
                <c:pt idx="11">
                  <c:v>13</c:v>
                </c:pt>
                <c:pt idx="12">
                  <c:v>11.994376469835487</c:v>
                </c:pt>
                <c:pt idx="13">
                  <c:v>11.4</c:v>
                </c:pt>
                <c:pt idx="14">
                  <c:v>10.06876353735238</c:v>
                </c:pt>
                <c:pt idx="15">
                  <c:v>8.9990587171733534</c:v>
                </c:pt>
                <c:pt idx="16">
                  <c:v>8.452294241895455</c:v>
                </c:pt>
                <c:pt idx="17">
                  <c:v>7.7455616181885532</c:v>
                </c:pt>
                <c:pt idx="18">
                  <c:v>7.0953377429662856</c:v>
                </c:pt>
                <c:pt idx="19">
                  <c:v>6.666666666666667</c:v>
                </c:pt>
                <c:pt idx="20">
                  <c:v>5.9562310830617902</c:v>
                </c:pt>
                <c:pt idx="21">
                  <c:v>6.4758378803080818</c:v>
                </c:pt>
                <c:pt idx="22">
                  <c:v>5</c:v>
                </c:pt>
                <c:pt idx="23">
                  <c:v>2.5</c:v>
                </c:pt>
                <c:pt idx="24">
                  <c:v>1.6666666666666667</c:v>
                </c:pt>
                <c:pt idx="25">
                  <c:v>0.16666666666666666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B7E-419A-8E70-9F04A04F3003}"/>
            </c:ext>
          </c:extLst>
        </c:ser>
        <c:ser>
          <c:idx val="1"/>
          <c:order val="1"/>
          <c:tx>
            <c:v>WATER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'PRODUCTION '!$P$38:$P$63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'PRODUCTION '!$W$38:$W$63</c:f>
              <c:numCache>
                <c:formatCode>0.0</c:formatCode>
                <c:ptCount val="26"/>
                <c:pt idx="0">
                  <c:v>20</c:v>
                </c:pt>
                <c:pt idx="1">
                  <c:v>25.839999999999996</c:v>
                </c:pt>
                <c:pt idx="2">
                  <c:v>31.533333333333328</c:v>
                </c:pt>
                <c:pt idx="3">
                  <c:v>33.799999999999997</c:v>
                </c:pt>
                <c:pt idx="4">
                  <c:v>34.566666666666656</c:v>
                </c:pt>
                <c:pt idx="5">
                  <c:v>37.099999999999994</c:v>
                </c:pt>
                <c:pt idx="6">
                  <c:v>36.339999999999989</c:v>
                </c:pt>
                <c:pt idx="7">
                  <c:v>36.537147237787927</c:v>
                </c:pt>
                <c:pt idx="8">
                  <c:v>33.020411003070926</c:v>
                </c:pt>
                <c:pt idx="9">
                  <c:v>32.223999999999997</c:v>
                </c:pt>
                <c:pt idx="10">
                  <c:v>32.862987857726374</c:v>
                </c:pt>
                <c:pt idx="11">
                  <c:v>32.24</c:v>
                </c:pt>
                <c:pt idx="12">
                  <c:v>31.905041409762397</c:v>
                </c:pt>
                <c:pt idx="13">
                  <c:v>32.376000000000005</c:v>
                </c:pt>
                <c:pt idx="14">
                  <c:v>30.407665882804192</c:v>
                </c:pt>
                <c:pt idx="15">
                  <c:v>28.796987894954736</c:v>
                </c:pt>
                <c:pt idx="16">
                  <c:v>28.568754537606644</c:v>
                </c:pt>
                <c:pt idx="17">
                  <c:v>27.574199360751255</c:v>
                </c:pt>
                <c:pt idx="18">
                  <c:v>26.536563158693916</c:v>
                </c:pt>
                <c:pt idx="19">
                  <c:v>26.133333333333344</c:v>
                </c:pt>
                <c:pt idx="20">
                  <c:v>24.420547440553349</c:v>
                </c:pt>
                <c:pt idx="21">
                  <c:v>27.716586127718596</c:v>
                </c:pt>
                <c:pt idx="22">
                  <c:v>22.300000000000004</c:v>
                </c:pt>
                <c:pt idx="23">
                  <c:v>11.600000000000001</c:v>
                </c:pt>
                <c:pt idx="24">
                  <c:v>8.033333333333335</c:v>
                </c:pt>
                <c:pt idx="25">
                  <c:v>0.83333333333333326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EB7E-419A-8E70-9F04A04F3003}"/>
            </c:ext>
          </c:extLst>
        </c:ser>
        <c:axId val="267960320"/>
        <c:axId val="267961856"/>
      </c:scatterChart>
      <c:scatterChart>
        <c:scatterStyle val="lineMarker"/>
        <c:ser>
          <c:idx val="2"/>
          <c:order val="2"/>
          <c:tx>
            <c:v>GAS</c:v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'PRODUCTION '!$P$38:$P$63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'PRODUCTION '!$U$38:$U$63</c:f>
              <c:numCache>
                <c:formatCode>0</c:formatCode>
                <c:ptCount val="26"/>
                <c:pt idx="0" formatCode="General">
                  <c:v>18000</c:v>
                </c:pt>
                <c:pt idx="1">
                  <c:v>18311.777777777777</c:v>
                </c:pt>
                <c:pt idx="2">
                  <c:v>18838.518518518518</c:v>
                </c:pt>
                <c:pt idx="3">
                  <c:v>17734.166666666668</c:v>
                </c:pt>
                <c:pt idx="4">
                  <c:v>16364.074074074077</c:v>
                </c:pt>
                <c:pt idx="5">
                  <c:v>16150.277777777781</c:v>
                </c:pt>
                <c:pt idx="6">
                  <c:v>14750.66666666667</c:v>
                </c:pt>
                <c:pt idx="7">
                  <c:v>13975.920146070528</c:v>
                </c:pt>
                <c:pt idx="8">
                  <c:v>12001.576645216966</c:v>
                </c:pt>
                <c:pt idx="9">
                  <c:v>11202.400000000003</c:v>
                </c:pt>
                <c:pt idx="10">
                  <c:v>10986.080964998386</c:v>
                </c:pt>
                <c:pt idx="11">
                  <c:v>10410.111111111115</c:v>
                </c:pt>
                <c:pt idx="12">
                  <c:v>9987.3174738830185</c:v>
                </c:pt>
                <c:pt idx="13">
                  <c:v>9855.9333333333379</c:v>
                </c:pt>
                <c:pt idx="14">
                  <c:v>9026.0871354843366</c:v>
                </c:pt>
                <c:pt idx="15">
                  <c:v>8354.126175775933</c:v>
                </c:pt>
                <c:pt idx="16">
                  <c:v>8116.0807598289502</c:v>
                </c:pt>
                <c:pt idx="17">
                  <c:v>7684.4577432006245</c:v>
                </c:pt>
                <c:pt idx="18">
                  <c:v>7265.6258487974801</c:v>
                </c:pt>
                <c:pt idx="19">
                  <c:v>7039.2592592592628</c:v>
                </c:pt>
                <c:pt idx="20">
                  <c:v>6479.0558114638834</c:v>
                </c:pt>
                <c:pt idx="21">
                  <c:v>7250.779813318286</c:v>
                </c:pt>
                <c:pt idx="22">
                  <c:v>5757.777777777781</c:v>
                </c:pt>
                <c:pt idx="23">
                  <c:v>2958.6111111111127</c:v>
                </c:pt>
                <c:pt idx="24">
                  <c:v>2025.5555555555566</c:v>
                </c:pt>
                <c:pt idx="25">
                  <c:v>207.87037037037038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EB7E-419A-8E70-9F04A04F3003}"/>
            </c:ext>
          </c:extLst>
        </c:ser>
        <c:axId val="267974144"/>
        <c:axId val="267963776"/>
      </c:scatterChart>
      <c:valAx>
        <c:axId val="2679603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961856"/>
        <c:crosses val="autoZero"/>
        <c:crossBetween val="midCat"/>
      </c:valAx>
      <c:valAx>
        <c:axId val="2679618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AND WATER RATE, STBPD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960320"/>
        <c:crosses val="autoZero"/>
        <c:crossBetween val="midCat"/>
      </c:valAx>
      <c:valAx>
        <c:axId val="267963776"/>
        <c:scaling>
          <c:orientation val="minMax"/>
        </c:scaling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RATE SCFPD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7974144"/>
        <c:crosses val="max"/>
        <c:crossBetween val="midCat"/>
      </c:valAx>
      <c:valAx>
        <c:axId val="267974144"/>
        <c:scaling>
          <c:orientation val="minMax"/>
        </c:scaling>
        <c:delete val="1"/>
        <c:axPos val="b"/>
        <c:numFmt formatCode="General" sourceLinked="1"/>
        <c:tickLblPos val="none"/>
        <c:crossAx val="26796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v>OIL RATE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'PRODUCTION '!$P$38:$P$63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'PRODUCTION '!$Q$38:$Q$63</c:f>
              <c:numCache>
                <c:formatCode>0.0</c:formatCode>
                <c:ptCount val="26"/>
                <c:pt idx="0">
                  <c:v>40</c:v>
                </c:pt>
                <c:pt idx="1">
                  <c:v>38</c:v>
                </c:pt>
                <c:pt idx="2">
                  <c:v>36.666666666666664</c:v>
                </c:pt>
                <c:pt idx="3">
                  <c:v>32.5</c:v>
                </c:pt>
                <c:pt idx="4">
                  <c:v>28.333333333333332</c:v>
                </c:pt>
                <c:pt idx="5">
                  <c:v>26.5</c:v>
                </c:pt>
                <c:pt idx="6">
                  <c:v>23</c:v>
                </c:pt>
                <c:pt idx="7">
                  <c:v>20.759742748743147</c:v>
                </c:pt>
                <c:pt idx="8">
                  <c:v>17.020830413954091</c:v>
                </c:pt>
                <c:pt idx="9">
                  <c:v>15.2</c:v>
                </c:pt>
                <c:pt idx="10">
                  <c:v>14.288255590315815</c:v>
                </c:pt>
                <c:pt idx="11">
                  <c:v>13</c:v>
                </c:pt>
                <c:pt idx="12">
                  <c:v>11.994376469835487</c:v>
                </c:pt>
                <c:pt idx="13">
                  <c:v>11.4</c:v>
                </c:pt>
                <c:pt idx="14">
                  <c:v>10.06876353735238</c:v>
                </c:pt>
                <c:pt idx="15">
                  <c:v>8.9990587171733534</c:v>
                </c:pt>
                <c:pt idx="16">
                  <c:v>8.452294241895455</c:v>
                </c:pt>
                <c:pt idx="17">
                  <c:v>7.7455616181885532</c:v>
                </c:pt>
                <c:pt idx="18">
                  <c:v>7.0953377429662856</c:v>
                </c:pt>
                <c:pt idx="19">
                  <c:v>6.666666666666667</c:v>
                </c:pt>
                <c:pt idx="20">
                  <c:v>5.9562310830617902</c:v>
                </c:pt>
                <c:pt idx="21">
                  <c:v>6.4758378803080818</c:v>
                </c:pt>
                <c:pt idx="22">
                  <c:v>5</c:v>
                </c:pt>
                <c:pt idx="23">
                  <c:v>2.5</c:v>
                </c:pt>
                <c:pt idx="24">
                  <c:v>1.6666666666666667</c:v>
                </c:pt>
                <c:pt idx="25">
                  <c:v>0.16666666666666666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01DF-4EFA-BEC9-11D3110705E6}"/>
            </c:ext>
          </c:extLst>
        </c:ser>
        <c:axId val="268013568"/>
        <c:axId val="268015104"/>
      </c:scatterChart>
      <c:scatterChart>
        <c:scatterStyle val="lineMarker"/>
        <c:ser>
          <c:idx val="1"/>
          <c:order val="1"/>
          <c:tx>
            <c:v>CUM OIL</c:v>
          </c:tx>
          <c:spPr>
            <a:ln w="2857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'PRODUCTION '!$P$38:$P$63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'PRODUCTION '!$R$38:$R$63</c:f>
              <c:numCache>
                <c:formatCode>0</c:formatCode>
                <c:ptCount val="26"/>
                <c:pt idx="0" formatCode="General">
                  <c:v>0</c:v>
                </c:pt>
                <c:pt idx="1">
                  <c:v>1755749.3400377119</c:v>
                </c:pt>
                <c:pt idx="2">
                  <c:v>2926248.9000628553</c:v>
                </c:pt>
                <c:pt idx="3">
                  <c:v>6584060.0251414198</c:v>
                </c:pt>
                <c:pt idx="4">
                  <c:v>10241871.150219988</c:v>
                </c:pt>
                <c:pt idx="5">
                  <c:v>11851308.045254556</c:v>
                </c:pt>
                <c:pt idx="6">
                  <c:v>14923869.390320553</c:v>
                </c:pt>
                <c:pt idx="7">
                  <c:v>16890534.485525012</c:v>
                </c:pt>
                <c:pt idx="8">
                  <c:v>20172830.917657383</c:v>
                </c:pt>
                <c:pt idx="9">
                  <c:v>21771291.816467628</c:v>
                </c:pt>
                <c:pt idx="10">
                  <c:v>22571689.139260672</c:v>
                </c:pt>
                <c:pt idx="11">
                  <c:v>23702616.090509113</c:v>
                </c:pt>
                <c:pt idx="12">
                  <c:v>24585427.515215479</c:v>
                </c:pt>
                <c:pt idx="13">
                  <c:v>25107215.562539283</c:v>
                </c:pt>
                <c:pt idx="14">
                  <c:v>26275874.332903132</c:v>
                </c:pt>
                <c:pt idx="15">
                  <c:v>27214941.098935369</c:v>
                </c:pt>
                <c:pt idx="16">
                  <c:v>27694931.782247987</c:v>
                </c:pt>
                <c:pt idx="17">
                  <c:v>28315354.451076251</c:v>
                </c:pt>
                <c:pt idx="18">
                  <c:v>28886169.520975374</c:v>
                </c:pt>
                <c:pt idx="19">
                  <c:v>29262489.000628535</c:v>
                </c:pt>
                <c:pt idx="20">
                  <c:v>29886162.404155321</c:v>
                </c:pt>
                <c:pt idx="21">
                  <c:v>29430012.758483171</c:v>
                </c:pt>
                <c:pt idx="22">
                  <c:v>30725613.450659961</c:v>
                </c:pt>
                <c:pt idx="23">
                  <c:v>32920300.125707101</c:v>
                </c:pt>
                <c:pt idx="24">
                  <c:v>33651862.35072282</c:v>
                </c:pt>
                <c:pt idx="25">
                  <c:v>34968674.355751097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01DF-4EFA-BEC9-11D3110705E6}"/>
            </c:ext>
          </c:extLst>
        </c:ser>
        <c:axId val="268035584"/>
        <c:axId val="268017024"/>
      </c:scatterChart>
      <c:valAx>
        <c:axId val="26801356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015104"/>
        <c:crosses val="autoZero"/>
        <c:crossBetween val="midCat"/>
      </c:valAx>
      <c:valAx>
        <c:axId val="2680151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RATE , STBOPD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013568"/>
        <c:crosses val="autoZero"/>
        <c:crossBetween val="midCat"/>
      </c:valAx>
      <c:valAx>
        <c:axId val="268017024"/>
        <c:scaling>
          <c:orientation val="minMax"/>
        </c:scaling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OIL PRODUCTION , STBO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035584"/>
        <c:crosses val="max"/>
        <c:crossBetween val="midCat"/>
      </c:valAx>
      <c:valAx>
        <c:axId val="268035584"/>
        <c:scaling>
          <c:orientation val="minMax"/>
        </c:scaling>
        <c:delete val="1"/>
        <c:axPos val="b"/>
        <c:numFmt formatCode="General" sourceLinked="1"/>
        <c:tickLblPos val="none"/>
        <c:crossAx val="26801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39</xdr:row>
      <xdr:rowOff>123825</xdr:rowOff>
    </xdr:from>
    <xdr:to>
      <xdr:col>38</xdr:col>
      <xdr:colOff>1841</xdr:colOff>
      <xdr:row>76</xdr:row>
      <xdr:rowOff>134335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B07F4D5-34D8-4520-8E98-881E9B702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2675" y="7553325"/>
          <a:ext cx="13193966" cy="7059010"/>
        </a:xfrm>
        <a:prstGeom prst="rect">
          <a:avLst/>
        </a:prstGeom>
      </xdr:spPr>
    </xdr:pic>
    <xdr:clientData/>
  </xdr:twoCellAnchor>
  <xdr:twoCellAnchor>
    <xdr:from>
      <xdr:col>0</xdr:col>
      <xdr:colOff>180974</xdr:colOff>
      <xdr:row>11</xdr:row>
      <xdr:rowOff>104775</xdr:rowOff>
    </xdr:from>
    <xdr:to>
      <xdr:col>0</xdr:col>
      <xdr:colOff>581023</xdr:colOff>
      <xdr:row>31</xdr:row>
      <xdr:rowOff>133350</xdr:rowOff>
    </xdr:to>
    <xdr:sp macro="" textlink="">
      <xdr:nvSpPr>
        <xdr:cNvPr id="3" name="Right Bracket 2">
          <a:extLst>
            <a:ext uri="{FF2B5EF4-FFF2-40B4-BE49-F238E27FC236}">
              <a16:creationId xmlns:a16="http://schemas.microsoft.com/office/drawing/2014/main" xmlns="" id="{9B5179F0-6908-45F9-A3F9-6FC0761997D5}"/>
            </a:ext>
          </a:extLst>
        </xdr:cNvPr>
        <xdr:cNvSpPr/>
      </xdr:nvSpPr>
      <xdr:spPr>
        <a:xfrm flipH="1">
          <a:off x="180974" y="2200275"/>
          <a:ext cx="400049" cy="3838575"/>
        </a:xfrm>
        <a:prstGeom prst="rightBracket">
          <a:avLst/>
        </a:prstGeom>
        <a:ln w="34925">
          <a:solidFill>
            <a:srgbClr val="FF0000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148166</xdr:colOff>
      <xdr:row>37</xdr:row>
      <xdr:rowOff>127000</xdr:rowOff>
    </xdr:from>
    <xdr:to>
      <xdr:col>16</xdr:col>
      <xdr:colOff>148167</xdr:colOff>
      <xdr:row>44</xdr:row>
      <xdr:rowOff>42333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E3560897-C1C0-477C-B0F2-B85A939DF6F4}"/>
            </a:ext>
          </a:extLst>
        </xdr:cNvPr>
        <xdr:cNvCxnSpPr/>
      </xdr:nvCxnSpPr>
      <xdr:spPr>
        <a:xfrm>
          <a:off x="3217333" y="7175500"/>
          <a:ext cx="6752167" cy="12488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</xdr:colOff>
      <xdr:row>13</xdr:row>
      <xdr:rowOff>59266</xdr:rowOff>
    </xdr:from>
    <xdr:to>
      <xdr:col>19</xdr:col>
      <xdr:colOff>12700</xdr:colOff>
      <xdr:row>31</xdr:row>
      <xdr:rowOff>5926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4688EB8-752B-4332-89DF-CC0859FED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23517" y="2535766"/>
          <a:ext cx="5795434" cy="33756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352426</xdr:rowOff>
    </xdr:from>
    <xdr:to>
      <xdr:col>16</xdr:col>
      <xdr:colOff>342899</xdr:colOff>
      <xdr:row>25</xdr:row>
      <xdr:rowOff>371476</xdr:rowOff>
    </xdr:to>
    <xdr:sp macro="" textlink="">
      <xdr:nvSpPr>
        <xdr:cNvPr id="2" name="Freeform: Shape 1">
          <a:extLst>
            <a:ext uri="{FF2B5EF4-FFF2-40B4-BE49-F238E27FC236}">
              <a16:creationId xmlns:a16="http://schemas.microsoft.com/office/drawing/2014/main" xmlns="" id="{17660774-B6D1-49D1-BFBB-C7E9507E3BD8}"/>
            </a:ext>
          </a:extLst>
        </xdr:cNvPr>
        <xdr:cNvSpPr/>
      </xdr:nvSpPr>
      <xdr:spPr>
        <a:xfrm>
          <a:off x="2571750" y="1695451"/>
          <a:ext cx="5581649" cy="7258050"/>
        </a:xfrm>
        <a:custGeom>
          <a:avLst/>
          <a:gdLst>
            <a:gd name="connsiteX0" fmla="*/ 5381625 w 7435215"/>
            <a:gd name="connsiteY0" fmla="*/ 266700 h 4467225"/>
            <a:gd name="connsiteX1" fmla="*/ 5314950 w 7435215"/>
            <a:gd name="connsiteY1" fmla="*/ 285750 h 4467225"/>
            <a:gd name="connsiteX2" fmla="*/ 5257800 w 7435215"/>
            <a:gd name="connsiteY2" fmla="*/ 295275 h 4467225"/>
            <a:gd name="connsiteX3" fmla="*/ 5000625 w 7435215"/>
            <a:gd name="connsiteY3" fmla="*/ 314325 h 4467225"/>
            <a:gd name="connsiteX4" fmla="*/ 4962525 w 7435215"/>
            <a:gd name="connsiteY4" fmla="*/ 323850 h 4467225"/>
            <a:gd name="connsiteX5" fmla="*/ 4895850 w 7435215"/>
            <a:gd name="connsiteY5" fmla="*/ 333375 h 4467225"/>
            <a:gd name="connsiteX6" fmla="*/ 4838700 w 7435215"/>
            <a:gd name="connsiteY6" fmla="*/ 342900 h 4467225"/>
            <a:gd name="connsiteX7" fmla="*/ 4791075 w 7435215"/>
            <a:gd name="connsiteY7" fmla="*/ 361950 h 4467225"/>
            <a:gd name="connsiteX8" fmla="*/ 4733925 w 7435215"/>
            <a:gd name="connsiteY8" fmla="*/ 371475 h 4467225"/>
            <a:gd name="connsiteX9" fmla="*/ 4705350 w 7435215"/>
            <a:gd name="connsiteY9" fmla="*/ 390525 h 4467225"/>
            <a:gd name="connsiteX10" fmla="*/ 4629150 w 7435215"/>
            <a:gd name="connsiteY10" fmla="*/ 409575 h 4467225"/>
            <a:gd name="connsiteX11" fmla="*/ 4572000 w 7435215"/>
            <a:gd name="connsiteY11" fmla="*/ 438150 h 4467225"/>
            <a:gd name="connsiteX12" fmla="*/ 4495800 w 7435215"/>
            <a:gd name="connsiteY12" fmla="*/ 495300 h 4467225"/>
            <a:gd name="connsiteX13" fmla="*/ 4467225 w 7435215"/>
            <a:gd name="connsiteY13" fmla="*/ 504825 h 4467225"/>
            <a:gd name="connsiteX14" fmla="*/ 4438650 w 7435215"/>
            <a:gd name="connsiteY14" fmla="*/ 523875 h 4467225"/>
            <a:gd name="connsiteX15" fmla="*/ 4362450 w 7435215"/>
            <a:gd name="connsiteY15" fmla="*/ 552450 h 4467225"/>
            <a:gd name="connsiteX16" fmla="*/ 4324350 w 7435215"/>
            <a:gd name="connsiteY16" fmla="*/ 581025 h 4467225"/>
            <a:gd name="connsiteX17" fmla="*/ 4267200 w 7435215"/>
            <a:gd name="connsiteY17" fmla="*/ 600075 h 4467225"/>
            <a:gd name="connsiteX18" fmla="*/ 4200525 w 7435215"/>
            <a:gd name="connsiteY18" fmla="*/ 638175 h 4467225"/>
            <a:gd name="connsiteX19" fmla="*/ 4105275 w 7435215"/>
            <a:gd name="connsiteY19" fmla="*/ 704850 h 4467225"/>
            <a:gd name="connsiteX20" fmla="*/ 4000500 w 7435215"/>
            <a:gd name="connsiteY20" fmla="*/ 790575 h 4467225"/>
            <a:gd name="connsiteX21" fmla="*/ 3981450 w 7435215"/>
            <a:gd name="connsiteY21" fmla="*/ 819150 h 4467225"/>
            <a:gd name="connsiteX22" fmla="*/ 3952875 w 7435215"/>
            <a:gd name="connsiteY22" fmla="*/ 847725 h 4467225"/>
            <a:gd name="connsiteX23" fmla="*/ 3943350 w 7435215"/>
            <a:gd name="connsiteY23" fmla="*/ 876300 h 4467225"/>
            <a:gd name="connsiteX24" fmla="*/ 3924300 w 7435215"/>
            <a:gd name="connsiteY24" fmla="*/ 904875 h 4467225"/>
            <a:gd name="connsiteX25" fmla="*/ 3914775 w 7435215"/>
            <a:gd name="connsiteY25" fmla="*/ 933450 h 4467225"/>
            <a:gd name="connsiteX26" fmla="*/ 3895725 w 7435215"/>
            <a:gd name="connsiteY26" fmla="*/ 962025 h 4467225"/>
            <a:gd name="connsiteX27" fmla="*/ 3876675 w 7435215"/>
            <a:gd name="connsiteY27" fmla="*/ 1000125 h 4467225"/>
            <a:gd name="connsiteX28" fmla="*/ 3848100 w 7435215"/>
            <a:gd name="connsiteY28" fmla="*/ 1038225 h 4467225"/>
            <a:gd name="connsiteX29" fmla="*/ 3829050 w 7435215"/>
            <a:gd name="connsiteY29" fmla="*/ 1066800 h 4467225"/>
            <a:gd name="connsiteX30" fmla="*/ 3771900 w 7435215"/>
            <a:gd name="connsiteY30" fmla="*/ 1104900 h 4467225"/>
            <a:gd name="connsiteX31" fmla="*/ 3638550 w 7435215"/>
            <a:gd name="connsiteY31" fmla="*/ 1162050 h 4467225"/>
            <a:gd name="connsiteX32" fmla="*/ 3505200 w 7435215"/>
            <a:gd name="connsiteY32" fmla="*/ 1181100 h 4467225"/>
            <a:gd name="connsiteX33" fmla="*/ 3448050 w 7435215"/>
            <a:gd name="connsiteY33" fmla="*/ 1190625 h 4467225"/>
            <a:gd name="connsiteX34" fmla="*/ 3362325 w 7435215"/>
            <a:gd name="connsiteY34" fmla="*/ 1200150 h 4467225"/>
            <a:gd name="connsiteX35" fmla="*/ 3286125 w 7435215"/>
            <a:gd name="connsiteY35" fmla="*/ 1209675 h 4467225"/>
            <a:gd name="connsiteX36" fmla="*/ 3190875 w 7435215"/>
            <a:gd name="connsiteY36" fmla="*/ 1228725 h 4467225"/>
            <a:gd name="connsiteX37" fmla="*/ 3038475 w 7435215"/>
            <a:gd name="connsiteY37" fmla="*/ 1247775 h 4467225"/>
            <a:gd name="connsiteX38" fmla="*/ 2924175 w 7435215"/>
            <a:gd name="connsiteY38" fmla="*/ 1266825 h 4467225"/>
            <a:gd name="connsiteX39" fmla="*/ 2828925 w 7435215"/>
            <a:gd name="connsiteY39" fmla="*/ 1285875 h 4467225"/>
            <a:gd name="connsiteX40" fmla="*/ 2781300 w 7435215"/>
            <a:gd name="connsiteY40" fmla="*/ 1295400 h 4467225"/>
            <a:gd name="connsiteX41" fmla="*/ 2733675 w 7435215"/>
            <a:gd name="connsiteY41" fmla="*/ 1323975 h 4467225"/>
            <a:gd name="connsiteX42" fmla="*/ 2686050 w 7435215"/>
            <a:gd name="connsiteY42" fmla="*/ 1333500 h 4467225"/>
            <a:gd name="connsiteX43" fmla="*/ 2600325 w 7435215"/>
            <a:gd name="connsiteY43" fmla="*/ 1352550 h 4467225"/>
            <a:gd name="connsiteX44" fmla="*/ 2343150 w 7435215"/>
            <a:gd name="connsiteY44" fmla="*/ 1362075 h 4467225"/>
            <a:gd name="connsiteX45" fmla="*/ 2314575 w 7435215"/>
            <a:gd name="connsiteY45" fmla="*/ 1343025 h 4467225"/>
            <a:gd name="connsiteX46" fmla="*/ 2181225 w 7435215"/>
            <a:gd name="connsiteY46" fmla="*/ 1314450 h 4467225"/>
            <a:gd name="connsiteX47" fmla="*/ 2105025 w 7435215"/>
            <a:gd name="connsiteY47" fmla="*/ 1295400 h 4467225"/>
            <a:gd name="connsiteX48" fmla="*/ 2076450 w 7435215"/>
            <a:gd name="connsiteY48" fmla="*/ 1285875 h 4467225"/>
            <a:gd name="connsiteX49" fmla="*/ 2019300 w 7435215"/>
            <a:gd name="connsiteY49" fmla="*/ 1276350 h 4467225"/>
            <a:gd name="connsiteX50" fmla="*/ 1866900 w 7435215"/>
            <a:gd name="connsiteY50" fmla="*/ 1295400 h 4467225"/>
            <a:gd name="connsiteX51" fmla="*/ 1838325 w 7435215"/>
            <a:gd name="connsiteY51" fmla="*/ 1314450 h 4467225"/>
            <a:gd name="connsiteX52" fmla="*/ 1809750 w 7435215"/>
            <a:gd name="connsiteY52" fmla="*/ 1323975 h 4467225"/>
            <a:gd name="connsiteX53" fmla="*/ 1743075 w 7435215"/>
            <a:gd name="connsiteY53" fmla="*/ 1381125 h 4467225"/>
            <a:gd name="connsiteX54" fmla="*/ 1724025 w 7435215"/>
            <a:gd name="connsiteY54" fmla="*/ 1409700 h 4467225"/>
            <a:gd name="connsiteX55" fmla="*/ 1695450 w 7435215"/>
            <a:gd name="connsiteY55" fmla="*/ 1428750 h 4467225"/>
            <a:gd name="connsiteX56" fmla="*/ 1666875 w 7435215"/>
            <a:gd name="connsiteY56" fmla="*/ 1466850 h 4467225"/>
            <a:gd name="connsiteX57" fmla="*/ 1638300 w 7435215"/>
            <a:gd name="connsiteY57" fmla="*/ 1485900 h 4467225"/>
            <a:gd name="connsiteX58" fmla="*/ 1524000 w 7435215"/>
            <a:gd name="connsiteY58" fmla="*/ 1581150 h 4467225"/>
            <a:gd name="connsiteX59" fmla="*/ 1485900 w 7435215"/>
            <a:gd name="connsiteY59" fmla="*/ 1600200 h 4467225"/>
            <a:gd name="connsiteX60" fmla="*/ 1457325 w 7435215"/>
            <a:gd name="connsiteY60" fmla="*/ 1628775 h 4467225"/>
            <a:gd name="connsiteX61" fmla="*/ 1428750 w 7435215"/>
            <a:gd name="connsiteY61" fmla="*/ 1638300 h 4467225"/>
            <a:gd name="connsiteX62" fmla="*/ 1390650 w 7435215"/>
            <a:gd name="connsiteY62" fmla="*/ 1657350 h 4467225"/>
            <a:gd name="connsiteX63" fmla="*/ 1333500 w 7435215"/>
            <a:gd name="connsiteY63" fmla="*/ 1676400 h 4467225"/>
            <a:gd name="connsiteX64" fmla="*/ 1238250 w 7435215"/>
            <a:gd name="connsiteY64" fmla="*/ 1724025 h 4467225"/>
            <a:gd name="connsiteX65" fmla="*/ 1200150 w 7435215"/>
            <a:gd name="connsiteY65" fmla="*/ 1752600 h 4467225"/>
            <a:gd name="connsiteX66" fmla="*/ 1114425 w 7435215"/>
            <a:gd name="connsiteY66" fmla="*/ 1800225 h 4467225"/>
            <a:gd name="connsiteX67" fmla="*/ 1028700 w 7435215"/>
            <a:gd name="connsiteY67" fmla="*/ 1866900 h 4467225"/>
            <a:gd name="connsiteX68" fmla="*/ 990600 w 7435215"/>
            <a:gd name="connsiteY68" fmla="*/ 1895475 h 4467225"/>
            <a:gd name="connsiteX69" fmla="*/ 952500 w 7435215"/>
            <a:gd name="connsiteY69" fmla="*/ 1914525 h 4467225"/>
            <a:gd name="connsiteX70" fmla="*/ 866775 w 7435215"/>
            <a:gd name="connsiteY70" fmla="*/ 1971675 h 4467225"/>
            <a:gd name="connsiteX71" fmla="*/ 809625 w 7435215"/>
            <a:gd name="connsiteY71" fmla="*/ 2038350 h 4467225"/>
            <a:gd name="connsiteX72" fmla="*/ 781050 w 7435215"/>
            <a:gd name="connsiteY72" fmla="*/ 2057400 h 4467225"/>
            <a:gd name="connsiteX73" fmla="*/ 704850 w 7435215"/>
            <a:gd name="connsiteY73" fmla="*/ 2133600 h 4467225"/>
            <a:gd name="connsiteX74" fmla="*/ 666750 w 7435215"/>
            <a:gd name="connsiteY74" fmla="*/ 2162175 h 4467225"/>
            <a:gd name="connsiteX75" fmla="*/ 638175 w 7435215"/>
            <a:gd name="connsiteY75" fmla="*/ 2200275 h 4467225"/>
            <a:gd name="connsiteX76" fmla="*/ 590550 w 7435215"/>
            <a:gd name="connsiteY76" fmla="*/ 2238375 h 4467225"/>
            <a:gd name="connsiteX77" fmla="*/ 561975 w 7435215"/>
            <a:gd name="connsiteY77" fmla="*/ 2266950 h 4467225"/>
            <a:gd name="connsiteX78" fmla="*/ 504825 w 7435215"/>
            <a:gd name="connsiteY78" fmla="*/ 2343150 h 4467225"/>
            <a:gd name="connsiteX79" fmla="*/ 476250 w 7435215"/>
            <a:gd name="connsiteY79" fmla="*/ 2362200 h 4467225"/>
            <a:gd name="connsiteX80" fmla="*/ 438150 w 7435215"/>
            <a:gd name="connsiteY80" fmla="*/ 2409825 h 4467225"/>
            <a:gd name="connsiteX81" fmla="*/ 428625 w 7435215"/>
            <a:gd name="connsiteY81" fmla="*/ 2438400 h 4467225"/>
            <a:gd name="connsiteX82" fmla="*/ 400050 w 7435215"/>
            <a:gd name="connsiteY82" fmla="*/ 2466975 h 4467225"/>
            <a:gd name="connsiteX83" fmla="*/ 371475 w 7435215"/>
            <a:gd name="connsiteY83" fmla="*/ 2514600 h 4467225"/>
            <a:gd name="connsiteX84" fmla="*/ 352425 w 7435215"/>
            <a:gd name="connsiteY84" fmla="*/ 2552700 h 4467225"/>
            <a:gd name="connsiteX85" fmla="*/ 323850 w 7435215"/>
            <a:gd name="connsiteY85" fmla="*/ 2581275 h 4467225"/>
            <a:gd name="connsiteX86" fmla="*/ 295275 w 7435215"/>
            <a:gd name="connsiteY86" fmla="*/ 2628900 h 4467225"/>
            <a:gd name="connsiteX87" fmla="*/ 266700 w 7435215"/>
            <a:gd name="connsiteY87" fmla="*/ 2667000 h 4467225"/>
            <a:gd name="connsiteX88" fmla="*/ 257175 w 7435215"/>
            <a:gd name="connsiteY88" fmla="*/ 2695575 h 4467225"/>
            <a:gd name="connsiteX89" fmla="*/ 238125 w 7435215"/>
            <a:gd name="connsiteY89" fmla="*/ 2733675 h 4467225"/>
            <a:gd name="connsiteX90" fmla="*/ 219075 w 7435215"/>
            <a:gd name="connsiteY90" fmla="*/ 2800350 h 4467225"/>
            <a:gd name="connsiteX91" fmla="*/ 190500 w 7435215"/>
            <a:gd name="connsiteY91" fmla="*/ 2867025 h 4467225"/>
            <a:gd name="connsiteX92" fmla="*/ 180975 w 7435215"/>
            <a:gd name="connsiteY92" fmla="*/ 2905125 h 4467225"/>
            <a:gd name="connsiteX93" fmla="*/ 142875 w 7435215"/>
            <a:gd name="connsiteY93" fmla="*/ 2981325 h 4467225"/>
            <a:gd name="connsiteX94" fmla="*/ 114300 w 7435215"/>
            <a:gd name="connsiteY94" fmla="*/ 3067050 h 4467225"/>
            <a:gd name="connsiteX95" fmla="*/ 104775 w 7435215"/>
            <a:gd name="connsiteY95" fmla="*/ 3114675 h 4467225"/>
            <a:gd name="connsiteX96" fmla="*/ 85725 w 7435215"/>
            <a:gd name="connsiteY96" fmla="*/ 3171825 h 4467225"/>
            <a:gd name="connsiteX97" fmla="*/ 76200 w 7435215"/>
            <a:gd name="connsiteY97" fmla="*/ 3238500 h 4467225"/>
            <a:gd name="connsiteX98" fmla="*/ 57150 w 7435215"/>
            <a:gd name="connsiteY98" fmla="*/ 3324225 h 4467225"/>
            <a:gd name="connsiteX99" fmla="*/ 28575 w 7435215"/>
            <a:gd name="connsiteY99" fmla="*/ 3400425 h 4467225"/>
            <a:gd name="connsiteX100" fmla="*/ 19050 w 7435215"/>
            <a:gd name="connsiteY100" fmla="*/ 3476625 h 4467225"/>
            <a:gd name="connsiteX101" fmla="*/ 9525 w 7435215"/>
            <a:gd name="connsiteY101" fmla="*/ 3505200 h 4467225"/>
            <a:gd name="connsiteX102" fmla="*/ 0 w 7435215"/>
            <a:gd name="connsiteY102" fmla="*/ 3543300 h 4467225"/>
            <a:gd name="connsiteX103" fmla="*/ 19050 w 7435215"/>
            <a:gd name="connsiteY103" fmla="*/ 4000500 h 4467225"/>
            <a:gd name="connsiteX104" fmla="*/ 47625 w 7435215"/>
            <a:gd name="connsiteY104" fmla="*/ 4086225 h 4467225"/>
            <a:gd name="connsiteX105" fmla="*/ 123825 w 7435215"/>
            <a:gd name="connsiteY105" fmla="*/ 4181475 h 4467225"/>
            <a:gd name="connsiteX106" fmla="*/ 190500 w 7435215"/>
            <a:gd name="connsiteY106" fmla="*/ 4248150 h 4467225"/>
            <a:gd name="connsiteX107" fmla="*/ 238125 w 7435215"/>
            <a:gd name="connsiteY107" fmla="*/ 4305300 h 4467225"/>
            <a:gd name="connsiteX108" fmla="*/ 276225 w 7435215"/>
            <a:gd name="connsiteY108" fmla="*/ 4324350 h 4467225"/>
            <a:gd name="connsiteX109" fmla="*/ 304800 w 7435215"/>
            <a:gd name="connsiteY109" fmla="*/ 4343400 h 4467225"/>
            <a:gd name="connsiteX110" fmla="*/ 457200 w 7435215"/>
            <a:gd name="connsiteY110" fmla="*/ 4400550 h 4467225"/>
            <a:gd name="connsiteX111" fmla="*/ 514350 w 7435215"/>
            <a:gd name="connsiteY111" fmla="*/ 4410075 h 4467225"/>
            <a:gd name="connsiteX112" fmla="*/ 571500 w 7435215"/>
            <a:gd name="connsiteY112" fmla="*/ 4429125 h 4467225"/>
            <a:gd name="connsiteX113" fmla="*/ 695325 w 7435215"/>
            <a:gd name="connsiteY113" fmla="*/ 4457700 h 4467225"/>
            <a:gd name="connsiteX114" fmla="*/ 733425 w 7435215"/>
            <a:gd name="connsiteY114" fmla="*/ 4467225 h 4467225"/>
            <a:gd name="connsiteX115" fmla="*/ 1076325 w 7435215"/>
            <a:gd name="connsiteY115" fmla="*/ 4457700 h 4467225"/>
            <a:gd name="connsiteX116" fmla="*/ 1152525 w 7435215"/>
            <a:gd name="connsiteY116" fmla="*/ 4448175 h 4467225"/>
            <a:gd name="connsiteX117" fmla="*/ 1219200 w 7435215"/>
            <a:gd name="connsiteY117" fmla="*/ 4438650 h 4467225"/>
            <a:gd name="connsiteX118" fmla="*/ 1276350 w 7435215"/>
            <a:gd name="connsiteY118" fmla="*/ 4429125 h 4467225"/>
            <a:gd name="connsiteX119" fmla="*/ 1381125 w 7435215"/>
            <a:gd name="connsiteY119" fmla="*/ 4419600 h 4467225"/>
            <a:gd name="connsiteX120" fmla="*/ 1590675 w 7435215"/>
            <a:gd name="connsiteY120" fmla="*/ 4400550 h 4467225"/>
            <a:gd name="connsiteX121" fmla="*/ 1876425 w 7435215"/>
            <a:gd name="connsiteY121" fmla="*/ 4391025 h 4467225"/>
            <a:gd name="connsiteX122" fmla="*/ 2028825 w 7435215"/>
            <a:gd name="connsiteY122" fmla="*/ 4362450 h 4467225"/>
            <a:gd name="connsiteX123" fmla="*/ 2114550 w 7435215"/>
            <a:gd name="connsiteY123" fmla="*/ 4333875 h 4467225"/>
            <a:gd name="connsiteX124" fmla="*/ 2143125 w 7435215"/>
            <a:gd name="connsiteY124" fmla="*/ 4324350 h 4467225"/>
            <a:gd name="connsiteX125" fmla="*/ 2228850 w 7435215"/>
            <a:gd name="connsiteY125" fmla="*/ 4305300 h 4467225"/>
            <a:gd name="connsiteX126" fmla="*/ 2257425 w 7435215"/>
            <a:gd name="connsiteY126" fmla="*/ 4286250 h 4467225"/>
            <a:gd name="connsiteX127" fmla="*/ 2305050 w 7435215"/>
            <a:gd name="connsiteY127" fmla="*/ 4267200 h 4467225"/>
            <a:gd name="connsiteX128" fmla="*/ 2419350 w 7435215"/>
            <a:gd name="connsiteY128" fmla="*/ 4238625 h 4467225"/>
            <a:gd name="connsiteX129" fmla="*/ 2476500 w 7435215"/>
            <a:gd name="connsiteY129" fmla="*/ 4229100 h 4467225"/>
            <a:gd name="connsiteX130" fmla="*/ 2571750 w 7435215"/>
            <a:gd name="connsiteY130" fmla="*/ 4210050 h 4467225"/>
            <a:gd name="connsiteX131" fmla="*/ 2638425 w 7435215"/>
            <a:gd name="connsiteY131" fmla="*/ 4200525 h 4467225"/>
            <a:gd name="connsiteX132" fmla="*/ 2714625 w 7435215"/>
            <a:gd name="connsiteY132" fmla="*/ 4181475 h 4467225"/>
            <a:gd name="connsiteX133" fmla="*/ 2752725 w 7435215"/>
            <a:gd name="connsiteY133" fmla="*/ 4162425 h 4467225"/>
            <a:gd name="connsiteX134" fmla="*/ 2781300 w 7435215"/>
            <a:gd name="connsiteY134" fmla="*/ 4143375 h 4467225"/>
            <a:gd name="connsiteX135" fmla="*/ 2838450 w 7435215"/>
            <a:gd name="connsiteY135" fmla="*/ 4124325 h 4467225"/>
            <a:gd name="connsiteX136" fmla="*/ 2914650 w 7435215"/>
            <a:gd name="connsiteY136" fmla="*/ 4086225 h 4467225"/>
            <a:gd name="connsiteX137" fmla="*/ 2943225 w 7435215"/>
            <a:gd name="connsiteY137" fmla="*/ 4076700 h 4467225"/>
            <a:gd name="connsiteX138" fmla="*/ 3009900 w 7435215"/>
            <a:gd name="connsiteY138" fmla="*/ 4057650 h 4467225"/>
            <a:gd name="connsiteX139" fmla="*/ 3076575 w 7435215"/>
            <a:gd name="connsiteY139" fmla="*/ 4010025 h 4467225"/>
            <a:gd name="connsiteX140" fmla="*/ 3133725 w 7435215"/>
            <a:gd name="connsiteY140" fmla="*/ 3971925 h 4467225"/>
            <a:gd name="connsiteX141" fmla="*/ 3171825 w 7435215"/>
            <a:gd name="connsiteY141" fmla="*/ 3952875 h 4467225"/>
            <a:gd name="connsiteX142" fmla="*/ 3228975 w 7435215"/>
            <a:gd name="connsiteY142" fmla="*/ 3914775 h 4467225"/>
            <a:gd name="connsiteX143" fmla="*/ 3267075 w 7435215"/>
            <a:gd name="connsiteY143" fmla="*/ 3895725 h 4467225"/>
            <a:gd name="connsiteX144" fmla="*/ 3314700 w 7435215"/>
            <a:gd name="connsiteY144" fmla="*/ 3867150 h 4467225"/>
            <a:gd name="connsiteX145" fmla="*/ 3343275 w 7435215"/>
            <a:gd name="connsiteY145" fmla="*/ 3848100 h 4467225"/>
            <a:gd name="connsiteX146" fmla="*/ 3390900 w 7435215"/>
            <a:gd name="connsiteY146" fmla="*/ 3829050 h 4467225"/>
            <a:gd name="connsiteX147" fmla="*/ 3419475 w 7435215"/>
            <a:gd name="connsiteY147" fmla="*/ 3819525 h 4467225"/>
            <a:gd name="connsiteX148" fmla="*/ 3448050 w 7435215"/>
            <a:gd name="connsiteY148" fmla="*/ 3800475 h 4467225"/>
            <a:gd name="connsiteX149" fmla="*/ 3552825 w 7435215"/>
            <a:gd name="connsiteY149" fmla="*/ 3771900 h 4467225"/>
            <a:gd name="connsiteX150" fmla="*/ 3609975 w 7435215"/>
            <a:gd name="connsiteY150" fmla="*/ 3762375 h 4467225"/>
            <a:gd name="connsiteX151" fmla="*/ 3648075 w 7435215"/>
            <a:gd name="connsiteY151" fmla="*/ 3752850 h 4467225"/>
            <a:gd name="connsiteX152" fmla="*/ 3752850 w 7435215"/>
            <a:gd name="connsiteY152" fmla="*/ 3743325 h 4467225"/>
            <a:gd name="connsiteX153" fmla="*/ 3810000 w 7435215"/>
            <a:gd name="connsiteY153" fmla="*/ 3733800 h 4467225"/>
            <a:gd name="connsiteX154" fmla="*/ 3981450 w 7435215"/>
            <a:gd name="connsiteY154" fmla="*/ 3724275 h 4467225"/>
            <a:gd name="connsiteX155" fmla="*/ 4029075 w 7435215"/>
            <a:gd name="connsiteY155" fmla="*/ 3714750 h 4467225"/>
            <a:gd name="connsiteX156" fmla="*/ 4086225 w 7435215"/>
            <a:gd name="connsiteY156" fmla="*/ 3705225 h 4467225"/>
            <a:gd name="connsiteX157" fmla="*/ 4124325 w 7435215"/>
            <a:gd name="connsiteY157" fmla="*/ 3695700 h 4467225"/>
            <a:gd name="connsiteX158" fmla="*/ 4191000 w 7435215"/>
            <a:gd name="connsiteY158" fmla="*/ 3686175 h 4467225"/>
            <a:gd name="connsiteX159" fmla="*/ 4257675 w 7435215"/>
            <a:gd name="connsiteY159" fmla="*/ 3667125 h 4467225"/>
            <a:gd name="connsiteX160" fmla="*/ 4305300 w 7435215"/>
            <a:gd name="connsiteY160" fmla="*/ 3657600 h 4467225"/>
            <a:gd name="connsiteX161" fmla="*/ 4333875 w 7435215"/>
            <a:gd name="connsiteY161" fmla="*/ 3648075 h 4467225"/>
            <a:gd name="connsiteX162" fmla="*/ 4438650 w 7435215"/>
            <a:gd name="connsiteY162" fmla="*/ 3619500 h 4467225"/>
            <a:gd name="connsiteX163" fmla="*/ 4524375 w 7435215"/>
            <a:gd name="connsiteY163" fmla="*/ 3571875 h 4467225"/>
            <a:gd name="connsiteX164" fmla="*/ 4600575 w 7435215"/>
            <a:gd name="connsiteY164" fmla="*/ 3533775 h 4467225"/>
            <a:gd name="connsiteX165" fmla="*/ 4657725 w 7435215"/>
            <a:gd name="connsiteY165" fmla="*/ 3514725 h 4467225"/>
            <a:gd name="connsiteX166" fmla="*/ 4724400 w 7435215"/>
            <a:gd name="connsiteY166" fmla="*/ 3486150 h 4467225"/>
            <a:gd name="connsiteX167" fmla="*/ 4791075 w 7435215"/>
            <a:gd name="connsiteY167" fmla="*/ 3457575 h 4467225"/>
            <a:gd name="connsiteX168" fmla="*/ 4838700 w 7435215"/>
            <a:gd name="connsiteY168" fmla="*/ 3448050 h 4467225"/>
            <a:gd name="connsiteX169" fmla="*/ 4895850 w 7435215"/>
            <a:gd name="connsiteY169" fmla="*/ 3429000 h 4467225"/>
            <a:gd name="connsiteX170" fmla="*/ 4924425 w 7435215"/>
            <a:gd name="connsiteY170" fmla="*/ 3419475 h 4467225"/>
            <a:gd name="connsiteX171" fmla="*/ 4972050 w 7435215"/>
            <a:gd name="connsiteY171" fmla="*/ 3409950 h 4467225"/>
            <a:gd name="connsiteX172" fmla="*/ 5038725 w 7435215"/>
            <a:gd name="connsiteY172" fmla="*/ 3390900 h 4467225"/>
            <a:gd name="connsiteX173" fmla="*/ 5133975 w 7435215"/>
            <a:gd name="connsiteY173" fmla="*/ 3381375 h 4467225"/>
            <a:gd name="connsiteX174" fmla="*/ 5200650 w 7435215"/>
            <a:gd name="connsiteY174" fmla="*/ 3371850 h 4467225"/>
            <a:gd name="connsiteX175" fmla="*/ 5286375 w 7435215"/>
            <a:gd name="connsiteY175" fmla="*/ 3362325 h 4467225"/>
            <a:gd name="connsiteX176" fmla="*/ 5324475 w 7435215"/>
            <a:gd name="connsiteY176" fmla="*/ 3352800 h 4467225"/>
            <a:gd name="connsiteX177" fmla="*/ 5391150 w 7435215"/>
            <a:gd name="connsiteY177" fmla="*/ 3343275 h 4467225"/>
            <a:gd name="connsiteX178" fmla="*/ 5524500 w 7435215"/>
            <a:gd name="connsiteY178" fmla="*/ 3314700 h 4467225"/>
            <a:gd name="connsiteX179" fmla="*/ 5553075 w 7435215"/>
            <a:gd name="connsiteY179" fmla="*/ 3305175 h 4467225"/>
            <a:gd name="connsiteX180" fmla="*/ 5610225 w 7435215"/>
            <a:gd name="connsiteY180" fmla="*/ 3295650 h 4467225"/>
            <a:gd name="connsiteX181" fmla="*/ 5657850 w 7435215"/>
            <a:gd name="connsiteY181" fmla="*/ 3276600 h 4467225"/>
            <a:gd name="connsiteX182" fmla="*/ 5724525 w 7435215"/>
            <a:gd name="connsiteY182" fmla="*/ 3257550 h 4467225"/>
            <a:gd name="connsiteX183" fmla="*/ 5753100 w 7435215"/>
            <a:gd name="connsiteY183" fmla="*/ 3238500 h 4467225"/>
            <a:gd name="connsiteX184" fmla="*/ 5810250 w 7435215"/>
            <a:gd name="connsiteY184" fmla="*/ 3219450 h 4467225"/>
            <a:gd name="connsiteX185" fmla="*/ 5857875 w 7435215"/>
            <a:gd name="connsiteY185" fmla="*/ 3200400 h 4467225"/>
            <a:gd name="connsiteX186" fmla="*/ 5886450 w 7435215"/>
            <a:gd name="connsiteY186" fmla="*/ 3171825 h 4467225"/>
            <a:gd name="connsiteX187" fmla="*/ 6048375 w 7435215"/>
            <a:gd name="connsiteY187" fmla="*/ 3076575 h 4467225"/>
            <a:gd name="connsiteX188" fmla="*/ 6076950 w 7435215"/>
            <a:gd name="connsiteY188" fmla="*/ 3057525 h 4467225"/>
            <a:gd name="connsiteX189" fmla="*/ 6153150 w 7435215"/>
            <a:gd name="connsiteY189" fmla="*/ 3000375 h 4467225"/>
            <a:gd name="connsiteX190" fmla="*/ 6181725 w 7435215"/>
            <a:gd name="connsiteY190" fmla="*/ 2971800 h 4467225"/>
            <a:gd name="connsiteX191" fmla="*/ 6219825 w 7435215"/>
            <a:gd name="connsiteY191" fmla="*/ 2952750 h 4467225"/>
            <a:gd name="connsiteX192" fmla="*/ 6276975 w 7435215"/>
            <a:gd name="connsiteY192" fmla="*/ 2895600 h 4467225"/>
            <a:gd name="connsiteX193" fmla="*/ 6315075 w 7435215"/>
            <a:gd name="connsiteY193" fmla="*/ 2867025 h 4467225"/>
            <a:gd name="connsiteX194" fmla="*/ 6353175 w 7435215"/>
            <a:gd name="connsiteY194" fmla="*/ 2809875 h 4467225"/>
            <a:gd name="connsiteX195" fmla="*/ 6381750 w 7435215"/>
            <a:gd name="connsiteY195" fmla="*/ 2743200 h 4467225"/>
            <a:gd name="connsiteX196" fmla="*/ 6391275 w 7435215"/>
            <a:gd name="connsiteY196" fmla="*/ 2695575 h 4467225"/>
            <a:gd name="connsiteX197" fmla="*/ 6410325 w 7435215"/>
            <a:gd name="connsiteY197" fmla="*/ 2657475 h 4467225"/>
            <a:gd name="connsiteX198" fmla="*/ 6429375 w 7435215"/>
            <a:gd name="connsiteY198" fmla="*/ 2600325 h 4467225"/>
            <a:gd name="connsiteX199" fmla="*/ 6438900 w 7435215"/>
            <a:gd name="connsiteY199" fmla="*/ 2571750 h 4467225"/>
            <a:gd name="connsiteX200" fmla="*/ 6457950 w 7435215"/>
            <a:gd name="connsiteY200" fmla="*/ 2505075 h 4467225"/>
            <a:gd name="connsiteX201" fmla="*/ 6477000 w 7435215"/>
            <a:gd name="connsiteY201" fmla="*/ 2466975 h 4467225"/>
            <a:gd name="connsiteX202" fmla="*/ 6486525 w 7435215"/>
            <a:gd name="connsiteY202" fmla="*/ 2428875 h 4467225"/>
            <a:gd name="connsiteX203" fmla="*/ 6524625 w 7435215"/>
            <a:gd name="connsiteY203" fmla="*/ 2343150 h 4467225"/>
            <a:gd name="connsiteX204" fmla="*/ 6534150 w 7435215"/>
            <a:gd name="connsiteY204" fmla="*/ 2305050 h 4467225"/>
            <a:gd name="connsiteX205" fmla="*/ 6591300 w 7435215"/>
            <a:gd name="connsiteY205" fmla="*/ 2228850 h 4467225"/>
            <a:gd name="connsiteX206" fmla="*/ 6648450 w 7435215"/>
            <a:gd name="connsiteY206" fmla="*/ 2133600 h 4467225"/>
            <a:gd name="connsiteX207" fmla="*/ 6686550 w 7435215"/>
            <a:gd name="connsiteY207" fmla="*/ 2085975 h 4467225"/>
            <a:gd name="connsiteX208" fmla="*/ 6715125 w 7435215"/>
            <a:gd name="connsiteY208" fmla="*/ 2057400 h 4467225"/>
            <a:gd name="connsiteX209" fmla="*/ 6743700 w 7435215"/>
            <a:gd name="connsiteY209" fmla="*/ 2019300 h 4467225"/>
            <a:gd name="connsiteX210" fmla="*/ 6781800 w 7435215"/>
            <a:gd name="connsiteY210" fmla="*/ 1981200 h 4467225"/>
            <a:gd name="connsiteX211" fmla="*/ 6810375 w 7435215"/>
            <a:gd name="connsiteY211" fmla="*/ 1943100 h 4467225"/>
            <a:gd name="connsiteX212" fmla="*/ 6858000 w 7435215"/>
            <a:gd name="connsiteY212" fmla="*/ 1905000 h 4467225"/>
            <a:gd name="connsiteX213" fmla="*/ 6886575 w 7435215"/>
            <a:gd name="connsiteY213" fmla="*/ 1866900 h 4467225"/>
            <a:gd name="connsiteX214" fmla="*/ 6924675 w 7435215"/>
            <a:gd name="connsiteY214" fmla="*/ 1838325 h 4467225"/>
            <a:gd name="connsiteX215" fmla="*/ 6991350 w 7435215"/>
            <a:gd name="connsiteY215" fmla="*/ 1790700 h 4467225"/>
            <a:gd name="connsiteX216" fmla="*/ 7048500 w 7435215"/>
            <a:gd name="connsiteY216" fmla="*/ 1733550 h 4467225"/>
            <a:gd name="connsiteX217" fmla="*/ 7115175 w 7435215"/>
            <a:gd name="connsiteY217" fmla="*/ 1695450 h 4467225"/>
            <a:gd name="connsiteX218" fmla="*/ 7162800 w 7435215"/>
            <a:gd name="connsiteY218" fmla="*/ 1657350 h 4467225"/>
            <a:gd name="connsiteX219" fmla="*/ 7210425 w 7435215"/>
            <a:gd name="connsiteY219" fmla="*/ 1619250 h 4467225"/>
            <a:gd name="connsiteX220" fmla="*/ 7239000 w 7435215"/>
            <a:gd name="connsiteY220" fmla="*/ 1600200 h 4467225"/>
            <a:gd name="connsiteX221" fmla="*/ 7267575 w 7435215"/>
            <a:gd name="connsiteY221" fmla="*/ 1571625 h 4467225"/>
            <a:gd name="connsiteX222" fmla="*/ 7353300 w 7435215"/>
            <a:gd name="connsiteY222" fmla="*/ 1504950 h 4467225"/>
            <a:gd name="connsiteX223" fmla="*/ 7381875 w 7435215"/>
            <a:gd name="connsiteY223" fmla="*/ 1485900 h 4467225"/>
            <a:gd name="connsiteX224" fmla="*/ 7410450 w 7435215"/>
            <a:gd name="connsiteY224" fmla="*/ 1457325 h 4467225"/>
            <a:gd name="connsiteX225" fmla="*/ 7419975 w 7435215"/>
            <a:gd name="connsiteY225" fmla="*/ 1428750 h 4467225"/>
            <a:gd name="connsiteX226" fmla="*/ 7419975 w 7435215"/>
            <a:gd name="connsiteY226" fmla="*/ 1162050 h 4467225"/>
            <a:gd name="connsiteX227" fmla="*/ 7410450 w 7435215"/>
            <a:gd name="connsiteY227" fmla="*/ 1123950 h 4467225"/>
            <a:gd name="connsiteX228" fmla="*/ 7391400 w 7435215"/>
            <a:gd name="connsiteY228" fmla="*/ 1085850 h 4467225"/>
            <a:gd name="connsiteX229" fmla="*/ 7372350 w 7435215"/>
            <a:gd name="connsiteY229" fmla="*/ 1028700 h 4467225"/>
            <a:gd name="connsiteX230" fmla="*/ 7362825 w 7435215"/>
            <a:gd name="connsiteY230" fmla="*/ 981075 h 4467225"/>
            <a:gd name="connsiteX231" fmla="*/ 7343775 w 7435215"/>
            <a:gd name="connsiteY231" fmla="*/ 952500 h 4467225"/>
            <a:gd name="connsiteX232" fmla="*/ 7334250 w 7435215"/>
            <a:gd name="connsiteY232" fmla="*/ 876300 h 4467225"/>
            <a:gd name="connsiteX233" fmla="*/ 7296150 w 7435215"/>
            <a:gd name="connsiteY233" fmla="*/ 790575 h 4467225"/>
            <a:gd name="connsiteX234" fmla="*/ 7277100 w 7435215"/>
            <a:gd name="connsiteY234" fmla="*/ 762000 h 4467225"/>
            <a:gd name="connsiteX235" fmla="*/ 7248525 w 7435215"/>
            <a:gd name="connsiteY235" fmla="*/ 695325 h 4467225"/>
            <a:gd name="connsiteX236" fmla="*/ 7191375 w 7435215"/>
            <a:gd name="connsiteY236" fmla="*/ 628650 h 4467225"/>
            <a:gd name="connsiteX237" fmla="*/ 7124700 w 7435215"/>
            <a:gd name="connsiteY237" fmla="*/ 533400 h 4467225"/>
            <a:gd name="connsiteX238" fmla="*/ 7096125 w 7435215"/>
            <a:gd name="connsiteY238" fmla="*/ 504825 h 4467225"/>
            <a:gd name="connsiteX239" fmla="*/ 7038975 w 7435215"/>
            <a:gd name="connsiteY239" fmla="*/ 428625 h 4467225"/>
            <a:gd name="connsiteX240" fmla="*/ 7000875 w 7435215"/>
            <a:gd name="connsiteY240" fmla="*/ 390525 h 4467225"/>
            <a:gd name="connsiteX241" fmla="*/ 6981825 w 7435215"/>
            <a:gd name="connsiteY241" fmla="*/ 361950 h 4467225"/>
            <a:gd name="connsiteX242" fmla="*/ 6943725 w 7435215"/>
            <a:gd name="connsiteY242" fmla="*/ 342900 h 4467225"/>
            <a:gd name="connsiteX243" fmla="*/ 6896100 w 7435215"/>
            <a:gd name="connsiteY243" fmla="*/ 285750 h 4467225"/>
            <a:gd name="connsiteX244" fmla="*/ 6838950 w 7435215"/>
            <a:gd name="connsiteY244" fmla="*/ 238125 h 4467225"/>
            <a:gd name="connsiteX245" fmla="*/ 6810375 w 7435215"/>
            <a:gd name="connsiteY245" fmla="*/ 200025 h 4467225"/>
            <a:gd name="connsiteX246" fmla="*/ 6791325 w 7435215"/>
            <a:gd name="connsiteY246" fmla="*/ 171450 h 4467225"/>
            <a:gd name="connsiteX247" fmla="*/ 6762750 w 7435215"/>
            <a:gd name="connsiteY247" fmla="*/ 161925 h 4467225"/>
            <a:gd name="connsiteX248" fmla="*/ 6724650 w 7435215"/>
            <a:gd name="connsiteY248" fmla="*/ 142875 h 4467225"/>
            <a:gd name="connsiteX249" fmla="*/ 6696075 w 7435215"/>
            <a:gd name="connsiteY249" fmla="*/ 123825 h 4467225"/>
            <a:gd name="connsiteX250" fmla="*/ 6629400 w 7435215"/>
            <a:gd name="connsiteY250" fmla="*/ 95250 h 4467225"/>
            <a:gd name="connsiteX251" fmla="*/ 6591300 w 7435215"/>
            <a:gd name="connsiteY251" fmla="*/ 76200 h 4467225"/>
            <a:gd name="connsiteX252" fmla="*/ 6524625 w 7435215"/>
            <a:gd name="connsiteY252" fmla="*/ 57150 h 4467225"/>
            <a:gd name="connsiteX253" fmla="*/ 6438900 w 7435215"/>
            <a:gd name="connsiteY253" fmla="*/ 28575 h 4467225"/>
            <a:gd name="connsiteX254" fmla="*/ 6410325 w 7435215"/>
            <a:gd name="connsiteY254" fmla="*/ 19050 h 4467225"/>
            <a:gd name="connsiteX255" fmla="*/ 6343650 w 7435215"/>
            <a:gd name="connsiteY255" fmla="*/ 0 h 4467225"/>
            <a:gd name="connsiteX256" fmla="*/ 6200775 w 7435215"/>
            <a:gd name="connsiteY256" fmla="*/ 9525 h 4467225"/>
            <a:gd name="connsiteX257" fmla="*/ 6124575 w 7435215"/>
            <a:gd name="connsiteY257" fmla="*/ 19050 h 4467225"/>
            <a:gd name="connsiteX258" fmla="*/ 6038850 w 7435215"/>
            <a:gd name="connsiteY258" fmla="*/ 28575 h 4467225"/>
            <a:gd name="connsiteX259" fmla="*/ 5962650 w 7435215"/>
            <a:gd name="connsiteY259" fmla="*/ 47625 h 4467225"/>
            <a:gd name="connsiteX260" fmla="*/ 5924550 w 7435215"/>
            <a:gd name="connsiteY260" fmla="*/ 57150 h 4467225"/>
            <a:gd name="connsiteX261" fmla="*/ 5895975 w 7435215"/>
            <a:gd name="connsiteY261" fmla="*/ 76200 h 4467225"/>
            <a:gd name="connsiteX262" fmla="*/ 5829300 w 7435215"/>
            <a:gd name="connsiteY262" fmla="*/ 95250 h 4467225"/>
            <a:gd name="connsiteX263" fmla="*/ 5791200 w 7435215"/>
            <a:gd name="connsiteY263" fmla="*/ 114300 h 4467225"/>
            <a:gd name="connsiteX264" fmla="*/ 5753100 w 7435215"/>
            <a:gd name="connsiteY264" fmla="*/ 123825 h 4467225"/>
            <a:gd name="connsiteX265" fmla="*/ 5724525 w 7435215"/>
            <a:gd name="connsiteY265" fmla="*/ 133350 h 4467225"/>
            <a:gd name="connsiteX266" fmla="*/ 5648325 w 7435215"/>
            <a:gd name="connsiteY266" fmla="*/ 152400 h 4467225"/>
            <a:gd name="connsiteX267" fmla="*/ 5610225 w 7435215"/>
            <a:gd name="connsiteY267" fmla="*/ 161925 h 4467225"/>
            <a:gd name="connsiteX268" fmla="*/ 5572125 w 7435215"/>
            <a:gd name="connsiteY268" fmla="*/ 171450 h 4467225"/>
            <a:gd name="connsiteX269" fmla="*/ 5543550 w 7435215"/>
            <a:gd name="connsiteY269" fmla="*/ 180975 h 4467225"/>
            <a:gd name="connsiteX270" fmla="*/ 5448300 w 7435215"/>
            <a:gd name="connsiteY270" fmla="*/ 190500 h 4467225"/>
            <a:gd name="connsiteX271" fmla="*/ 5419725 w 7435215"/>
            <a:gd name="connsiteY271" fmla="*/ 200025 h 4467225"/>
            <a:gd name="connsiteX272" fmla="*/ 5381625 w 7435215"/>
            <a:gd name="connsiteY272" fmla="*/ 266700 h 44672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  <a:cxn ang="0">
              <a:pos x="connsiteX204" y="connsiteY204"/>
            </a:cxn>
            <a:cxn ang="0">
              <a:pos x="connsiteX205" y="connsiteY205"/>
            </a:cxn>
            <a:cxn ang="0">
              <a:pos x="connsiteX206" y="connsiteY206"/>
            </a:cxn>
            <a:cxn ang="0">
              <a:pos x="connsiteX207" y="connsiteY207"/>
            </a:cxn>
            <a:cxn ang="0">
              <a:pos x="connsiteX208" y="connsiteY208"/>
            </a:cxn>
            <a:cxn ang="0">
              <a:pos x="connsiteX209" y="connsiteY209"/>
            </a:cxn>
            <a:cxn ang="0">
              <a:pos x="connsiteX210" y="connsiteY210"/>
            </a:cxn>
            <a:cxn ang="0">
              <a:pos x="connsiteX211" y="connsiteY211"/>
            </a:cxn>
            <a:cxn ang="0">
              <a:pos x="connsiteX212" y="connsiteY212"/>
            </a:cxn>
            <a:cxn ang="0">
              <a:pos x="connsiteX213" y="connsiteY213"/>
            </a:cxn>
            <a:cxn ang="0">
              <a:pos x="connsiteX214" y="connsiteY214"/>
            </a:cxn>
            <a:cxn ang="0">
              <a:pos x="connsiteX215" y="connsiteY215"/>
            </a:cxn>
            <a:cxn ang="0">
              <a:pos x="connsiteX216" y="connsiteY216"/>
            </a:cxn>
            <a:cxn ang="0">
              <a:pos x="connsiteX217" y="connsiteY217"/>
            </a:cxn>
            <a:cxn ang="0">
              <a:pos x="connsiteX218" y="connsiteY218"/>
            </a:cxn>
            <a:cxn ang="0">
              <a:pos x="connsiteX219" y="connsiteY219"/>
            </a:cxn>
            <a:cxn ang="0">
              <a:pos x="connsiteX220" y="connsiteY220"/>
            </a:cxn>
            <a:cxn ang="0">
              <a:pos x="connsiteX221" y="connsiteY221"/>
            </a:cxn>
            <a:cxn ang="0">
              <a:pos x="connsiteX222" y="connsiteY222"/>
            </a:cxn>
            <a:cxn ang="0">
              <a:pos x="connsiteX223" y="connsiteY223"/>
            </a:cxn>
            <a:cxn ang="0">
              <a:pos x="connsiteX224" y="connsiteY224"/>
            </a:cxn>
            <a:cxn ang="0">
              <a:pos x="connsiteX225" y="connsiteY225"/>
            </a:cxn>
            <a:cxn ang="0">
              <a:pos x="connsiteX226" y="connsiteY226"/>
            </a:cxn>
            <a:cxn ang="0">
              <a:pos x="connsiteX227" y="connsiteY227"/>
            </a:cxn>
            <a:cxn ang="0">
              <a:pos x="connsiteX228" y="connsiteY228"/>
            </a:cxn>
            <a:cxn ang="0">
              <a:pos x="connsiteX229" y="connsiteY229"/>
            </a:cxn>
            <a:cxn ang="0">
              <a:pos x="connsiteX230" y="connsiteY230"/>
            </a:cxn>
            <a:cxn ang="0">
              <a:pos x="connsiteX231" y="connsiteY231"/>
            </a:cxn>
            <a:cxn ang="0">
              <a:pos x="connsiteX232" y="connsiteY232"/>
            </a:cxn>
            <a:cxn ang="0">
              <a:pos x="connsiteX233" y="connsiteY233"/>
            </a:cxn>
            <a:cxn ang="0">
              <a:pos x="connsiteX234" y="connsiteY234"/>
            </a:cxn>
            <a:cxn ang="0">
              <a:pos x="connsiteX235" y="connsiteY235"/>
            </a:cxn>
            <a:cxn ang="0">
              <a:pos x="connsiteX236" y="connsiteY236"/>
            </a:cxn>
            <a:cxn ang="0">
              <a:pos x="connsiteX237" y="connsiteY237"/>
            </a:cxn>
            <a:cxn ang="0">
              <a:pos x="connsiteX238" y="connsiteY238"/>
            </a:cxn>
            <a:cxn ang="0">
              <a:pos x="connsiteX239" y="connsiteY239"/>
            </a:cxn>
            <a:cxn ang="0">
              <a:pos x="connsiteX240" y="connsiteY240"/>
            </a:cxn>
            <a:cxn ang="0">
              <a:pos x="connsiteX241" y="connsiteY241"/>
            </a:cxn>
            <a:cxn ang="0">
              <a:pos x="connsiteX242" y="connsiteY242"/>
            </a:cxn>
            <a:cxn ang="0">
              <a:pos x="connsiteX243" y="connsiteY243"/>
            </a:cxn>
            <a:cxn ang="0">
              <a:pos x="connsiteX244" y="connsiteY244"/>
            </a:cxn>
            <a:cxn ang="0">
              <a:pos x="connsiteX245" y="connsiteY245"/>
            </a:cxn>
            <a:cxn ang="0">
              <a:pos x="connsiteX246" y="connsiteY246"/>
            </a:cxn>
            <a:cxn ang="0">
              <a:pos x="connsiteX247" y="connsiteY247"/>
            </a:cxn>
            <a:cxn ang="0">
              <a:pos x="connsiteX248" y="connsiteY248"/>
            </a:cxn>
            <a:cxn ang="0">
              <a:pos x="connsiteX249" y="connsiteY249"/>
            </a:cxn>
            <a:cxn ang="0">
              <a:pos x="connsiteX250" y="connsiteY250"/>
            </a:cxn>
            <a:cxn ang="0">
              <a:pos x="connsiteX251" y="connsiteY251"/>
            </a:cxn>
            <a:cxn ang="0">
              <a:pos x="connsiteX252" y="connsiteY252"/>
            </a:cxn>
            <a:cxn ang="0">
              <a:pos x="connsiteX253" y="connsiteY253"/>
            </a:cxn>
            <a:cxn ang="0">
              <a:pos x="connsiteX254" y="connsiteY254"/>
            </a:cxn>
            <a:cxn ang="0">
              <a:pos x="connsiteX255" y="connsiteY255"/>
            </a:cxn>
            <a:cxn ang="0">
              <a:pos x="connsiteX256" y="connsiteY256"/>
            </a:cxn>
            <a:cxn ang="0">
              <a:pos x="connsiteX257" y="connsiteY257"/>
            </a:cxn>
            <a:cxn ang="0">
              <a:pos x="connsiteX258" y="connsiteY258"/>
            </a:cxn>
            <a:cxn ang="0">
              <a:pos x="connsiteX259" y="connsiteY259"/>
            </a:cxn>
            <a:cxn ang="0">
              <a:pos x="connsiteX260" y="connsiteY260"/>
            </a:cxn>
            <a:cxn ang="0">
              <a:pos x="connsiteX261" y="connsiteY261"/>
            </a:cxn>
            <a:cxn ang="0">
              <a:pos x="connsiteX262" y="connsiteY262"/>
            </a:cxn>
            <a:cxn ang="0">
              <a:pos x="connsiteX263" y="connsiteY263"/>
            </a:cxn>
            <a:cxn ang="0">
              <a:pos x="connsiteX264" y="connsiteY264"/>
            </a:cxn>
            <a:cxn ang="0">
              <a:pos x="connsiteX265" y="connsiteY265"/>
            </a:cxn>
            <a:cxn ang="0">
              <a:pos x="connsiteX266" y="connsiteY266"/>
            </a:cxn>
            <a:cxn ang="0">
              <a:pos x="connsiteX267" y="connsiteY267"/>
            </a:cxn>
            <a:cxn ang="0">
              <a:pos x="connsiteX268" y="connsiteY268"/>
            </a:cxn>
            <a:cxn ang="0">
              <a:pos x="connsiteX269" y="connsiteY269"/>
            </a:cxn>
            <a:cxn ang="0">
              <a:pos x="connsiteX270" y="connsiteY270"/>
            </a:cxn>
            <a:cxn ang="0">
              <a:pos x="connsiteX271" y="connsiteY271"/>
            </a:cxn>
            <a:cxn ang="0">
              <a:pos x="connsiteX272" y="connsiteY272"/>
            </a:cxn>
          </a:cxnLst>
          <a:rect l="l" t="t" r="r" b="b"/>
          <a:pathLst>
            <a:path w="7435215" h="4467225">
              <a:moveTo>
                <a:pt x="5381625" y="266700"/>
              </a:moveTo>
              <a:cubicBezTo>
                <a:pt x="5364163" y="280987"/>
                <a:pt x="5337472" y="280553"/>
                <a:pt x="5314950" y="285750"/>
              </a:cubicBezTo>
              <a:cubicBezTo>
                <a:pt x="5296132" y="290093"/>
                <a:pt x="5276943" y="292723"/>
                <a:pt x="5257800" y="295275"/>
              </a:cubicBezTo>
              <a:cubicBezTo>
                <a:pt x="5155934" y="308857"/>
                <a:pt x="5119662" y="307712"/>
                <a:pt x="5000625" y="314325"/>
              </a:cubicBezTo>
              <a:cubicBezTo>
                <a:pt x="4987925" y="317500"/>
                <a:pt x="4975405" y="321508"/>
                <a:pt x="4962525" y="323850"/>
              </a:cubicBezTo>
              <a:cubicBezTo>
                <a:pt x="4940436" y="327866"/>
                <a:pt x="4918040" y="329961"/>
                <a:pt x="4895850" y="333375"/>
              </a:cubicBezTo>
              <a:cubicBezTo>
                <a:pt x="4876762" y="336312"/>
                <a:pt x="4857750" y="339725"/>
                <a:pt x="4838700" y="342900"/>
              </a:cubicBezTo>
              <a:cubicBezTo>
                <a:pt x="4822825" y="349250"/>
                <a:pt x="4807570" y="357451"/>
                <a:pt x="4791075" y="361950"/>
              </a:cubicBezTo>
              <a:cubicBezTo>
                <a:pt x="4772443" y="367032"/>
                <a:pt x="4752247" y="365368"/>
                <a:pt x="4733925" y="371475"/>
              </a:cubicBezTo>
              <a:cubicBezTo>
                <a:pt x="4723065" y="375095"/>
                <a:pt x="4716069" y="386505"/>
                <a:pt x="4705350" y="390525"/>
              </a:cubicBezTo>
              <a:cubicBezTo>
                <a:pt x="4661876" y="406828"/>
                <a:pt x="4664404" y="391948"/>
                <a:pt x="4629150" y="409575"/>
              </a:cubicBezTo>
              <a:cubicBezTo>
                <a:pt x="4555292" y="446504"/>
                <a:pt x="4643824" y="414209"/>
                <a:pt x="4572000" y="438150"/>
              </a:cubicBezTo>
              <a:cubicBezTo>
                <a:pt x="4546600" y="457200"/>
                <a:pt x="4525921" y="485260"/>
                <a:pt x="4495800" y="495300"/>
              </a:cubicBezTo>
              <a:cubicBezTo>
                <a:pt x="4486275" y="498475"/>
                <a:pt x="4476205" y="500335"/>
                <a:pt x="4467225" y="504825"/>
              </a:cubicBezTo>
              <a:cubicBezTo>
                <a:pt x="4456986" y="509945"/>
                <a:pt x="4449172" y="519366"/>
                <a:pt x="4438650" y="523875"/>
              </a:cubicBezTo>
              <a:cubicBezTo>
                <a:pt x="4368838" y="553794"/>
                <a:pt x="4431714" y="509160"/>
                <a:pt x="4362450" y="552450"/>
              </a:cubicBezTo>
              <a:cubicBezTo>
                <a:pt x="4348988" y="560864"/>
                <a:pt x="4338549" y="573925"/>
                <a:pt x="4324350" y="581025"/>
              </a:cubicBezTo>
              <a:cubicBezTo>
                <a:pt x="4306389" y="590005"/>
                <a:pt x="4283908" y="588936"/>
                <a:pt x="4267200" y="600075"/>
              </a:cubicBezTo>
              <a:cubicBezTo>
                <a:pt x="4168352" y="665973"/>
                <a:pt x="4321373" y="565666"/>
                <a:pt x="4200525" y="638175"/>
              </a:cubicBezTo>
              <a:cubicBezTo>
                <a:pt x="4187802" y="645809"/>
                <a:pt x="4121728" y="689768"/>
                <a:pt x="4105275" y="704850"/>
              </a:cubicBezTo>
              <a:cubicBezTo>
                <a:pt x="4010076" y="792116"/>
                <a:pt x="4066479" y="768582"/>
                <a:pt x="4000500" y="790575"/>
              </a:cubicBezTo>
              <a:cubicBezTo>
                <a:pt x="3994150" y="800100"/>
                <a:pt x="3988779" y="810356"/>
                <a:pt x="3981450" y="819150"/>
              </a:cubicBezTo>
              <a:cubicBezTo>
                <a:pt x="3972826" y="829498"/>
                <a:pt x="3960347" y="836517"/>
                <a:pt x="3952875" y="847725"/>
              </a:cubicBezTo>
              <a:cubicBezTo>
                <a:pt x="3947306" y="856079"/>
                <a:pt x="3947840" y="867320"/>
                <a:pt x="3943350" y="876300"/>
              </a:cubicBezTo>
              <a:cubicBezTo>
                <a:pt x="3938230" y="886539"/>
                <a:pt x="3929420" y="894636"/>
                <a:pt x="3924300" y="904875"/>
              </a:cubicBezTo>
              <a:cubicBezTo>
                <a:pt x="3919810" y="913855"/>
                <a:pt x="3919265" y="924470"/>
                <a:pt x="3914775" y="933450"/>
              </a:cubicBezTo>
              <a:cubicBezTo>
                <a:pt x="3909655" y="943689"/>
                <a:pt x="3901405" y="952086"/>
                <a:pt x="3895725" y="962025"/>
              </a:cubicBezTo>
              <a:cubicBezTo>
                <a:pt x="3888680" y="974353"/>
                <a:pt x="3884200" y="988084"/>
                <a:pt x="3876675" y="1000125"/>
              </a:cubicBezTo>
              <a:cubicBezTo>
                <a:pt x="3868261" y="1013587"/>
                <a:pt x="3857327" y="1025307"/>
                <a:pt x="3848100" y="1038225"/>
              </a:cubicBezTo>
              <a:cubicBezTo>
                <a:pt x="3841446" y="1047540"/>
                <a:pt x="3837665" y="1059262"/>
                <a:pt x="3829050" y="1066800"/>
              </a:cubicBezTo>
              <a:cubicBezTo>
                <a:pt x="3811820" y="1081877"/>
                <a:pt x="3771900" y="1104900"/>
                <a:pt x="3771900" y="1104900"/>
              </a:cubicBezTo>
              <a:cubicBezTo>
                <a:pt x="3733350" y="1162725"/>
                <a:pt x="3756118" y="1142455"/>
                <a:pt x="3638550" y="1162050"/>
              </a:cubicBezTo>
              <a:cubicBezTo>
                <a:pt x="3502189" y="1184777"/>
                <a:pt x="3672086" y="1157259"/>
                <a:pt x="3505200" y="1181100"/>
              </a:cubicBezTo>
              <a:cubicBezTo>
                <a:pt x="3486081" y="1183831"/>
                <a:pt x="3467193" y="1188073"/>
                <a:pt x="3448050" y="1190625"/>
              </a:cubicBezTo>
              <a:cubicBezTo>
                <a:pt x="3419551" y="1194425"/>
                <a:pt x="3390879" y="1196791"/>
                <a:pt x="3362325" y="1200150"/>
              </a:cubicBezTo>
              <a:lnTo>
                <a:pt x="3286125" y="1209675"/>
              </a:lnTo>
              <a:cubicBezTo>
                <a:pt x="3239188" y="1225321"/>
                <a:pt x="3260922" y="1219969"/>
                <a:pt x="3190875" y="1228725"/>
              </a:cubicBezTo>
              <a:cubicBezTo>
                <a:pt x="2998807" y="1252734"/>
                <a:pt x="3199228" y="1224810"/>
                <a:pt x="3038475" y="1247775"/>
              </a:cubicBezTo>
              <a:cubicBezTo>
                <a:pt x="2978911" y="1267630"/>
                <a:pt x="3030513" y="1252647"/>
                <a:pt x="2924175" y="1266825"/>
              </a:cubicBezTo>
              <a:cubicBezTo>
                <a:pt x="2854183" y="1276157"/>
                <a:pt x="2885713" y="1273255"/>
                <a:pt x="2828925" y="1285875"/>
              </a:cubicBezTo>
              <a:cubicBezTo>
                <a:pt x="2813121" y="1289387"/>
                <a:pt x="2797175" y="1292225"/>
                <a:pt x="2781300" y="1295400"/>
              </a:cubicBezTo>
              <a:cubicBezTo>
                <a:pt x="2765425" y="1304925"/>
                <a:pt x="2750864" y="1317099"/>
                <a:pt x="2733675" y="1323975"/>
              </a:cubicBezTo>
              <a:cubicBezTo>
                <a:pt x="2718644" y="1329988"/>
                <a:pt x="2701854" y="1329988"/>
                <a:pt x="2686050" y="1333500"/>
              </a:cubicBezTo>
              <a:cubicBezTo>
                <a:pt x="2564986" y="1360403"/>
                <a:pt x="2743964" y="1323822"/>
                <a:pt x="2600325" y="1352550"/>
              </a:cubicBezTo>
              <a:cubicBezTo>
                <a:pt x="2502142" y="1401641"/>
                <a:pt x="2549155" y="1385845"/>
                <a:pt x="2343150" y="1362075"/>
              </a:cubicBezTo>
              <a:cubicBezTo>
                <a:pt x="2331778" y="1360763"/>
                <a:pt x="2325557" y="1346255"/>
                <a:pt x="2314575" y="1343025"/>
              </a:cubicBezTo>
              <a:cubicBezTo>
                <a:pt x="2270963" y="1330198"/>
                <a:pt x="2225327" y="1325475"/>
                <a:pt x="2181225" y="1314450"/>
              </a:cubicBezTo>
              <a:cubicBezTo>
                <a:pt x="2155825" y="1308100"/>
                <a:pt x="2129863" y="1303679"/>
                <a:pt x="2105025" y="1295400"/>
              </a:cubicBezTo>
              <a:cubicBezTo>
                <a:pt x="2095500" y="1292225"/>
                <a:pt x="2086251" y="1288053"/>
                <a:pt x="2076450" y="1285875"/>
              </a:cubicBezTo>
              <a:cubicBezTo>
                <a:pt x="2057597" y="1281685"/>
                <a:pt x="2038350" y="1279525"/>
                <a:pt x="2019300" y="1276350"/>
              </a:cubicBezTo>
              <a:cubicBezTo>
                <a:pt x="2007837" y="1277392"/>
                <a:pt x="1898393" y="1283590"/>
                <a:pt x="1866900" y="1295400"/>
              </a:cubicBezTo>
              <a:cubicBezTo>
                <a:pt x="1856181" y="1299420"/>
                <a:pt x="1848564" y="1309330"/>
                <a:pt x="1838325" y="1314450"/>
              </a:cubicBezTo>
              <a:cubicBezTo>
                <a:pt x="1829345" y="1318940"/>
                <a:pt x="1819275" y="1320800"/>
                <a:pt x="1809750" y="1323975"/>
              </a:cubicBezTo>
              <a:cubicBezTo>
                <a:pt x="1781720" y="1344997"/>
                <a:pt x="1765186" y="1354591"/>
                <a:pt x="1743075" y="1381125"/>
              </a:cubicBezTo>
              <a:cubicBezTo>
                <a:pt x="1735746" y="1389919"/>
                <a:pt x="1732120" y="1401605"/>
                <a:pt x="1724025" y="1409700"/>
              </a:cubicBezTo>
              <a:cubicBezTo>
                <a:pt x="1715930" y="1417795"/>
                <a:pt x="1703545" y="1420655"/>
                <a:pt x="1695450" y="1428750"/>
              </a:cubicBezTo>
              <a:cubicBezTo>
                <a:pt x="1684225" y="1439975"/>
                <a:pt x="1678100" y="1455625"/>
                <a:pt x="1666875" y="1466850"/>
              </a:cubicBezTo>
              <a:cubicBezTo>
                <a:pt x="1658780" y="1474945"/>
                <a:pt x="1647094" y="1478571"/>
                <a:pt x="1638300" y="1485900"/>
              </a:cubicBezTo>
              <a:cubicBezTo>
                <a:pt x="1586920" y="1528716"/>
                <a:pt x="1612852" y="1536724"/>
                <a:pt x="1524000" y="1581150"/>
              </a:cubicBezTo>
              <a:cubicBezTo>
                <a:pt x="1511300" y="1587500"/>
                <a:pt x="1497454" y="1591947"/>
                <a:pt x="1485900" y="1600200"/>
              </a:cubicBezTo>
              <a:cubicBezTo>
                <a:pt x="1474939" y="1608030"/>
                <a:pt x="1468533" y="1621303"/>
                <a:pt x="1457325" y="1628775"/>
              </a:cubicBezTo>
              <a:cubicBezTo>
                <a:pt x="1448971" y="1634344"/>
                <a:pt x="1437978" y="1634345"/>
                <a:pt x="1428750" y="1638300"/>
              </a:cubicBezTo>
              <a:cubicBezTo>
                <a:pt x="1415699" y="1643893"/>
                <a:pt x="1403833" y="1652077"/>
                <a:pt x="1390650" y="1657350"/>
              </a:cubicBezTo>
              <a:cubicBezTo>
                <a:pt x="1372006" y="1664808"/>
                <a:pt x="1350208" y="1665261"/>
                <a:pt x="1333500" y="1676400"/>
              </a:cubicBezTo>
              <a:cubicBezTo>
                <a:pt x="1265458" y="1721762"/>
                <a:pt x="1298562" y="1708947"/>
                <a:pt x="1238250" y="1724025"/>
              </a:cubicBezTo>
              <a:cubicBezTo>
                <a:pt x="1225550" y="1733550"/>
                <a:pt x="1213933" y="1744724"/>
                <a:pt x="1200150" y="1752600"/>
              </a:cubicBezTo>
              <a:cubicBezTo>
                <a:pt x="1107289" y="1805663"/>
                <a:pt x="1276993" y="1673783"/>
                <a:pt x="1114425" y="1800225"/>
              </a:cubicBezTo>
              <a:lnTo>
                <a:pt x="1028700" y="1866900"/>
              </a:lnTo>
              <a:cubicBezTo>
                <a:pt x="1016117" y="1876579"/>
                <a:pt x="1004799" y="1888375"/>
                <a:pt x="990600" y="1895475"/>
              </a:cubicBezTo>
              <a:cubicBezTo>
                <a:pt x="977900" y="1901825"/>
                <a:pt x="964912" y="1907629"/>
                <a:pt x="952500" y="1914525"/>
              </a:cubicBezTo>
              <a:cubicBezTo>
                <a:pt x="922208" y="1931354"/>
                <a:pt x="893150" y="1949068"/>
                <a:pt x="866775" y="1971675"/>
              </a:cubicBezTo>
              <a:cubicBezTo>
                <a:pt x="794197" y="2033884"/>
                <a:pt x="884911" y="1963064"/>
                <a:pt x="809625" y="2038350"/>
              </a:cubicBezTo>
              <a:cubicBezTo>
                <a:pt x="801530" y="2046445"/>
                <a:pt x="789521" y="2049699"/>
                <a:pt x="781050" y="2057400"/>
              </a:cubicBezTo>
              <a:cubicBezTo>
                <a:pt x="754471" y="2081563"/>
                <a:pt x="733587" y="2112047"/>
                <a:pt x="704850" y="2133600"/>
              </a:cubicBezTo>
              <a:cubicBezTo>
                <a:pt x="692150" y="2143125"/>
                <a:pt x="677975" y="2150950"/>
                <a:pt x="666750" y="2162175"/>
              </a:cubicBezTo>
              <a:cubicBezTo>
                <a:pt x="655525" y="2173400"/>
                <a:pt x="649400" y="2189050"/>
                <a:pt x="638175" y="2200275"/>
              </a:cubicBezTo>
              <a:cubicBezTo>
                <a:pt x="623800" y="2214650"/>
                <a:pt x="605850" y="2224988"/>
                <a:pt x="590550" y="2238375"/>
              </a:cubicBezTo>
              <a:cubicBezTo>
                <a:pt x="580413" y="2247245"/>
                <a:pt x="570505" y="2256524"/>
                <a:pt x="561975" y="2266950"/>
              </a:cubicBezTo>
              <a:cubicBezTo>
                <a:pt x="541870" y="2291523"/>
                <a:pt x="531243" y="2325538"/>
                <a:pt x="504825" y="2343150"/>
              </a:cubicBezTo>
              <a:lnTo>
                <a:pt x="476250" y="2362200"/>
              </a:lnTo>
              <a:cubicBezTo>
                <a:pt x="452309" y="2434024"/>
                <a:pt x="487389" y="2348277"/>
                <a:pt x="438150" y="2409825"/>
              </a:cubicBezTo>
              <a:cubicBezTo>
                <a:pt x="431878" y="2417665"/>
                <a:pt x="434194" y="2430046"/>
                <a:pt x="428625" y="2438400"/>
              </a:cubicBezTo>
              <a:cubicBezTo>
                <a:pt x="421153" y="2449608"/>
                <a:pt x="408132" y="2456199"/>
                <a:pt x="400050" y="2466975"/>
              </a:cubicBezTo>
              <a:cubicBezTo>
                <a:pt x="388942" y="2481786"/>
                <a:pt x="380466" y="2498416"/>
                <a:pt x="371475" y="2514600"/>
              </a:cubicBezTo>
              <a:cubicBezTo>
                <a:pt x="364579" y="2527012"/>
                <a:pt x="360678" y="2541146"/>
                <a:pt x="352425" y="2552700"/>
              </a:cubicBezTo>
              <a:cubicBezTo>
                <a:pt x="344595" y="2563661"/>
                <a:pt x="331932" y="2570499"/>
                <a:pt x="323850" y="2581275"/>
              </a:cubicBezTo>
              <a:cubicBezTo>
                <a:pt x="312742" y="2596086"/>
                <a:pt x="305544" y="2613496"/>
                <a:pt x="295275" y="2628900"/>
              </a:cubicBezTo>
              <a:cubicBezTo>
                <a:pt x="286469" y="2642109"/>
                <a:pt x="276225" y="2654300"/>
                <a:pt x="266700" y="2667000"/>
              </a:cubicBezTo>
              <a:cubicBezTo>
                <a:pt x="263525" y="2676525"/>
                <a:pt x="261130" y="2686347"/>
                <a:pt x="257175" y="2695575"/>
              </a:cubicBezTo>
              <a:cubicBezTo>
                <a:pt x="251582" y="2708626"/>
                <a:pt x="243111" y="2720380"/>
                <a:pt x="238125" y="2733675"/>
              </a:cubicBezTo>
              <a:cubicBezTo>
                <a:pt x="213958" y="2798121"/>
                <a:pt x="242102" y="2746620"/>
                <a:pt x="219075" y="2800350"/>
              </a:cubicBezTo>
              <a:cubicBezTo>
                <a:pt x="197304" y="2851150"/>
                <a:pt x="203264" y="2822349"/>
                <a:pt x="190500" y="2867025"/>
              </a:cubicBezTo>
              <a:cubicBezTo>
                <a:pt x="186904" y="2879612"/>
                <a:pt x="186010" y="2893041"/>
                <a:pt x="180975" y="2905125"/>
              </a:cubicBezTo>
              <a:cubicBezTo>
                <a:pt x="170053" y="2931339"/>
                <a:pt x="142875" y="2981325"/>
                <a:pt x="142875" y="2981325"/>
              </a:cubicBezTo>
              <a:cubicBezTo>
                <a:pt x="115578" y="3117812"/>
                <a:pt x="153735" y="2948744"/>
                <a:pt x="114300" y="3067050"/>
              </a:cubicBezTo>
              <a:cubicBezTo>
                <a:pt x="109180" y="3082409"/>
                <a:pt x="109035" y="3099056"/>
                <a:pt x="104775" y="3114675"/>
              </a:cubicBezTo>
              <a:cubicBezTo>
                <a:pt x="99491" y="3134048"/>
                <a:pt x="85725" y="3171825"/>
                <a:pt x="85725" y="3171825"/>
              </a:cubicBezTo>
              <a:cubicBezTo>
                <a:pt x="82550" y="3194050"/>
                <a:pt x="79891" y="3216355"/>
                <a:pt x="76200" y="3238500"/>
              </a:cubicBezTo>
              <a:cubicBezTo>
                <a:pt x="72272" y="3262070"/>
                <a:pt x="64000" y="3300250"/>
                <a:pt x="57150" y="3324225"/>
              </a:cubicBezTo>
              <a:cubicBezTo>
                <a:pt x="49684" y="3350356"/>
                <a:pt x="38640" y="3375263"/>
                <a:pt x="28575" y="3400425"/>
              </a:cubicBezTo>
              <a:cubicBezTo>
                <a:pt x="25400" y="3425825"/>
                <a:pt x="23629" y="3451440"/>
                <a:pt x="19050" y="3476625"/>
              </a:cubicBezTo>
              <a:cubicBezTo>
                <a:pt x="17254" y="3486503"/>
                <a:pt x="12283" y="3495546"/>
                <a:pt x="9525" y="3505200"/>
              </a:cubicBezTo>
              <a:cubicBezTo>
                <a:pt x="5929" y="3517787"/>
                <a:pt x="3175" y="3530600"/>
                <a:pt x="0" y="3543300"/>
              </a:cubicBezTo>
              <a:cubicBezTo>
                <a:pt x="2482" y="3637613"/>
                <a:pt x="-400" y="3864348"/>
                <a:pt x="19050" y="4000500"/>
              </a:cubicBezTo>
              <a:cubicBezTo>
                <a:pt x="21936" y="4020700"/>
                <a:pt x="37801" y="4071489"/>
                <a:pt x="47625" y="4086225"/>
              </a:cubicBezTo>
              <a:cubicBezTo>
                <a:pt x="70179" y="4120056"/>
                <a:pt x="99429" y="4148947"/>
                <a:pt x="123825" y="4181475"/>
              </a:cubicBezTo>
              <a:cubicBezTo>
                <a:pt x="200025" y="4283075"/>
                <a:pt x="101600" y="4159250"/>
                <a:pt x="190500" y="4248150"/>
              </a:cubicBezTo>
              <a:cubicBezTo>
                <a:pt x="232272" y="4289922"/>
                <a:pt x="183510" y="4266290"/>
                <a:pt x="238125" y="4305300"/>
              </a:cubicBezTo>
              <a:cubicBezTo>
                <a:pt x="249679" y="4313553"/>
                <a:pt x="263897" y="4317305"/>
                <a:pt x="276225" y="4324350"/>
              </a:cubicBezTo>
              <a:cubicBezTo>
                <a:pt x="286164" y="4330030"/>
                <a:pt x="294406" y="4338603"/>
                <a:pt x="304800" y="4343400"/>
              </a:cubicBezTo>
              <a:cubicBezTo>
                <a:pt x="325459" y="4352935"/>
                <a:pt x="422359" y="4391840"/>
                <a:pt x="457200" y="4400550"/>
              </a:cubicBezTo>
              <a:cubicBezTo>
                <a:pt x="475936" y="4405234"/>
                <a:pt x="495614" y="4405391"/>
                <a:pt x="514350" y="4410075"/>
              </a:cubicBezTo>
              <a:cubicBezTo>
                <a:pt x="533831" y="4414945"/>
                <a:pt x="552192" y="4423608"/>
                <a:pt x="571500" y="4429125"/>
              </a:cubicBezTo>
              <a:cubicBezTo>
                <a:pt x="653198" y="4452467"/>
                <a:pt x="628339" y="4442814"/>
                <a:pt x="695325" y="4457700"/>
              </a:cubicBezTo>
              <a:cubicBezTo>
                <a:pt x="708104" y="4460540"/>
                <a:pt x="720725" y="4464050"/>
                <a:pt x="733425" y="4467225"/>
              </a:cubicBezTo>
              <a:lnTo>
                <a:pt x="1076325" y="4457700"/>
              </a:lnTo>
              <a:cubicBezTo>
                <a:pt x="1101896" y="4456538"/>
                <a:pt x="1127152" y="4451558"/>
                <a:pt x="1152525" y="4448175"/>
              </a:cubicBezTo>
              <a:lnTo>
                <a:pt x="1219200" y="4438650"/>
              </a:lnTo>
              <a:cubicBezTo>
                <a:pt x="1238288" y="4435713"/>
                <a:pt x="1257170" y="4431382"/>
                <a:pt x="1276350" y="4429125"/>
              </a:cubicBezTo>
              <a:cubicBezTo>
                <a:pt x="1311179" y="4425027"/>
                <a:pt x="1346214" y="4422925"/>
                <a:pt x="1381125" y="4419600"/>
              </a:cubicBezTo>
              <a:cubicBezTo>
                <a:pt x="1436297" y="4414346"/>
                <a:pt x="1538180" y="4403050"/>
                <a:pt x="1590675" y="4400550"/>
              </a:cubicBezTo>
              <a:cubicBezTo>
                <a:pt x="1685870" y="4396017"/>
                <a:pt x="1781175" y="4394200"/>
                <a:pt x="1876425" y="4391025"/>
              </a:cubicBezTo>
              <a:cubicBezTo>
                <a:pt x="2003638" y="4369823"/>
                <a:pt x="1953253" y="4381343"/>
                <a:pt x="2028825" y="4362450"/>
              </a:cubicBezTo>
              <a:cubicBezTo>
                <a:pt x="2078540" y="4329306"/>
                <a:pt x="2037553" y="4350985"/>
                <a:pt x="2114550" y="4333875"/>
              </a:cubicBezTo>
              <a:cubicBezTo>
                <a:pt x="2124351" y="4331697"/>
                <a:pt x="2133471" y="4327108"/>
                <a:pt x="2143125" y="4324350"/>
              </a:cubicBezTo>
              <a:cubicBezTo>
                <a:pt x="2174512" y="4315382"/>
                <a:pt x="2196114" y="4311847"/>
                <a:pt x="2228850" y="4305300"/>
              </a:cubicBezTo>
              <a:cubicBezTo>
                <a:pt x="2238375" y="4298950"/>
                <a:pt x="2247186" y="4291370"/>
                <a:pt x="2257425" y="4286250"/>
              </a:cubicBezTo>
              <a:cubicBezTo>
                <a:pt x="2272718" y="4278604"/>
                <a:pt x="2288830" y="4272607"/>
                <a:pt x="2305050" y="4267200"/>
              </a:cubicBezTo>
              <a:cubicBezTo>
                <a:pt x="2349401" y="4252416"/>
                <a:pt x="2375598" y="4246580"/>
                <a:pt x="2419350" y="4238625"/>
              </a:cubicBezTo>
              <a:cubicBezTo>
                <a:pt x="2438351" y="4235170"/>
                <a:pt x="2457518" y="4232659"/>
                <a:pt x="2476500" y="4229100"/>
              </a:cubicBezTo>
              <a:cubicBezTo>
                <a:pt x="2508324" y="4223133"/>
                <a:pt x="2539697" y="4214629"/>
                <a:pt x="2571750" y="4210050"/>
              </a:cubicBezTo>
              <a:cubicBezTo>
                <a:pt x="2593975" y="4206875"/>
                <a:pt x="2616280" y="4204216"/>
                <a:pt x="2638425" y="4200525"/>
              </a:cubicBezTo>
              <a:cubicBezTo>
                <a:pt x="2662821" y="4196459"/>
                <a:pt x="2691203" y="4191513"/>
                <a:pt x="2714625" y="4181475"/>
              </a:cubicBezTo>
              <a:cubicBezTo>
                <a:pt x="2727676" y="4175882"/>
                <a:pt x="2740397" y="4169470"/>
                <a:pt x="2752725" y="4162425"/>
              </a:cubicBezTo>
              <a:cubicBezTo>
                <a:pt x="2762664" y="4156745"/>
                <a:pt x="2770839" y="4148024"/>
                <a:pt x="2781300" y="4143375"/>
              </a:cubicBezTo>
              <a:cubicBezTo>
                <a:pt x="2799650" y="4135220"/>
                <a:pt x="2820489" y="4133305"/>
                <a:pt x="2838450" y="4124325"/>
              </a:cubicBezTo>
              <a:cubicBezTo>
                <a:pt x="2863850" y="4111625"/>
                <a:pt x="2887709" y="4095205"/>
                <a:pt x="2914650" y="4086225"/>
              </a:cubicBezTo>
              <a:cubicBezTo>
                <a:pt x="2924175" y="4083050"/>
                <a:pt x="2933571" y="4079458"/>
                <a:pt x="2943225" y="4076700"/>
              </a:cubicBezTo>
              <a:cubicBezTo>
                <a:pt x="2957467" y="4072631"/>
                <a:pt x="2994675" y="4065263"/>
                <a:pt x="3009900" y="4057650"/>
              </a:cubicBezTo>
              <a:cubicBezTo>
                <a:pt x="3025384" y="4049908"/>
                <a:pt x="3065789" y="4017575"/>
                <a:pt x="3076575" y="4010025"/>
              </a:cubicBezTo>
              <a:cubicBezTo>
                <a:pt x="3095332" y="3996895"/>
                <a:pt x="3114092" y="3983705"/>
                <a:pt x="3133725" y="3971925"/>
              </a:cubicBezTo>
              <a:cubicBezTo>
                <a:pt x="3145901" y="3964620"/>
                <a:pt x="3159649" y="3960180"/>
                <a:pt x="3171825" y="3952875"/>
              </a:cubicBezTo>
              <a:cubicBezTo>
                <a:pt x="3191458" y="3941095"/>
                <a:pt x="3208497" y="3925014"/>
                <a:pt x="3228975" y="3914775"/>
              </a:cubicBezTo>
              <a:cubicBezTo>
                <a:pt x="3241675" y="3908425"/>
                <a:pt x="3254663" y="3902621"/>
                <a:pt x="3267075" y="3895725"/>
              </a:cubicBezTo>
              <a:cubicBezTo>
                <a:pt x="3283259" y="3886734"/>
                <a:pt x="3299001" y="3876962"/>
                <a:pt x="3314700" y="3867150"/>
              </a:cubicBezTo>
              <a:cubicBezTo>
                <a:pt x="3324408" y="3861083"/>
                <a:pt x="3333036" y="3853220"/>
                <a:pt x="3343275" y="3848100"/>
              </a:cubicBezTo>
              <a:cubicBezTo>
                <a:pt x="3358568" y="3840454"/>
                <a:pt x="3374891" y="3835053"/>
                <a:pt x="3390900" y="3829050"/>
              </a:cubicBezTo>
              <a:cubicBezTo>
                <a:pt x="3400301" y="3825525"/>
                <a:pt x="3410495" y="3824015"/>
                <a:pt x="3419475" y="3819525"/>
              </a:cubicBezTo>
              <a:cubicBezTo>
                <a:pt x="3429714" y="3814405"/>
                <a:pt x="3437589" y="3805124"/>
                <a:pt x="3448050" y="3800475"/>
              </a:cubicBezTo>
              <a:cubicBezTo>
                <a:pt x="3484101" y="3784452"/>
                <a:pt x="3514902" y="3778795"/>
                <a:pt x="3552825" y="3771900"/>
              </a:cubicBezTo>
              <a:cubicBezTo>
                <a:pt x="3571826" y="3768445"/>
                <a:pt x="3591037" y="3766163"/>
                <a:pt x="3609975" y="3762375"/>
              </a:cubicBezTo>
              <a:cubicBezTo>
                <a:pt x="3622812" y="3759808"/>
                <a:pt x="3635099" y="3754580"/>
                <a:pt x="3648075" y="3752850"/>
              </a:cubicBezTo>
              <a:cubicBezTo>
                <a:pt x="3682836" y="3748215"/>
                <a:pt x="3718021" y="3747423"/>
                <a:pt x="3752850" y="3743325"/>
              </a:cubicBezTo>
              <a:cubicBezTo>
                <a:pt x="3772030" y="3741068"/>
                <a:pt x="3790754" y="3735404"/>
                <a:pt x="3810000" y="3733800"/>
              </a:cubicBezTo>
              <a:cubicBezTo>
                <a:pt x="3867040" y="3729047"/>
                <a:pt x="3924300" y="3727450"/>
                <a:pt x="3981450" y="3724275"/>
              </a:cubicBezTo>
              <a:lnTo>
                <a:pt x="4029075" y="3714750"/>
              </a:lnTo>
              <a:cubicBezTo>
                <a:pt x="4048076" y="3711295"/>
                <a:pt x="4067287" y="3709013"/>
                <a:pt x="4086225" y="3705225"/>
              </a:cubicBezTo>
              <a:cubicBezTo>
                <a:pt x="4099062" y="3702658"/>
                <a:pt x="4111445" y="3698042"/>
                <a:pt x="4124325" y="3695700"/>
              </a:cubicBezTo>
              <a:cubicBezTo>
                <a:pt x="4146414" y="3691684"/>
                <a:pt x="4168911" y="3690191"/>
                <a:pt x="4191000" y="3686175"/>
              </a:cubicBezTo>
              <a:cubicBezTo>
                <a:pt x="4256327" y="3674297"/>
                <a:pt x="4203269" y="3680727"/>
                <a:pt x="4257675" y="3667125"/>
              </a:cubicBezTo>
              <a:cubicBezTo>
                <a:pt x="4273381" y="3663198"/>
                <a:pt x="4289594" y="3661527"/>
                <a:pt x="4305300" y="3657600"/>
              </a:cubicBezTo>
              <a:cubicBezTo>
                <a:pt x="4315040" y="3655165"/>
                <a:pt x="4324135" y="3650510"/>
                <a:pt x="4333875" y="3648075"/>
              </a:cubicBezTo>
              <a:cubicBezTo>
                <a:pt x="4397648" y="3632132"/>
                <a:pt x="4370536" y="3646746"/>
                <a:pt x="4438650" y="3619500"/>
              </a:cubicBezTo>
              <a:cubicBezTo>
                <a:pt x="4551712" y="3574275"/>
                <a:pt x="4425525" y="3629537"/>
                <a:pt x="4524375" y="3571875"/>
              </a:cubicBezTo>
              <a:cubicBezTo>
                <a:pt x="4548905" y="3557566"/>
                <a:pt x="4573634" y="3542755"/>
                <a:pt x="4600575" y="3533775"/>
              </a:cubicBezTo>
              <a:cubicBezTo>
                <a:pt x="4619625" y="3527425"/>
                <a:pt x="4639764" y="3523705"/>
                <a:pt x="4657725" y="3514725"/>
              </a:cubicBezTo>
              <a:cubicBezTo>
                <a:pt x="4744446" y="3471364"/>
                <a:pt x="4654324" y="3514180"/>
                <a:pt x="4724400" y="3486150"/>
              </a:cubicBezTo>
              <a:cubicBezTo>
                <a:pt x="4746851" y="3477170"/>
                <a:pt x="4768136" y="3465221"/>
                <a:pt x="4791075" y="3457575"/>
              </a:cubicBezTo>
              <a:cubicBezTo>
                <a:pt x="4806434" y="3452455"/>
                <a:pt x="4823081" y="3452310"/>
                <a:pt x="4838700" y="3448050"/>
              </a:cubicBezTo>
              <a:cubicBezTo>
                <a:pt x="4858073" y="3442766"/>
                <a:pt x="4876800" y="3435350"/>
                <a:pt x="4895850" y="3429000"/>
              </a:cubicBezTo>
              <a:cubicBezTo>
                <a:pt x="4905375" y="3425825"/>
                <a:pt x="4914580" y="3421444"/>
                <a:pt x="4924425" y="3419475"/>
              </a:cubicBezTo>
              <a:cubicBezTo>
                <a:pt x="4940300" y="3416300"/>
                <a:pt x="4956344" y="3413877"/>
                <a:pt x="4972050" y="3409950"/>
              </a:cubicBezTo>
              <a:cubicBezTo>
                <a:pt x="5008236" y="3400903"/>
                <a:pt x="4997153" y="3396839"/>
                <a:pt x="5038725" y="3390900"/>
              </a:cubicBezTo>
              <a:cubicBezTo>
                <a:pt x="5070313" y="3386387"/>
                <a:pt x="5102285" y="3385103"/>
                <a:pt x="5133975" y="3381375"/>
              </a:cubicBezTo>
              <a:cubicBezTo>
                <a:pt x="5156272" y="3378752"/>
                <a:pt x="5178373" y="3374635"/>
                <a:pt x="5200650" y="3371850"/>
              </a:cubicBezTo>
              <a:cubicBezTo>
                <a:pt x="5229179" y="3368284"/>
                <a:pt x="5257800" y="3365500"/>
                <a:pt x="5286375" y="3362325"/>
              </a:cubicBezTo>
              <a:cubicBezTo>
                <a:pt x="5299075" y="3359150"/>
                <a:pt x="5311595" y="3355142"/>
                <a:pt x="5324475" y="3352800"/>
              </a:cubicBezTo>
              <a:cubicBezTo>
                <a:pt x="5346564" y="3348784"/>
                <a:pt x="5369274" y="3348323"/>
                <a:pt x="5391150" y="3343275"/>
              </a:cubicBezTo>
              <a:cubicBezTo>
                <a:pt x="5551550" y="3306260"/>
                <a:pt x="5327712" y="3339299"/>
                <a:pt x="5524500" y="3314700"/>
              </a:cubicBezTo>
              <a:cubicBezTo>
                <a:pt x="5534025" y="3311525"/>
                <a:pt x="5543274" y="3307353"/>
                <a:pt x="5553075" y="3305175"/>
              </a:cubicBezTo>
              <a:cubicBezTo>
                <a:pt x="5571928" y="3300985"/>
                <a:pt x="5591593" y="3300732"/>
                <a:pt x="5610225" y="3295650"/>
              </a:cubicBezTo>
              <a:cubicBezTo>
                <a:pt x="5626720" y="3291151"/>
                <a:pt x="5641630" y="3282007"/>
                <a:pt x="5657850" y="3276600"/>
              </a:cubicBezTo>
              <a:cubicBezTo>
                <a:pt x="5676161" y="3270496"/>
                <a:pt x="5706179" y="3266723"/>
                <a:pt x="5724525" y="3257550"/>
              </a:cubicBezTo>
              <a:cubicBezTo>
                <a:pt x="5734764" y="3252430"/>
                <a:pt x="5742639" y="3243149"/>
                <a:pt x="5753100" y="3238500"/>
              </a:cubicBezTo>
              <a:cubicBezTo>
                <a:pt x="5771450" y="3230345"/>
                <a:pt x="5791606" y="3226908"/>
                <a:pt x="5810250" y="3219450"/>
              </a:cubicBezTo>
              <a:lnTo>
                <a:pt x="5857875" y="3200400"/>
              </a:lnTo>
              <a:cubicBezTo>
                <a:pt x="5867400" y="3190875"/>
                <a:pt x="5875489" y="3179655"/>
                <a:pt x="5886450" y="3171825"/>
              </a:cubicBezTo>
              <a:cubicBezTo>
                <a:pt x="6013004" y="3081429"/>
                <a:pt x="5952238" y="3129984"/>
                <a:pt x="6048375" y="3076575"/>
              </a:cubicBezTo>
              <a:cubicBezTo>
                <a:pt x="6058382" y="3071016"/>
                <a:pt x="6067692" y="3064258"/>
                <a:pt x="6076950" y="3057525"/>
              </a:cubicBezTo>
              <a:cubicBezTo>
                <a:pt x="6102627" y="3038851"/>
                <a:pt x="6130699" y="3022826"/>
                <a:pt x="6153150" y="3000375"/>
              </a:cubicBezTo>
              <a:cubicBezTo>
                <a:pt x="6162675" y="2990850"/>
                <a:pt x="6170764" y="2979630"/>
                <a:pt x="6181725" y="2971800"/>
              </a:cubicBezTo>
              <a:cubicBezTo>
                <a:pt x="6193279" y="2963547"/>
                <a:pt x="6207784" y="2960275"/>
                <a:pt x="6219825" y="2952750"/>
              </a:cubicBezTo>
              <a:cubicBezTo>
                <a:pt x="6302836" y="2900868"/>
                <a:pt x="6223337" y="2949238"/>
                <a:pt x="6276975" y="2895600"/>
              </a:cubicBezTo>
              <a:cubicBezTo>
                <a:pt x="6288200" y="2884375"/>
                <a:pt x="6304528" y="2878890"/>
                <a:pt x="6315075" y="2867025"/>
              </a:cubicBezTo>
              <a:cubicBezTo>
                <a:pt x="6330286" y="2849913"/>
                <a:pt x="6353175" y="2809875"/>
                <a:pt x="6353175" y="2809875"/>
              </a:cubicBezTo>
              <a:cubicBezTo>
                <a:pt x="6391804" y="2655360"/>
                <a:pt x="6332416" y="2874758"/>
                <a:pt x="6381750" y="2743200"/>
              </a:cubicBezTo>
              <a:cubicBezTo>
                <a:pt x="6387434" y="2728041"/>
                <a:pt x="6386155" y="2710934"/>
                <a:pt x="6391275" y="2695575"/>
              </a:cubicBezTo>
              <a:cubicBezTo>
                <a:pt x="6395765" y="2682105"/>
                <a:pt x="6405052" y="2670658"/>
                <a:pt x="6410325" y="2657475"/>
              </a:cubicBezTo>
              <a:cubicBezTo>
                <a:pt x="6417783" y="2638831"/>
                <a:pt x="6423025" y="2619375"/>
                <a:pt x="6429375" y="2600325"/>
              </a:cubicBezTo>
              <a:cubicBezTo>
                <a:pt x="6432550" y="2590800"/>
                <a:pt x="6436142" y="2581404"/>
                <a:pt x="6438900" y="2571750"/>
              </a:cubicBezTo>
              <a:cubicBezTo>
                <a:pt x="6445250" y="2549525"/>
                <a:pt x="6450051" y="2526798"/>
                <a:pt x="6457950" y="2505075"/>
              </a:cubicBezTo>
              <a:cubicBezTo>
                <a:pt x="6462802" y="2491731"/>
                <a:pt x="6472014" y="2480270"/>
                <a:pt x="6477000" y="2466975"/>
              </a:cubicBezTo>
              <a:cubicBezTo>
                <a:pt x="6481597" y="2454718"/>
                <a:pt x="6482385" y="2441294"/>
                <a:pt x="6486525" y="2428875"/>
              </a:cubicBezTo>
              <a:cubicBezTo>
                <a:pt x="6538657" y="2272480"/>
                <a:pt x="6474835" y="2475923"/>
                <a:pt x="6524625" y="2343150"/>
              </a:cubicBezTo>
              <a:cubicBezTo>
                <a:pt x="6529222" y="2330893"/>
                <a:pt x="6527554" y="2316358"/>
                <a:pt x="6534150" y="2305050"/>
              </a:cubicBezTo>
              <a:cubicBezTo>
                <a:pt x="6550148" y="2277625"/>
                <a:pt x="6574965" y="2256075"/>
                <a:pt x="6591300" y="2228850"/>
              </a:cubicBezTo>
              <a:cubicBezTo>
                <a:pt x="6610350" y="2197100"/>
                <a:pt x="6625320" y="2162513"/>
                <a:pt x="6648450" y="2133600"/>
              </a:cubicBezTo>
              <a:cubicBezTo>
                <a:pt x="6661150" y="2117725"/>
                <a:pt x="6673163" y="2101275"/>
                <a:pt x="6686550" y="2085975"/>
              </a:cubicBezTo>
              <a:cubicBezTo>
                <a:pt x="6695420" y="2075838"/>
                <a:pt x="6706359" y="2067627"/>
                <a:pt x="6715125" y="2057400"/>
              </a:cubicBezTo>
              <a:cubicBezTo>
                <a:pt x="6725456" y="2045347"/>
                <a:pt x="6733246" y="2031247"/>
                <a:pt x="6743700" y="2019300"/>
              </a:cubicBezTo>
              <a:cubicBezTo>
                <a:pt x="6755527" y="2005783"/>
                <a:pt x="6769973" y="1994717"/>
                <a:pt x="6781800" y="1981200"/>
              </a:cubicBezTo>
              <a:cubicBezTo>
                <a:pt x="6792254" y="1969253"/>
                <a:pt x="6799150" y="1954325"/>
                <a:pt x="6810375" y="1943100"/>
              </a:cubicBezTo>
              <a:cubicBezTo>
                <a:pt x="6824750" y="1928725"/>
                <a:pt x="6843625" y="1919375"/>
                <a:pt x="6858000" y="1905000"/>
              </a:cubicBezTo>
              <a:cubicBezTo>
                <a:pt x="6869225" y="1893775"/>
                <a:pt x="6875350" y="1878125"/>
                <a:pt x="6886575" y="1866900"/>
              </a:cubicBezTo>
              <a:cubicBezTo>
                <a:pt x="6897800" y="1855675"/>
                <a:pt x="6911757" y="1847552"/>
                <a:pt x="6924675" y="1838325"/>
              </a:cubicBezTo>
              <a:cubicBezTo>
                <a:pt x="6949648" y="1820487"/>
                <a:pt x="6967405" y="1812251"/>
                <a:pt x="6991350" y="1790700"/>
              </a:cubicBezTo>
              <a:cubicBezTo>
                <a:pt x="7011375" y="1772678"/>
                <a:pt x="7028364" y="1751448"/>
                <a:pt x="7048500" y="1733550"/>
              </a:cubicBezTo>
              <a:cubicBezTo>
                <a:pt x="7065810" y="1718164"/>
                <a:pt x="7095463" y="1705306"/>
                <a:pt x="7115175" y="1695450"/>
              </a:cubicBezTo>
              <a:cubicBezTo>
                <a:pt x="7154782" y="1636040"/>
                <a:pt x="7110220" y="1690213"/>
                <a:pt x="7162800" y="1657350"/>
              </a:cubicBezTo>
              <a:cubicBezTo>
                <a:pt x="7180040" y="1646575"/>
                <a:pt x="7194161" y="1631448"/>
                <a:pt x="7210425" y="1619250"/>
              </a:cubicBezTo>
              <a:cubicBezTo>
                <a:pt x="7219583" y="1612381"/>
                <a:pt x="7230206" y="1607529"/>
                <a:pt x="7239000" y="1600200"/>
              </a:cubicBezTo>
              <a:cubicBezTo>
                <a:pt x="7249348" y="1591576"/>
                <a:pt x="7257227" y="1580249"/>
                <a:pt x="7267575" y="1571625"/>
              </a:cubicBezTo>
              <a:cubicBezTo>
                <a:pt x="7295385" y="1548450"/>
                <a:pt x="7323179" y="1525030"/>
                <a:pt x="7353300" y="1504950"/>
              </a:cubicBezTo>
              <a:cubicBezTo>
                <a:pt x="7362825" y="1498600"/>
                <a:pt x="7373081" y="1493229"/>
                <a:pt x="7381875" y="1485900"/>
              </a:cubicBezTo>
              <a:cubicBezTo>
                <a:pt x="7392223" y="1477276"/>
                <a:pt x="7400925" y="1466850"/>
                <a:pt x="7410450" y="1457325"/>
              </a:cubicBezTo>
              <a:cubicBezTo>
                <a:pt x="7413625" y="1447800"/>
                <a:pt x="7417217" y="1438404"/>
                <a:pt x="7419975" y="1428750"/>
              </a:cubicBezTo>
              <a:cubicBezTo>
                <a:pt x="7447810" y="1331327"/>
                <a:pt x="7431135" y="1318288"/>
                <a:pt x="7419975" y="1162050"/>
              </a:cubicBezTo>
              <a:cubicBezTo>
                <a:pt x="7419042" y="1148992"/>
                <a:pt x="7415047" y="1136207"/>
                <a:pt x="7410450" y="1123950"/>
              </a:cubicBezTo>
              <a:cubicBezTo>
                <a:pt x="7405464" y="1110655"/>
                <a:pt x="7396673" y="1099033"/>
                <a:pt x="7391400" y="1085850"/>
              </a:cubicBezTo>
              <a:cubicBezTo>
                <a:pt x="7383942" y="1067206"/>
                <a:pt x="7377634" y="1048073"/>
                <a:pt x="7372350" y="1028700"/>
              </a:cubicBezTo>
              <a:cubicBezTo>
                <a:pt x="7368090" y="1013081"/>
                <a:pt x="7368509" y="996234"/>
                <a:pt x="7362825" y="981075"/>
              </a:cubicBezTo>
              <a:cubicBezTo>
                <a:pt x="7358805" y="970356"/>
                <a:pt x="7350125" y="962025"/>
                <a:pt x="7343775" y="952500"/>
              </a:cubicBezTo>
              <a:cubicBezTo>
                <a:pt x="7340600" y="927100"/>
                <a:pt x="7340006" y="901242"/>
                <a:pt x="7334250" y="876300"/>
              </a:cubicBezTo>
              <a:cubicBezTo>
                <a:pt x="7330299" y="859180"/>
                <a:pt x="7305928" y="807686"/>
                <a:pt x="7296150" y="790575"/>
              </a:cubicBezTo>
              <a:cubicBezTo>
                <a:pt x="7290470" y="780636"/>
                <a:pt x="7282220" y="772239"/>
                <a:pt x="7277100" y="762000"/>
              </a:cubicBezTo>
              <a:cubicBezTo>
                <a:pt x="7244692" y="697185"/>
                <a:pt x="7298076" y="774607"/>
                <a:pt x="7248525" y="695325"/>
              </a:cubicBezTo>
              <a:cubicBezTo>
                <a:pt x="7200330" y="618213"/>
                <a:pt x="7240966" y="692409"/>
                <a:pt x="7191375" y="628650"/>
              </a:cubicBezTo>
              <a:cubicBezTo>
                <a:pt x="7145471" y="569631"/>
                <a:pt x="7166317" y="581953"/>
                <a:pt x="7124700" y="533400"/>
              </a:cubicBezTo>
              <a:cubicBezTo>
                <a:pt x="7115934" y="523173"/>
                <a:pt x="7104655" y="515251"/>
                <a:pt x="7096125" y="504825"/>
              </a:cubicBezTo>
              <a:cubicBezTo>
                <a:pt x="7076020" y="480252"/>
                <a:pt x="7061426" y="451076"/>
                <a:pt x="7038975" y="428625"/>
              </a:cubicBezTo>
              <a:cubicBezTo>
                <a:pt x="7026275" y="415925"/>
                <a:pt x="7012564" y="404162"/>
                <a:pt x="7000875" y="390525"/>
              </a:cubicBezTo>
              <a:cubicBezTo>
                <a:pt x="6993425" y="381833"/>
                <a:pt x="6990619" y="369279"/>
                <a:pt x="6981825" y="361950"/>
              </a:cubicBezTo>
              <a:cubicBezTo>
                <a:pt x="6970917" y="352860"/>
                <a:pt x="6956425" y="349250"/>
                <a:pt x="6943725" y="342900"/>
              </a:cubicBezTo>
              <a:cubicBezTo>
                <a:pt x="6902857" y="261163"/>
                <a:pt x="6949952" y="339602"/>
                <a:pt x="6896100" y="285750"/>
              </a:cubicBezTo>
              <a:cubicBezTo>
                <a:pt x="6844201" y="233851"/>
                <a:pt x="6893527" y="256317"/>
                <a:pt x="6838950" y="238125"/>
              </a:cubicBezTo>
              <a:cubicBezTo>
                <a:pt x="6829425" y="225425"/>
                <a:pt x="6819602" y="212943"/>
                <a:pt x="6810375" y="200025"/>
              </a:cubicBezTo>
              <a:cubicBezTo>
                <a:pt x="6803721" y="190710"/>
                <a:pt x="6800264" y="178601"/>
                <a:pt x="6791325" y="171450"/>
              </a:cubicBezTo>
              <a:cubicBezTo>
                <a:pt x="6783485" y="165178"/>
                <a:pt x="6771978" y="165880"/>
                <a:pt x="6762750" y="161925"/>
              </a:cubicBezTo>
              <a:cubicBezTo>
                <a:pt x="6749699" y="156332"/>
                <a:pt x="6736978" y="149920"/>
                <a:pt x="6724650" y="142875"/>
              </a:cubicBezTo>
              <a:cubicBezTo>
                <a:pt x="6714711" y="137195"/>
                <a:pt x="6706014" y="129505"/>
                <a:pt x="6696075" y="123825"/>
              </a:cubicBezTo>
              <a:cubicBezTo>
                <a:pt x="6632894" y="87722"/>
                <a:pt x="6682830" y="118149"/>
                <a:pt x="6629400" y="95250"/>
              </a:cubicBezTo>
              <a:cubicBezTo>
                <a:pt x="6616349" y="89657"/>
                <a:pt x="6604351" y="81793"/>
                <a:pt x="6591300" y="76200"/>
              </a:cubicBezTo>
              <a:cubicBezTo>
                <a:pt x="6572169" y="68001"/>
                <a:pt x="6543959" y="61983"/>
                <a:pt x="6524625" y="57150"/>
              </a:cubicBezTo>
              <a:cubicBezTo>
                <a:pt x="6474910" y="24006"/>
                <a:pt x="6515897" y="45685"/>
                <a:pt x="6438900" y="28575"/>
              </a:cubicBezTo>
              <a:cubicBezTo>
                <a:pt x="6429099" y="26397"/>
                <a:pt x="6419979" y="21808"/>
                <a:pt x="6410325" y="19050"/>
              </a:cubicBezTo>
              <a:cubicBezTo>
                <a:pt x="6326604" y="-4870"/>
                <a:pt x="6412163" y="22838"/>
                <a:pt x="6343650" y="0"/>
              </a:cubicBezTo>
              <a:cubicBezTo>
                <a:pt x="6296025" y="3175"/>
                <a:pt x="6248326" y="5390"/>
                <a:pt x="6200775" y="9525"/>
              </a:cubicBezTo>
              <a:cubicBezTo>
                <a:pt x="6175274" y="11743"/>
                <a:pt x="6149997" y="16059"/>
                <a:pt x="6124575" y="19050"/>
              </a:cubicBezTo>
              <a:lnTo>
                <a:pt x="6038850" y="28575"/>
              </a:lnTo>
              <a:lnTo>
                <a:pt x="5962650" y="47625"/>
              </a:lnTo>
              <a:lnTo>
                <a:pt x="5924550" y="57150"/>
              </a:lnTo>
              <a:cubicBezTo>
                <a:pt x="5915025" y="63500"/>
                <a:pt x="5906214" y="71080"/>
                <a:pt x="5895975" y="76200"/>
              </a:cubicBezTo>
              <a:cubicBezTo>
                <a:pt x="5872948" y="87714"/>
                <a:pt x="5853715" y="86095"/>
                <a:pt x="5829300" y="95250"/>
              </a:cubicBezTo>
              <a:cubicBezTo>
                <a:pt x="5816005" y="100236"/>
                <a:pt x="5804495" y="109314"/>
                <a:pt x="5791200" y="114300"/>
              </a:cubicBezTo>
              <a:cubicBezTo>
                <a:pt x="5778943" y="118897"/>
                <a:pt x="5765687" y="120229"/>
                <a:pt x="5753100" y="123825"/>
              </a:cubicBezTo>
              <a:cubicBezTo>
                <a:pt x="5743446" y="126583"/>
                <a:pt x="5734211" y="130708"/>
                <a:pt x="5724525" y="133350"/>
              </a:cubicBezTo>
              <a:cubicBezTo>
                <a:pt x="5699266" y="140239"/>
                <a:pt x="5673725" y="146050"/>
                <a:pt x="5648325" y="152400"/>
              </a:cubicBezTo>
              <a:lnTo>
                <a:pt x="5610225" y="161925"/>
              </a:lnTo>
              <a:cubicBezTo>
                <a:pt x="5597525" y="165100"/>
                <a:pt x="5584544" y="167310"/>
                <a:pt x="5572125" y="171450"/>
              </a:cubicBezTo>
              <a:cubicBezTo>
                <a:pt x="5562600" y="174625"/>
                <a:pt x="5553473" y="179448"/>
                <a:pt x="5543550" y="180975"/>
              </a:cubicBezTo>
              <a:cubicBezTo>
                <a:pt x="5512013" y="185827"/>
                <a:pt x="5480050" y="187325"/>
                <a:pt x="5448300" y="190500"/>
              </a:cubicBezTo>
              <a:cubicBezTo>
                <a:pt x="5438775" y="193675"/>
                <a:pt x="5428502" y="195149"/>
                <a:pt x="5419725" y="200025"/>
              </a:cubicBezTo>
              <a:cubicBezTo>
                <a:pt x="5374060" y="225394"/>
                <a:pt x="5399087" y="252413"/>
                <a:pt x="5381625" y="266700"/>
              </a:cubicBezTo>
              <a:close/>
            </a:path>
          </a:pathLst>
        </a:custGeom>
        <a:solidFill>
          <a:srgbClr val="FFFF00">
            <a:alpha val="44000"/>
          </a:srgbClr>
        </a:solidFill>
        <a:ln w="349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5</xdr:row>
      <xdr:rowOff>371475</xdr:rowOff>
    </xdr:from>
    <xdr:to>
      <xdr:col>5</xdr:col>
      <xdr:colOff>9525</xdr:colOff>
      <xdr:row>5</xdr:row>
      <xdr:rowOff>371475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ADC84839-CAD1-4F29-B8D4-8A25B43E9D8C}"/>
            </a:ext>
          </a:extLst>
        </xdr:cNvPr>
        <xdr:cNvCxnSpPr/>
      </xdr:nvCxnSpPr>
      <xdr:spPr>
        <a:xfrm>
          <a:off x="2438400" y="1323975"/>
          <a:ext cx="457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</xdr:row>
      <xdr:rowOff>180975</xdr:rowOff>
    </xdr:from>
    <xdr:to>
      <xdr:col>5</xdr:col>
      <xdr:colOff>0</xdr:colOff>
      <xdr:row>6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xmlns="" id="{E1DD1CF3-EF69-4B88-AA07-21F0B0D686A1}"/>
            </a:ext>
          </a:extLst>
        </xdr:cNvPr>
        <xdr:cNvCxnSpPr/>
      </xdr:nvCxnSpPr>
      <xdr:spPr>
        <a:xfrm>
          <a:off x="2886075" y="942975"/>
          <a:ext cx="0" cy="390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398295</xdr:colOff>
      <xdr:row>9</xdr:row>
      <xdr:rowOff>200027</xdr:rowOff>
    </xdr:from>
    <xdr:to>
      <xdr:col>15</xdr:col>
      <xdr:colOff>142875</xdr:colOff>
      <xdr:row>24</xdr:row>
      <xdr:rowOff>306423</xdr:rowOff>
    </xdr:to>
    <xdr:sp macro="" textlink="">
      <xdr:nvSpPr>
        <xdr:cNvPr id="8" name="Freeform: Shape 7">
          <a:extLst>
            <a:ext uri="{FF2B5EF4-FFF2-40B4-BE49-F238E27FC236}">
              <a16:creationId xmlns:a16="http://schemas.microsoft.com/office/drawing/2014/main" xmlns="" id="{C93837A4-6BFC-406B-A738-8ED6437FB6A8}"/>
            </a:ext>
          </a:extLst>
        </xdr:cNvPr>
        <xdr:cNvSpPr/>
      </xdr:nvSpPr>
      <xdr:spPr>
        <a:xfrm>
          <a:off x="2836695" y="2686052"/>
          <a:ext cx="4669005" cy="5821396"/>
        </a:xfrm>
        <a:custGeom>
          <a:avLst/>
          <a:gdLst>
            <a:gd name="connsiteX0" fmla="*/ 4049880 w 4669005"/>
            <a:gd name="connsiteY0" fmla="*/ 123825 h 5231183"/>
            <a:gd name="connsiteX1" fmla="*/ 3983205 w 4669005"/>
            <a:gd name="connsiteY1" fmla="*/ 133350 h 5231183"/>
            <a:gd name="connsiteX2" fmla="*/ 3954630 w 4669005"/>
            <a:gd name="connsiteY2" fmla="*/ 152400 h 5231183"/>
            <a:gd name="connsiteX3" fmla="*/ 3897480 w 4669005"/>
            <a:gd name="connsiteY3" fmla="*/ 180975 h 5231183"/>
            <a:gd name="connsiteX4" fmla="*/ 3811755 w 4669005"/>
            <a:gd name="connsiteY4" fmla="*/ 247650 h 5231183"/>
            <a:gd name="connsiteX5" fmla="*/ 3735555 w 4669005"/>
            <a:gd name="connsiteY5" fmla="*/ 266700 h 5231183"/>
            <a:gd name="connsiteX6" fmla="*/ 3649830 w 4669005"/>
            <a:gd name="connsiteY6" fmla="*/ 285750 h 5231183"/>
            <a:gd name="connsiteX7" fmla="*/ 3621255 w 4669005"/>
            <a:gd name="connsiteY7" fmla="*/ 304800 h 5231183"/>
            <a:gd name="connsiteX8" fmla="*/ 3554580 w 4669005"/>
            <a:gd name="connsiteY8" fmla="*/ 342900 h 5231183"/>
            <a:gd name="connsiteX9" fmla="*/ 3497430 w 4669005"/>
            <a:gd name="connsiteY9" fmla="*/ 400050 h 5231183"/>
            <a:gd name="connsiteX10" fmla="*/ 3459330 w 4669005"/>
            <a:gd name="connsiteY10" fmla="*/ 428625 h 5231183"/>
            <a:gd name="connsiteX11" fmla="*/ 3430755 w 4669005"/>
            <a:gd name="connsiteY11" fmla="*/ 466725 h 5231183"/>
            <a:gd name="connsiteX12" fmla="*/ 3402180 w 4669005"/>
            <a:gd name="connsiteY12" fmla="*/ 485775 h 5231183"/>
            <a:gd name="connsiteX13" fmla="*/ 3373605 w 4669005"/>
            <a:gd name="connsiteY13" fmla="*/ 514350 h 5231183"/>
            <a:gd name="connsiteX14" fmla="*/ 3335505 w 4669005"/>
            <a:gd name="connsiteY14" fmla="*/ 533400 h 5231183"/>
            <a:gd name="connsiteX15" fmla="*/ 3306930 w 4669005"/>
            <a:gd name="connsiteY15" fmla="*/ 552450 h 5231183"/>
            <a:gd name="connsiteX16" fmla="*/ 3021180 w 4669005"/>
            <a:gd name="connsiteY16" fmla="*/ 552450 h 5231183"/>
            <a:gd name="connsiteX17" fmla="*/ 3040230 w 4669005"/>
            <a:gd name="connsiteY17" fmla="*/ 762000 h 5231183"/>
            <a:gd name="connsiteX18" fmla="*/ 3049755 w 4669005"/>
            <a:gd name="connsiteY18" fmla="*/ 790575 h 5231183"/>
            <a:gd name="connsiteX19" fmla="*/ 3040230 w 4669005"/>
            <a:gd name="connsiteY19" fmla="*/ 914400 h 5231183"/>
            <a:gd name="connsiteX20" fmla="*/ 3002130 w 4669005"/>
            <a:gd name="connsiteY20" fmla="*/ 1000125 h 5231183"/>
            <a:gd name="connsiteX21" fmla="*/ 2973555 w 4669005"/>
            <a:gd name="connsiteY21" fmla="*/ 1066800 h 5231183"/>
            <a:gd name="connsiteX22" fmla="*/ 2935455 w 4669005"/>
            <a:gd name="connsiteY22" fmla="*/ 1133475 h 5231183"/>
            <a:gd name="connsiteX23" fmla="*/ 2906880 w 4669005"/>
            <a:gd name="connsiteY23" fmla="*/ 1200150 h 5231183"/>
            <a:gd name="connsiteX24" fmla="*/ 2887830 w 4669005"/>
            <a:gd name="connsiteY24" fmla="*/ 1228725 h 5231183"/>
            <a:gd name="connsiteX25" fmla="*/ 2878305 w 4669005"/>
            <a:gd name="connsiteY25" fmla="*/ 1257300 h 5231183"/>
            <a:gd name="connsiteX26" fmla="*/ 2849730 w 4669005"/>
            <a:gd name="connsiteY26" fmla="*/ 1285875 h 5231183"/>
            <a:gd name="connsiteX27" fmla="*/ 2830680 w 4669005"/>
            <a:gd name="connsiteY27" fmla="*/ 1314450 h 5231183"/>
            <a:gd name="connsiteX28" fmla="*/ 2802105 w 4669005"/>
            <a:gd name="connsiteY28" fmla="*/ 1352550 h 5231183"/>
            <a:gd name="connsiteX29" fmla="*/ 2783055 w 4669005"/>
            <a:gd name="connsiteY29" fmla="*/ 1390650 h 5231183"/>
            <a:gd name="connsiteX30" fmla="*/ 2725905 w 4669005"/>
            <a:gd name="connsiteY30" fmla="*/ 1428750 h 5231183"/>
            <a:gd name="connsiteX31" fmla="*/ 2706855 w 4669005"/>
            <a:gd name="connsiteY31" fmla="*/ 1457325 h 5231183"/>
            <a:gd name="connsiteX32" fmla="*/ 2649705 w 4669005"/>
            <a:gd name="connsiteY32" fmla="*/ 1476375 h 5231183"/>
            <a:gd name="connsiteX33" fmla="*/ 2621130 w 4669005"/>
            <a:gd name="connsiteY33" fmla="*/ 1504950 h 5231183"/>
            <a:gd name="connsiteX34" fmla="*/ 2563980 w 4669005"/>
            <a:gd name="connsiteY34" fmla="*/ 1524000 h 5231183"/>
            <a:gd name="connsiteX35" fmla="*/ 2535405 w 4669005"/>
            <a:gd name="connsiteY35" fmla="*/ 1533525 h 5231183"/>
            <a:gd name="connsiteX36" fmla="*/ 2478255 w 4669005"/>
            <a:gd name="connsiteY36" fmla="*/ 1562100 h 5231183"/>
            <a:gd name="connsiteX37" fmla="*/ 2449680 w 4669005"/>
            <a:gd name="connsiteY37" fmla="*/ 1581150 h 5231183"/>
            <a:gd name="connsiteX38" fmla="*/ 2383005 w 4669005"/>
            <a:gd name="connsiteY38" fmla="*/ 1609725 h 5231183"/>
            <a:gd name="connsiteX39" fmla="*/ 2344905 w 4669005"/>
            <a:gd name="connsiteY39" fmla="*/ 1638300 h 5231183"/>
            <a:gd name="connsiteX40" fmla="*/ 2297280 w 4669005"/>
            <a:gd name="connsiteY40" fmla="*/ 1647825 h 5231183"/>
            <a:gd name="connsiteX41" fmla="*/ 2221080 w 4669005"/>
            <a:gd name="connsiteY41" fmla="*/ 1666875 h 5231183"/>
            <a:gd name="connsiteX42" fmla="*/ 2173455 w 4669005"/>
            <a:gd name="connsiteY42" fmla="*/ 1685925 h 5231183"/>
            <a:gd name="connsiteX43" fmla="*/ 2097255 w 4669005"/>
            <a:gd name="connsiteY43" fmla="*/ 1704975 h 5231183"/>
            <a:gd name="connsiteX44" fmla="*/ 2059155 w 4669005"/>
            <a:gd name="connsiteY44" fmla="*/ 1714500 h 5231183"/>
            <a:gd name="connsiteX45" fmla="*/ 2002005 w 4669005"/>
            <a:gd name="connsiteY45" fmla="*/ 1733550 h 5231183"/>
            <a:gd name="connsiteX46" fmla="*/ 1973430 w 4669005"/>
            <a:gd name="connsiteY46" fmla="*/ 1743075 h 5231183"/>
            <a:gd name="connsiteX47" fmla="*/ 1944855 w 4669005"/>
            <a:gd name="connsiteY47" fmla="*/ 1752600 h 5231183"/>
            <a:gd name="connsiteX48" fmla="*/ 1916280 w 4669005"/>
            <a:gd name="connsiteY48" fmla="*/ 1771650 h 5231183"/>
            <a:gd name="connsiteX49" fmla="*/ 1868655 w 4669005"/>
            <a:gd name="connsiteY49" fmla="*/ 1828800 h 5231183"/>
            <a:gd name="connsiteX50" fmla="*/ 1821030 w 4669005"/>
            <a:gd name="connsiteY50" fmla="*/ 1885950 h 5231183"/>
            <a:gd name="connsiteX51" fmla="*/ 1782930 w 4669005"/>
            <a:gd name="connsiteY51" fmla="*/ 1933575 h 5231183"/>
            <a:gd name="connsiteX52" fmla="*/ 1763880 w 4669005"/>
            <a:gd name="connsiteY52" fmla="*/ 1962150 h 5231183"/>
            <a:gd name="connsiteX53" fmla="*/ 1706730 w 4669005"/>
            <a:gd name="connsiteY53" fmla="*/ 2009775 h 5231183"/>
            <a:gd name="connsiteX54" fmla="*/ 1678155 w 4669005"/>
            <a:gd name="connsiteY54" fmla="*/ 2038350 h 5231183"/>
            <a:gd name="connsiteX55" fmla="*/ 1649580 w 4669005"/>
            <a:gd name="connsiteY55" fmla="*/ 2047875 h 5231183"/>
            <a:gd name="connsiteX56" fmla="*/ 1592430 w 4669005"/>
            <a:gd name="connsiteY56" fmla="*/ 2085975 h 5231183"/>
            <a:gd name="connsiteX57" fmla="*/ 1525755 w 4669005"/>
            <a:gd name="connsiteY57" fmla="*/ 2114550 h 5231183"/>
            <a:gd name="connsiteX58" fmla="*/ 1459080 w 4669005"/>
            <a:gd name="connsiteY58" fmla="*/ 2133600 h 5231183"/>
            <a:gd name="connsiteX59" fmla="*/ 1430505 w 4669005"/>
            <a:gd name="connsiteY59" fmla="*/ 2143125 h 5231183"/>
            <a:gd name="connsiteX60" fmla="*/ 1363830 w 4669005"/>
            <a:gd name="connsiteY60" fmla="*/ 2152650 h 5231183"/>
            <a:gd name="connsiteX61" fmla="*/ 1287630 w 4669005"/>
            <a:gd name="connsiteY61" fmla="*/ 2171700 h 5231183"/>
            <a:gd name="connsiteX62" fmla="*/ 1240005 w 4669005"/>
            <a:gd name="connsiteY62" fmla="*/ 2219325 h 5231183"/>
            <a:gd name="connsiteX63" fmla="*/ 1211430 w 4669005"/>
            <a:gd name="connsiteY63" fmla="*/ 2247900 h 5231183"/>
            <a:gd name="connsiteX64" fmla="*/ 1192380 w 4669005"/>
            <a:gd name="connsiteY64" fmla="*/ 2286000 h 5231183"/>
            <a:gd name="connsiteX65" fmla="*/ 1163805 w 4669005"/>
            <a:gd name="connsiteY65" fmla="*/ 2314575 h 5231183"/>
            <a:gd name="connsiteX66" fmla="*/ 1116180 w 4669005"/>
            <a:gd name="connsiteY66" fmla="*/ 2371725 h 5231183"/>
            <a:gd name="connsiteX67" fmla="*/ 1106655 w 4669005"/>
            <a:gd name="connsiteY67" fmla="*/ 2400300 h 5231183"/>
            <a:gd name="connsiteX68" fmla="*/ 1068555 w 4669005"/>
            <a:gd name="connsiteY68" fmla="*/ 2457450 h 5231183"/>
            <a:gd name="connsiteX69" fmla="*/ 1059030 w 4669005"/>
            <a:gd name="connsiteY69" fmla="*/ 2495550 h 5231183"/>
            <a:gd name="connsiteX70" fmla="*/ 1049505 w 4669005"/>
            <a:gd name="connsiteY70" fmla="*/ 2524125 h 5231183"/>
            <a:gd name="connsiteX71" fmla="*/ 1039980 w 4669005"/>
            <a:gd name="connsiteY71" fmla="*/ 2571750 h 5231183"/>
            <a:gd name="connsiteX72" fmla="*/ 1011405 w 4669005"/>
            <a:gd name="connsiteY72" fmla="*/ 2609850 h 5231183"/>
            <a:gd name="connsiteX73" fmla="*/ 1001880 w 4669005"/>
            <a:gd name="connsiteY73" fmla="*/ 2657475 h 5231183"/>
            <a:gd name="connsiteX74" fmla="*/ 982830 w 4669005"/>
            <a:gd name="connsiteY74" fmla="*/ 2686050 h 5231183"/>
            <a:gd name="connsiteX75" fmla="*/ 935205 w 4669005"/>
            <a:gd name="connsiteY75" fmla="*/ 2752725 h 5231183"/>
            <a:gd name="connsiteX76" fmla="*/ 897105 w 4669005"/>
            <a:gd name="connsiteY76" fmla="*/ 2809875 h 5231183"/>
            <a:gd name="connsiteX77" fmla="*/ 849480 w 4669005"/>
            <a:gd name="connsiteY77" fmla="*/ 2857500 h 5231183"/>
            <a:gd name="connsiteX78" fmla="*/ 830430 w 4669005"/>
            <a:gd name="connsiteY78" fmla="*/ 2886075 h 5231183"/>
            <a:gd name="connsiteX79" fmla="*/ 744705 w 4669005"/>
            <a:gd name="connsiteY79" fmla="*/ 2962275 h 5231183"/>
            <a:gd name="connsiteX80" fmla="*/ 706605 w 4669005"/>
            <a:gd name="connsiteY80" fmla="*/ 3019425 h 5231183"/>
            <a:gd name="connsiteX81" fmla="*/ 687555 w 4669005"/>
            <a:gd name="connsiteY81" fmla="*/ 3048000 h 5231183"/>
            <a:gd name="connsiteX82" fmla="*/ 668505 w 4669005"/>
            <a:gd name="connsiteY82" fmla="*/ 3086100 h 5231183"/>
            <a:gd name="connsiteX83" fmla="*/ 639930 w 4669005"/>
            <a:gd name="connsiteY83" fmla="*/ 3133725 h 5231183"/>
            <a:gd name="connsiteX84" fmla="*/ 620880 w 4669005"/>
            <a:gd name="connsiteY84" fmla="*/ 3162300 h 5231183"/>
            <a:gd name="connsiteX85" fmla="*/ 592305 w 4669005"/>
            <a:gd name="connsiteY85" fmla="*/ 3248025 h 5231183"/>
            <a:gd name="connsiteX86" fmla="*/ 573255 w 4669005"/>
            <a:gd name="connsiteY86" fmla="*/ 3305175 h 5231183"/>
            <a:gd name="connsiteX87" fmla="*/ 563730 w 4669005"/>
            <a:gd name="connsiteY87" fmla="*/ 3333750 h 5231183"/>
            <a:gd name="connsiteX88" fmla="*/ 544680 w 4669005"/>
            <a:gd name="connsiteY88" fmla="*/ 3438525 h 5231183"/>
            <a:gd name="connsiteX89" fmla="*/ 525630 w 4669005"/>
            <a:gd name="connsiteY89" fmla="*/ 3505200 h 5231183"/>
            <a:gd name="connsiteX90" fmla="*/ 487530 w 4669005"/>
            <a:gd name="connsiteY90" fmla="*/ 3638550 h 5231183"/>
            <a:gd name="connsiteX91" fmla="*/ 468480 w 4669005"/>
            <a:gd name="connsiteY91" fmla="*/ 3667125 h 5231183"/>
            <a:gd name="connsiteX92" fmla="*/ 449430 w 4669005"/>
            <a:gd name="connsiteY92" fmla="*/ 3762375 h 5231183"/>
            <a:gd name="connsiteX93" fmla="*/ 439905 w 4669005"/>
            <a:gd name="connsiteY93" fmla="*/ 3790950 h 5231183"/>
            <a:gd name="connsiteX94" fmla="*/ 420855 w 4669005"/>
            <a:gd name="connsiteY94" fmla="*/ 3819525 h 5231183"/>
            <a:gd name="connsiteX95" fmla="*/ 401805 w 4669005"/>
            <a:gd name="connsiteY95" fmla="*/ 3895725 h 5231183"/>
            <a:gd name="connsiteX96" fmla="*/ 382755 w 4669005"/>
            <a:gd name="connsiteY96" fmla="*/ 3962400 h 5231183"/>
            <a:gd name="connsiteX97" fmla="*/ 363705 w 4669005"/>
            <a:gd name="connsiteY97" fmla="*/ 3990975 h 5231183"/>
            <a:gd name="connsiteX98" fmla="*/ 354180 w 4669005"/>
            <a:gd name="connsiteY98" fmla="*/ 4029075 h 5231183"/>
            <a:gd name="connsiteX99" fmla="*/ 335130 w 4669005"/>
            <a:gd name="connsiteY99" fmla="*/ 4057650 h 5231183"/>
            <a:gd name="connsiteX100" fmla="*/ 287505 w 4669005"/>
            <a:gd name="connsiteY100" fmla="*/ 4124325 h 5231183"/>
            <a:gd name="connsiteX101" fmla="*/ 268455 w 4669005"/>
            <a:gd name="connsiteY101" fmla="*/ 4162425 h 5231183"/>
            <a:gd name="connsiteX102" fmla="*/ 230355 w 4669005"/>
            <a:gd name="connsiteY102" fmla="*/ 4191000 h 5231183"/>
            <a:gd name="connsiteX103" fmla="*/ 211305 w 4669005"/>
            <a:gd name="connsiteY103" fmla="*/ 4219575 h 5231183"/>
            <a:gd name="connsiteX104" fmla="*/ 173205 w 4669005"/>
            <a:gd name="connsiteY104" fmla="*/ 4238625 h 5231183"/>
            <a:gd name="connsiteX105" fmla="*/ 125580 w 4669005"/>
            <a:gd name="connsiteY105" fmla="*/ 4276725 h 5231183"/>
            <a:gd name="connsiteX106" fmla="*/ 77955 w 4669005"/>
            <a:gd name="connsiteY106" fmla="*/ 4333875 h 5231183"/>
            <a:gd name="connsiteX107" fmla="*/ 58905 w 4669005"/>
            <a:gd name="connsiteY107" fmla="*/ 4391025 h 5231183"/>
            <a:gd name="connsiteX108" fmla="*/ 49380 w 4669005"/>
            <a:gd name="connsiteY108" fmla="*/ 4486275 h 5231183"/>
            <a:gd name="connsiteX109" fmla="*/ 39855 w 4669005"/>
            <a:gd name="connsiteY109" fmla="*/ 4514850 h 5231183"/>
            <a:gd name="connsiteX110" fmla="*/ 30330 w 4669005"/>
            <a:gd name="connsiteY110" fmla="*/ 4562475 h 5231183"/>
            <a:gd name="connsiteX111" fmla="*/ 11280 w 4669005"/>
            <a:gd name="connsiteY111" fmla="*/ 4629150 h 5231183"/>
            <a:gd name="connsiteX112" fmla="*/ 30330 w 4669005"/>
            <a:gd name="connsiteY112" fmla="*/ 4876800 h 5231183"/>
            <a:gd name="connsiteX113" fmla="*/ 49380 w 4669005"/>
            <a:gd name="connsiteY113" fmla="*/ 4905375 h 5231183"/>
            <a:gd name="connsiteX114" fmla="*/ 68430 w 4669005"/>
            <a:gd name="connsiteY114" fmla="*/ 4962525 h 5231183"/>
            <a:gd name="connsiteX115" fmla="*/ 77955 w 4669005"/>
            <a:gd name="connsiteY115" fmla="*/ 4991100 h 5231183"/>
            <a:gd name="connsiteX116" fmla="*/ 125580 w 4669005"/>
            <a:gd name="connsiteY116" fmla="*/ 5048250 h 5231183"/>
            <a:gd name="connsiteX117" fmla="*/ 135105 w 4669005"/>
            <a:gd name="connsiteY117" fmla="*/ 5076825 h 5231183"/>
            <a:gd name="connsiteX118" fmla="*/ 201780 w 4669005"/>
            <a:gd name="connsiteY118" fmla="*/ 5162550 h 5231183"/>
            <a:gd name="connsiteX119" fmla="*/ 211305 w 4669005"/>
            <a:gd name="connsiteY119" fmla="*/ 5191125 h 5231183"/>
            <a:gd name="connsiteX120" fmla="*/ 220830 w 4669005"/>
            <a:gd name="connsiteY120" fmla="*/ 5229225 h 5231183"/>
            <a:gd name="connsiteX121" fmla="*/ 258930 w 4669005"/>
            <a:gd name="connsiteY121" fmla="*/ 5219700 h 5231183"/>
            <a:gd name="connsiteX122" fmla="*/ 316080 w 4669005"/>
            <a:gd name="connsiteY122" fmla="*/ 5200650 h 5231183"/>
            <a:gd name="connsiteX123" fmla="*/ 354180 w 4669005"/>
            <a:gd name="connsiteY123" fmla="*/ 5191125 h 5231183"/>
            <a:gd name="connsiteX124" fmla="*/ 411330 w 4669005"/>
            <a:gd name="connsiteY124" fmla="*/ 5172075 h 5231183"/>
            <a:gd name="connsiteX125" fmla="*/ 458955 w 4669005"/>
            <a:gd name="connsiteY125" fmla="*/ 5162550 h 5231183"/>
            <a:gd name="connsiteX126" fmla="*/ 516105 w 4669005"/>
            <a:gd name="connsiteY126" fmla="*/ 5143500 h 5231183"/>
            <a:gd name="connsiteX127" fmla="*/ 1039980 w 4669005"/>
            <a:gd name="connsiteY127" fmla="*/ 5114925 h 5231183"/>
            <a:gd name="connsiteX128" fmla="*/ 1078080 w 4669005"/>
            <a:gd name="connsiteY128" fmla="*/ 5105400 h 5231183"/>
            <a:gd name="connsiteX129" fmla="*/ 1144755 w 4669005"/>
            <a:gd name="connsiteY129" fmla="*/ 5057775 h 5231183"/>
            <a:gd name="connsiteX130" fmla="*/ 1182855 w 4669005"/>
            <a:gd name="connsiteY130" fmla="*/ 5048250 h 5231183"/>
            <a:gd name="connsiteX131" fmla="*/ 1240005 w 4669005"/>
            <a:gd name="connsiteY131" fmla="*/ 5000625 h 5231183"/>
            <a:gd name="connsiteX132" fmla="*/ 1278105 w 4669005"/>
            <a:gd name="connsiteY132" fmla="*/ 4972050 h 5231183"/>
            <a:gd name="connsiteX133" fmla="*/ 1306680 w 4669005"/>
            <a:gd name="connsiteY133" fmla="*/ 4933950 h 5231183"/>
            <a:gd name="connsiteX134" fmla="*/ 1401930 w 4669005"/>
            <a:gd name="connsiteY134" fmla="*/ 4876800 h 5231183"/>
            <a:gd name="connsiteX135" fmla="*/ 1459080 w 4669005"/>
            <a:gd name="connsiteY135" fmla="*/ 4838700 h 5231183"/>
            <a:gd name="connsiteX136" fmla="*/ 1516230 w 4669005"/>
            <a:gd name="connsiteY136" fmla="*/ 4791075 h 5231183"/>
            <a:gd name="connsiteX137" fmla="*/ 1544805 w 4669005"/>
            <a:gd name="connsiteY137" fmla="*/ 4781550 h 5231183"/>
            <a:gd name="connsiteX138" fmla="*/ 1611480 w 4669005"/>
            <a:gd name="connsiteY138" fmla="*/ 4752975 h 5231183"/>
            <a:gd name="connsiteX139" fmla="*/ 1640055 w 4669005"/>
            <a:gd name="connsiteY139" fmla="*/ 4743450 h 5231183"/>
            <a:gd name="connsiteX140" fmla="*/ 1916280 w 4669005"/>
            <a:gd name="connsiteY140" fmla="*/ 4733925 h 5231183"/>
            <a:gd name="connsiteX141" fmla="*/ 1982955 w 4669005"/>
            <a:gd name="connsiteY141" fmla="*/ 4724400 h 5231183"/>
            <a:gd name="connsiteX142" fmla="*/ 2011530 w 4669005"/>
            <a:gd name="connsiteY142" fmla="*/ 4714875 h 5231183"/>
            <a:gd name="connsiteX143" fmla="*/ 2068680 w 4669005"/>
            <a:gd name="connsiteY143" fmla="*/ 4705350 h 5231183"/>
            <a:gd name="connsiteX144" fmla="*/ 2097255 w 4669005"/>
            <a:gd name="connsiteY144" fmla="*/ 4695825 h 5231183"/>
            <a:gd name="connsiteX145" fmla="*/ 2173455 w 4669005"/>
            <a:gd name="connsiteY145" fmla="*/ 4676775 h 5231183"/>
            <a:gd name="connsiteX146" fmla="*/ 2211555 w 4669005"/>
            <a:gd name="connsiteY146" fmla="*/ 4667250 h 5231183"/>
            <a:gd name="connsiteX147" fmla="*/ 2240130 w 4669005"/>
            <a:gd name="connsiteY147" fmla="*/ 4648200 h 5231183"/>
            <a:gd name="connsiteX148" fmla="*/ 2306805 w 4669005"/>
            <a:gd name="connsiteY148" fmla="*/ 4629150 h 5231183"/>
            <a:gd name="connsiteX149" fmla="*/ 2383005 w 4669005"/>
            <a:gd name="connsiteY149" fmla="*/ 4600575 h 5231183"/>
            <a:gd name="connsiteX150" fmla="*/ 2449680 w 4669005"/>
            <a:gd name="connsiteY150" fmla="*/ 4562475 h 5231183"/>
            <a:gd name="connsiteX151" fmla="*/ 2516355 w 4669005"/>
            <a:gd name="connsiteY151" fmla="*/ 4543425 h 5231183"/>
            <a:gd name="connsiteX152" fmla="*/ 2544930 w 4669005"/>
            <a:gd name="connsiteY152" fmla="*/ 4533900 h 5231183"/>
            <a:gd name="connsiteX153" fmla="*/ 2583030 w 4669005"/>
            <a:gd name="connsiteY153" fmla="*/ 4505325 h 5231183"/>
            <a:gd name="connsiteX154" fmla="*/ 2659230 w 4669005"/>
            <a:gd name="connsiteY154" fmla="*/ 4476750 h 5231183"/>
            <a:gd name="connsiteX155" fmla="*/ 2735430 w 4669005"/>
            <a:gd name="connsiteY155" fmla="*/ 4429125 h 5231183"/>
            <a:gd name="connsiteX156" fmla="*/ 2792580 w 4669005"/>
            <a:gd name="connsiteY156" fmla="*/ 4391025 h 5231183"/>
            <a:gd name="connsiteX157" fmla="*/ 2821155 w 4669005"/>
            <a:gd name="connsiteY157" fmla="*/ 4371975 h 5231183"/>
            <a:gd name="connsiteX158" fmla="*/ 2878305 w 4669005"/>
            <a:gd name="connsiteY158" fmla="*/ 4305300 h 5231183"/>
            <a:gd name="connsiteX159" fmla="*/ 2906880 w 4669005"/>
            <a:gd name="connsiteY159" fmla="*/ 4267200 h 5231183"/>
            <a:gd name="connsiteX160" fmla="*/ 2964030 w 4669005"/>
            <a:gd name="connsiteY160" fmla="*/ 4210050 h 5231183"/>
            <a:gd name="connsiteX161" fmla="*/ 2992605 w 4669005"/>
            <a:gd name="connsiteY161" fmla="*/ 4181475 h 5231183"/>
            <a:gd name="connsiteX162" fmla="*/ 3021180 w 4669005"/>
            <a:gd name="connsiteY162" fmla="*/ 4162425 h 5231183"/>
            <a:gd name="connsiteX163" fmla="*/ 3049755 w 4669005"/>
            <a:gd name="connsiteY163" fmla="*/ 4133850 h 5231183"/>
            <a:gd name="connsiteX164" fmla="*/ 3087855 w 4669005"/>
            <a:gd name="connsiteY164" fmla="*/ 4114800 h 5231183"/>
            <a:gd name="connsiteX165" fmla="*/ 3145005 w 4669005"/>
            <a:gd name="connsiteY165" fmla="*/ 4067175 h 5231183"/>
            <a:gd name="connsiteX166" fmla="*/ 3173580 w 4669005"/>
            <a:gd name="connsiteY166" fmla="*/ 4057650 h 5231183"/>
            <a:gd name="connsiteX167" fmla="*/ 3202155 w 4669005"/>
            <a:gd name="connsiteY167" fmla="*/ 4038600 h 5231183"/>
            <a:gd name="connsiteX168" fmla="*/ 3297405 w 4669005"/>
            <a:gd name="connsiteY168" fmla="*/ 3981450 h 5231183"/>
            <a:gd name="connsiteX169" fmla="*/ 3335505 w 4669005"/>
            <a:gd name="connsiteY169" fmla="*/ 3952875 h 5231183"/>
            <a:gd name="connsiteX170" fmla="*/ 3354555 w 4669005"/>
            <a:gd name="connsiteY170" fmla="*/ 3924300 h 5231183"/>
            <a:gd name="connsiteX171" fmla="*/ 3383130 w 4669005"/>
            <a:gd name="connsiteY171" fmla="*/ 3895725 h 5231183"/>
            <a:gd name="connsiteX172" fmla="*/ 3411705 w 4669005"/>
            <a:gd name="connsiteY172" fmla="*/ 3857625 h 5231183"/>
            <a:gd name="connsiteX173" fmla="*/ 3468855 w 4669005"/>
            <a:gd name="connsiteY173" fmla="*/ 3800475 h 5231183"/>
            <a:gd name="connsiteX174" fmla="*/ 3487905 w 4669005"/>
            <a:gd name="connsiteY174" fmla="*/ 3762375 h 5231183"/>
            <a:gd name="connsiteX175" fmla="*/ 3516480 w 4669005"/>
            <a:gd name="connsiteY175" fmla="*/ 3733800 h 5231183"/>
            <a:gd name="connsiteX176" fmla="*/ 3554580 w 4669005"/>
            <a:gd name="connsiteY176" fmla="*/ 3667125 h 5231183"/>
            <a:gd name="connsiteX177" fmla="*/ 3592680 w 4669005"/>
            <a:gd name="connsiteY177" fmla="*/ 3609975 h 5231183"/>
            <a:gd name="connsiteX178" fmla="*/ 3621255 w 4669005"/>
            <a:gd name="connsiteY178" fmla="*/ 3552825 h 5231183"/>
            <a:gd name="connsiteX179" fmla="*/ 3630780 w 4669005"/>
            <a:gd name="connsiteY179" fmla="*/ 3524250 h 5231183"/>
            <a:gd name="connsiteX180" fmla="*/ 3649830 w 4669005"/>
            <a:gd name="connsiteY180" fmla="*/ 3476625 h 5231183"/>
            <a:gd name="connsiteX181" fmla="*/ 3678405 w 4669005"/>
            <a:gd name="connsiteY181" fmla="*/ 3400425 h 5231183"/>
            <a:gd name="connsiteX182" fmla="*/ 3706980 w 4669005"/>
            <a:gd name="connsiteY182" fmla="*/ 3362325 h 5231183"/>
            <a:gd name="connsiteX183" fmla="*/ 3735555 w 4669005"/>
            <a:gd name="connsiteY183" fmla="*/ 3286125 h 5231183"/>
            <a:gd name="connsiteX184" fmla="*/ 3754605 w 4669005"/>
            <a:gd name="connsiteY184" fmla="*/ 3257550 h 5231183"/>
            <a:gd name="connsiteX185" fmla="*/ 3802230 w 4669005"/>
            <a:gd name="connsiteY185" fmla="*/ 3190875 h 5231183"/>
            <a:gd name="connsiteX186" fmla="*/ 3821280 w 4669005"/>
            <a:gd name="connsiteY186" fmla="*/ 3152775 h 5231183"/>
            <a:gd name="connsiteX187" fmla="*/ 3840330 w 4669005"/>
            <a:gd name="connsiteY187" fmla="*/ 3124200 h 5231183"/>
            <a:gd name="connsiteX188" fmla="*/ 3849855 w 4669005"/>
            <a:gd name="connsiteY188" fmla="*/ 3095625 h 5231183"/>
            <a:gd name="connsiteX189" fmla="*/ 3878430 w 4669005"/>
            <a:gd name="connsiteY189" fmla="*/ 3076575 h 5231183"/>
            <a:gd name="connsiteX190" fmla="*/ 3916530 w 4669005"/>
            <a:gd name="connsiteY190" fmla="*/ 3009900 h 5231183"/>
            <a:gd name="connsiteX191" fmla="*/ 3935580 w 4669005"/>
            <a:gd name="connsiteY191" fmla="*/ 2971800 h 5231183"/>
            <a:gd name="connsiteX192" fmla="*/ 3964155 w 4669005"/>
            <a:gd name="connsiteY192" fmla="*/ 2933700 h 5231183"/>
            <a:gd name="connsiteX193" fmla="*/ 3983205 w 4669005"/>
            <a:gd name="connsiteY193" fmla="*/ 2895600 h 5231183"/>
            <a:gd name="connsiteX194" fmla="*/ 4011780 w 4669005"/>
            <a:gd name="connsiteY194" fmla="*/ 2867025 h 5231183"/>
            <a:gd name="connsiteX195" fmla="*/ 4049880 w 4669005"/>
            <a:gd name="connsiteY195" fmla="*/ 2809875 h 5231183"/>
            <a:gd name="connsiteX196" fmla="*/ 4068930 w 4669005"/>
            <a:gd name="connsiteY196" fmla="*/ 2781300 h 5231183"/>
            <a:gd name="connsiteX197" fmla="*/ 4097505 w 4669005"/>
            <a:gd name="connsiteY197" fmla="*/ 2724150 h 5231183"/>
            <a:gd name="connsiteX198" fmla="*/ 4116555 w 4669005"/>
            <a:gd name="connsiteY198" fmla="*/ 2667000 h 5231183"/>
            <a:gd name="connsiteX199" fmla="*/ 4135605 w 4669005"/>
            <a:gd name="connsiteY199" fmla="*/ 2628900 h 5231183"/>
            <a:gd name="connsiteX200" fmla="*/ 4173705 w 4669005"/>
            <a:gd name="connsiteY200" fmla="*/ 2543175 h 5231183"/>
            <a:gd name="connsiteX201" fmla="*/ 4202280 w 4669005"/>
            <a:gd name="connsiteY201" fmla="*/ 2505075 h 5231183"/>
            <a:gd name="connsiteX202" fmla="*/ 4240380 w 4669005"/>
            <a:gd name="connsiteY202" fmla="*/ 2428875 h 5231183"/>
            <a:gd name="connsiteX203" fmla="*/ 4249905 w 4669005"/>
            <a:gd name="connsiteY203" fmla="*/ 2400300 h 5231183"/>
            <a:gd name="connsiteX204" fmla="*/ 4268955 w 4669005"/>
            <a:gd name="connsiteY204" fmla="*/ 2371725 h 5231183"/>
            <a:gd name="connsiteX205" fmla="*/ 4278480 w 4669005"/>
            <a:gd name="connsiteY205" fmla="*/ 2343150 h 5231183"/>
            <a:gd name="connsiteX206" fmla="*/ 4335630 w 4669005"/>
            <a:gd name="connsiteY206" fmla="*/ 2266950 h 5231183"/>
            <a:gd name="connsiteX207" fmla="*/ 4354680 w 4669005"/>
            <a:gd name="connsiteY207" fmla="*/ 2238375 h 5231183"/>
            <a:gd name="connsiteX208" fmla="*/ 4364205 w 4669005"/>
            <a:gd name="connsiteY208" fmla="*/ 2209800 h 5231183"/>
            <a:gd name="connsiteX209" fmla="*/ 4383255 w 4669005"/>
            <a:gd name="connsiteY209" fmla="*/ 2181225 h 5231183"/>
            <a:gd name="connsiteX210" fmla="*/ 4402305 w 4669005"/>
            <a:gd name="connsiteY210" fmla="*/ 2143125 h 5231183"/>
            <a:gd name="connsiteX211" fmla="*/ 4430880 w 4669005"/>
            <a:gd name="connsiteY211" fmla="*/ 2105025 h 5231183"/>
            <a:gd name="connsiteX212" fmla="*/ 4449930 w 4669005"/>
            <a:gd name="connsiteY212" fmla="*/ 2066925 h 5231183"/>
            <a:gd name="connsiteX213" fmla="*/ 4507080 w 4669005"/>
            <a:gd name="connsiteY213" fmla="*/ 1990725 h 5231183"/>
            <a:gd name="connsiteX214" fmla="*/ 4526130 w 4669005"/>
            <a:gd name="connsiteY214" fmla="*/ 1943100 h 5231183"/>
            <a:gd name="connsiteX215" fmla="*/ 4545180 w 4669005"/>
            <a:gd name="connsiteY215" fmla="*/ 1885950 h 5231183"/>
            <a:gd name="connsiteX216" fmla="*/ 4573755 w 4669005"/>
            <a:gd name="connsiteY216" fmla="*/ 1857375 h 5231183"/>
            <a:gd name="connsiteX217" fmla="*/ 4611855 w 4669005"/>
            <a:gd name="connsiteY217" fmla="*/ 1733550 h 5231183"/>
            <a:gd name="connsiteX218" fmla="*/ 4640430 w 4669005"/>
            <a:gd name="connsiteY218" fmla="*/ 1666875 h 5231183"/>
            <a:gd name="connsiteX219" fmla="*/ 4659480 w 4669005"/>
            <a:gd name="connsiteY219" fmla="*/ 1581150 h 5231183"/>
            <a:gd name="connsiteX220" fmla="*/ 4669005 w 4669005"/>
            <a:gd name="connsiteY220" fmla="*/ 1552575 h 5231183"/>
            <a:gd name="connsiteX221" fmla="*/ 4659480 w 4669005"/>
            <a:gd name="connsiteY221" fmla="*/ 1390650 h 5231183"/>
            <a:gd name="connsiteX222" fmla="*/ 4649955 w 4669005"/>
            <a:gd name="connsiteY222" fmla="*/ 1362075 h 5231183"/>
            <a:gd name="connsiteX223" fmla="*/ 4640430 w 4669005"/>
            <a:gd name="connsiteY223" fmla="*/ 1323975 h 5231183"/>
            <a:gd name="connsiteX224" fmla="*/ 4621380 w 4669005"/>
            <a:gd name="connsiteY224" fmla="*/ 1219200 h 5231183"/>
            <a:gd name="connsiteX225" fmla="*/ 4611855 w 4669005"/>
            <a:gd name="connsiteY225" fmla="*/ 1190625 h 5231183"/>
            <a:gd name="connsiteX226" fmla="*/ 4583280 w 4669005"/>
            <a:gd name="connsiteY226" fmla="*/ 1057275 h 5231183"/>
            <a:gd name="connsiteX227" fmla="*/ 4573755 w 4669005"/>
            <a:gd name="connsiteY227" fmla="*/ 1019175 h 5231183"/>
            <a:gd name="connsiteX228" fmla="*/ 4564230 w 4669005"/>
            <a:gd name="connsiteY228" fmla="*/ 990600 h 5231183"/>
            <a:gd name="connsiteX229" fmla="*/ 4554705 w 4669005"/>
            <a:gd name="connsiteY229" fmla="*/ 933450 h 5231183"/>
            <a:gd name="connsiteX230" fmla="*/ 4545180 w 4669005"/>
            <a:gd name="connsiteY230" fmla="*/ 885825 h 5231183"/>
            <a:gd name="connsiteX231" fmla="*/ 4535655 w 4669005"/>
            <a:gd name="connsiteY231" fmla="*/ 847725 h 5231183"/>
            <a:gd name="connsiteX232" fmla="*/ 4526130 w 4669005"/>
            <a:gd name="connsiteY232" fmla="*/ 771525 h 5231183"/>
            <a:gd name="connsiteX233" fmla="*/ 4516605 w 4669005"/>
            <a:gd name="connsiteY233" fmla="*/ 381000 h 5231183"/>
            <a:gd name="connsiteX234" fmla="*/ 4497555 w 4669005"/>
            <a:gd name="connsiteY234" fmla="*/ 304800 h 5231183"/>
            <a:gd name="connsiteX235" fmla="*/ 4468980 w 4669005"/>
            <a:gd name="connsiteY235" fmla="*/ 180975 h 5231183"/>
            <a:gd name="connsiteX236" fmla="*/ 4459455 w 4669005"/>
            <a:gd name="connsiteY236" fmla="*/ 142875 h 5231183"/>
            <a:gd name="connsiteX237" fmla="*/ 4440405 w 4669005"/>
            <a:gd name="connsiteY237" fmla="*/ 114300 h 5231183"/>
            <a:gd name="connsiteX238" fmla="*/ 4411830 w 4669005"/>
            <a:gd name="connsiteY238" fmla="*/ 57150 h 5231183"/>
            <a:gd name="connsiteX239" fmla="*/ 4383255 w 4669005"/>
            <a:gd name="connsiteY239" fmla="*/ 38100 h 5231183"/>
            <a:gd name="connsiteX240" fmla="*/ 4364205 w 4669005"/>
            <a:gd name="connsiteY240" fmla="*/ 9525 h 5231183"/>
            <a:gd name="connsiteX241" fmla="*/ 4335630 w 4669005"/>
            <a:gd name="connsiteY241" fmla="*/ 0 h 5231183"/>
            <a:gd name="connsiteX242" fmla="*/ 4135605 w 4669005"/>
            <a:gd name="connsiteY242" fmla="*/ 9525 h 5231183"/>
            <a:gd name="connsiteX243" fmla="*/ 4097505 w 4669005"/>
            <a:gd name="connsiteY243" fmla="*/ 19050 h 5231183"/>
            <a:gd name="connsiteX244" fmla="*/ 4068930 w 4669005"/>
            <a:gd name="connsiteY244" fmla="*/ 28575 h 5231183"/>
            <a:gd name="connsiteX245" fmla="*/ 4049880 w 4669005"/>
            <a:gd name="connsiteY245" fmla="*/ 85725 h 5231183"/>
            <a:gd name="connsiteX246" fmla="*/ 4049880 w 4669005"/>
            <a:gd name="connsiteY246" fmla="*/ 123825 h 5231183"/>
            <a:gd name="connsiteX0" fmla="*/ 4049880 w 4669005"/>
            <a:gd name="connsiteY0" fmla="*/ 123825 h 5819806"/>
            <a:gd name="connsiteX1" fmla="*/ 3983205 w 4669005"/>
            <a:gd name="connsiteY1" fmla="*/ 133350 h 5819806"/>
            <a:gd name="connsiteX2" fmla="*/ 3954630 w 4669005"/>
            <a:gd name="connsiteY2" fmla="*/ 152400 h 5819806"/>
            <a:gd name="connsiteX3" fmla="*/ 3897480 w 4669005"/>
            <a:gd name="connsiteY3" fmla="*/ 180975 h 5819806"/>
            <a:gd name="connsiteX4" fmla="*/ 3811755 w 4669005"/>
            <a:gd name="connsiteY4" fmla="*/ 247650 h 5819806"/>
            <a:gd name="connsiteX5" fmla="*/ 3735555 w 4669005"/>
            <a:gd name="connsiteY5" fmla="*/ 266700 h 5819806"/>
            <a:gd name="connsiteX6" fmla="*/ 3649830 w 4669005"/>
            <a:gd name="connsiteY6" fmla="*/ 285750 h 5819806"/>
            <a:gd name="connsiteX7" fmla="*/ 3621255 w 4669005"/>
            <a:gd name="connsiteY7" fmla="*/ 304800 h 5819806"/>
            <a:gd name="connsiteX8" fmla="*/ 3554580 w 4669005"/>
            <a:gd name="connsiteY8" fmla="*/ 342900 h 5819806"/>
            <a:gd name="connsiteX9" fmla="*/ 3497430 w 4669005"/>
            <a:gd name="connsiteY9" fmla="*/ 400050 h 5819806"/>
            <a:gd name="connsiteX10" fmla="*/ 3459330 w 4669005"/>
            <a:gd name="connsiteY10" fmla="*/ 428625 h 5819806"/>
            <a:gd name="connsiteX11" fmla="*/ 3430755 w 4669005"/>
            <a:gd name="connsiteY11" fmla="*/ 466725 h 5819806"/>
            <a:gd name="connsiteX12" fmla="*/ 3402180 w 4669005"/>
            <a:gd name="connsiteY12" fmla="*/ 485775 h 5819806"/>
            <a:gd name="connsiteX13" fmla="*/ 3373605 w 4669005"/>
            <a:gd name="connsiteY13" fmla="*/ 514350 h 5819806"/>
            <a:gd name="connsiteX14" fmla="*/ 3335505 w 4669005"/>
            <a:gd name="connsiteY14" fmla="*/ 533400 h 5819806"/>
            <a:gd name="connsiteX15" fmla="*/ 3306930 w 4669005"/>
            <a:gd name="connsiteY15" fmla="*/ 552450 h 5819806"/>
            <a:gd name="connsiteX16" fmla="*/ 3021180 w 4669005"/>
            <a:gd name="connsiteY16" fmla="*/ 552450 h 5819806"/>
            <a:gd name="connsiteX17" fmla="*/ 3040230 w 4669005"/>
            <a:gd name="connsiteY17" fmla="*/ 762000 h 5819806"/>
            <a:gd name="connsiteX18" fmla="*/ 3049755 w 4669005"/>
            <a:gd name="connsiteY18" fmla="*/ 790575 h 5819806"/>
            <a:gd name="connsiteX19" fmla="*/ 3040230 w 4669005"/>
            <a:gd name="connsiteY19" fmla="*/ 914400 h 5819806"/>
            <a:gd name="connsiteX20" fmla="*/ 3002130 w 4669005"/>
            <a:gd name="connsiteY20" fmla="*/ 1000125 h 5819806"/>
            <a:gd name="connsiteX21" fmla="*/ 2973555 w 4669005"/>
            <a:gd name="connsiteY21" fmla="*/ 1066800 h 5819806"/>
            <a:gd name="connsiteX22" fmla="*/ 2935455 w 4669005"/>
            <a:gd name="connsiteY22" fmla="*/ 1133475 h 5819806"/>
            <a:gd name="connsiteX23" fmla="*/ 2906880 w 4669005"/>
            <a:gd name="connsiteY23" fmla="*/ 1200150 h 5819806"/>
            <a:gd name="connsiteX24" fmla="*/ 2887830 w 4669005"/>
            <a:gd name="connsiteY24" fmla="*/ 1228725 h 5819806"/>
            <a:gd name="connsiteX25" fmla="*/ 2878305 w 4669005"/>
            <a:gd name="connsiteY25" fmla="*/ 1257300 h 5819806"/>
            <a:gd name="connsiteX26" fmla="*/ 2849730 w 4669005"/>
            <a:gd name="connsiteY26" fmla="*/ 1285875 h 5819806"/>
            <a:gd name="connsiteX27" fmla="*/ 2830680 w 4669005"/>
            <a:gd name="connsiteY27" fmla="*/ 1314450 h 5819806"/>
            <a:gd name="connsiteX28" fmla="*/ 2802105 w 4669005"/>
            <a:gd name="connsiteY28" fmla="*/ 1352550 h 5819806"/>
            <a:gd name="connsiteX29" fmla="*/ 2783055 w 4669005"/>
            <a:gd name="connsiteY29" fmla="*/ 1390650 h 5819806"/>
            <a:gd name="connsiteX30" fmla="*/ 2725905 w 4669005"/>
            <a:gd name="connsiteY30" fmla="*/ 1428750 h 5819806"/>
            <a:gd name="connsiteX31" fmla="*/ 2706855 w 4669005"/>
            <a:gd name="connsiteY31" fmla="*/ 1457325 h 5819806"/>
            <a:gd name="connsiteX32" fmla="*/ 2649705 w 4669005"/>
            <a:gd name="connsiteY32" fmla="*/ 1476375 h 5819806"/>
            <a:gd name="connsiteX33" fmla="*/ 2621130 w 4669005"/>
            <a:gd name="connsiteY33" fmla="*/ 1504950 h 5819806"/>
            <a:gd name="connsiteX34" fmla="*/ 2563980 w 4669005"/>
            <a:gd name="connsiteY34" fmla="*/ 1524000 h 5819806"/>
            <a:gd name="connsiteX35" fmla="*/ 2535405 w 4669005"/>
            <a:gd name="connsiteY35" fmla="*/ 1533525 h 5819806"/>
            <a:gd name="connsiteX36" fmla="*/ 2478255 w 4669005"/>
            <a:gd name="connsiteY36" fmla="*/ 1562100 h 5819806"/>
            <a:gd name="connsiteX37" fmla="*/ 2449680 w 4669005"/>
            <a:gd name="connsiteY37" fmla="*/ 1581150 h 5819806"/>
            <a:gd name="connsiteX38" fmla="*/ 2383005 w 4669005"/>
            <a:gd name="connsiteY38" fmla="*/ 1609725 h 5819806"/>
            <a:gd name="connsiteX39" fmla="*/ 2344905 w 4669005"/>
            <a:gd name="connsiteY39" fmla="*/ 1638300 h 5819806"/>
            <a:gd name="connsiteX40" fmla="*/ 2297280 w 4669005"/>
            <a:gd name="connsiteY40" fmla="*/ 1647825 h 5819806"/>
            <a:gd name="connsiteX41" fmla="*/ 2221080 w 4669005"/>
            <a:gd name="connsiteY41" fmla="*/ 1666875 h 5819806"/>
            <a:gd name="connsiteX42" fmla="*/ 2173455 w 4669005"/>
            <a:gd name="connsiteY42" fmla="*/ 1685925 h 5819806"/>
            <a:gd name="connsiteX43" fmla="*/ 2097255 w 4669005"/>
            <a:gd name="connsiteY43" fmla="*/ 1704975 h 5819806"/>
            <a:gd name="connsiteX44" fmla="*/ 2059155 w 4669005"/>
            <a:gd name="connsiteY44" fmla="*/ 1714500 h 5819806"/>
            <a:gd name="connsiteX45" fmla="*/ 2002005 w 4669005"/>
            <a:gd name="connsiteY45" fmla="*/ 1733550 h 5819806"/>
            <a:gd name="connsiteX46" fmla="*/ 1973430 w 4669005"/>
            <a:gd name="connsiteY46" fmla="*/ 1743075 h 5819806"/>
            <a:gd name="connsiteX47" fmla="*/ 1944855 w 4669005"/>
            <a:gd name="connsiteY47" fmla="*/ 1752600 h 5819806"/>
            <a:gd name="connsiteX48" fmla="*/ 1916280 w 4669005"/>
            <a:gd name="connsiteY48" fmla="*/ 1771650 h 5819806"/>
            <a:gd name="connsiteX49" fmla="*/ 1868655 w 4669005"/>
            <a:gd name="connsiteY49" fmla="*/ 1828800 h 5819806"/>
            <a:gd name="connsiteX50" fmla="*/ 1821030 w 4669005"/>
            <a:gd name="connsiteY50" fmla="*/ 1885950 h 5819806"/>
            <a:gd name="connsiteX51" fmla="*/ 1782930 w 4669005"/>
            <a:gd name="connsiteY51" fmla="*/ 1933575 h 5819806"/>
            <a:gd name="connsiteX52" fmla="*/ 1763880 w 4669005"/>
            <a:gd name="connsiteY52" fmla="*/ 1962150 h 5819806"/>
            <a:gd name="connsiteX53" fmla="*/ 1706730 w 4669005"/>
            <a:gd name="connsiteY53" fmla="*/ 2009775 h 5819806"/>
            <a:gd name="connsiteX54" fmla="*/ 1678155 w 4669005"/>
            <a:gd name="connsiteY54" fmla="*/ 2038350 h 5819806"/>
            <a:gd name="connsiteX55" fmla="*/ 1649580 w 4669005"/>
            <a:gd name="connsiteY55" fmla="*/ 2047875 h 5819806"/>
            <a:gd name="connsiteX56" fmla="*/ 1592430 w 4669005"/>
            <a:gd name="connsiteY56" fmla="*/ 2085975 h 5819806"/>
            <a:gd name="connsiteX57" fmla="*/ 1525755 w 4669005"/>
            <a:gd name="connsiteY57" fmla="*/ 2114550 h 5819806"/>
            <a:gd name="connsiteX58" fmla="*/ 1459080 w 4669005"/>
            <a:gd name="connsiteY58" fmla="*/ 2133600 h 5819806"/>
            <a:gd name="connsiteX59" fmla="*/ 1430505 w 4669005"/>
            <a:gd name="connsiteY59" fmla="*/ 2143125 h 5819806"/>
            <a:gd name="connsiteX60" fmla="*/ 1363830 w 4669005"/>
            <a:gd name="connsiteY60" fmla="*/ 2152650 h 5819806"/>
            <a:gd name="connsiteX61" fmla="*/ 1287630 w 4669005"/>
            <a:gd name="connsiteY61" fmla="*/ 2171700 h 5819806"/>
            <a:gd name="connsiteX62" fmla="*/ 1240005 w 4669005"/>
            <a:gd name="connsiteY62" fmla="*/ 2219325 h 5819806"/>
            <a:gd name="connsiteX63" fmla="*/ 1211430 w 4669005"/>
            <a:gd name="connsiteY63" fmla="*/ 2247900 h 5819806"/>
            <a:gd name="connsiteX64" fmla="*/ 1192380 w 4669005"/>
            <a:gd name="connsiteY64" fmla="*/ 2286000 h 5819806"/>
            <a:gd name="connsiteX65" fmla="*/ 1163805 w 4669005"/>
            <a:gd name="connsiteY65" fmla="*/ 2314575 h 5819806"/>
            <a:gd name="connsiteX66" fmla="*/ 1116180 w 4669005"/>
            <a:gd name="connsiteY66" fmla="*/ 2371725 h 5819806"/>
            <a:gd name="connsiteX67" fmla="*/ 1106655 w 4669005"/>
            <a:gd name="connsiteY67" fmla="*/ 2400300 h 5819806"/>
            <a:gd name="connsiteX68" fmla="*/ 1068555 w 4669005"/>
            <a:gd name="connsiteY68" fmla="*/ 2457450 h 5819806"/>
            <a:gd name="connsiteX69" fmla="*/ 1059030 w 4669005"/>
            <a:gd name="connsiteY69" fmla="*/ 2495550 h 5819806"/>
            <a:gd name="connsiteX70" fmla="*/ 1049505 w 4669005"/>
            <a:gd name="connsiteY70" fmla="*/ 2524125 h 5819806"/>
            <a:gd name="connsiteX71" fmla="*/ 1039980 w 4669005"/>
            <a:gd name="connsiteY71" fmla="*/ 2571750 h 5819806"/>
            <a:gd name="connsiteX72" fmla="*/ 1011405 w 4669005"/>
            <a:gd name="connsiteY72" fmla="*/ 2609850 h 5819806"/>
            <a:gd name="connsiteX73" fmla="*/ 1001880 w 4669005"/>
            <a:gd name="connsiteY73" fmla="*/ 2657475 h 5819806"/>
            <a:gd name="connsiteX74" fmla="*/ 982830 w 4669005"/>
            <a:gd name="connsiteY74" fmla="*/ 2686050 h 5819806"/>
            <a:gd name="connsiteX75" fmla="*/ 935205 w 4669005"/>
            <a:gd name="connsiteY75" fmla="*/ 2752725 h 5819806"/>
            <a:gd name="connsiteX76" fmla="*/ 897105 w 4669005"/>
            <a:gd name="connsiteY76" fmla="*/ 2809875 h 5819806"/>
            <a:gd name="connsiteX77" fmla="*/ 849480 w 4669005"/>
            <a:gd name="connsiteY77" fmla="*/ 2857500 h 5819806"/>
            <a:gd name="connsiteX78" fmla="*/ 830430 w 4669005"/>
            <a:gd name="connsiteY78" fmla="*/ 2886075 h 5819806"/>
            <a:gd name="connsiteX79" fmla="*/ 744705 w 4669005"/>
            <a:gd name="connsiteY79" fmla="*/ 2962275 h 5819806"/>
            <a:gd name="connsiteX80" fmla="*/ 706605 w 4669005"/>
            <a:gd name="connsiteY80" fmla="*/ 3019425 h 5819806"/>
            <a:gd name="connsiteX81" fmla="*/ 687555 w 4669005"/>
            <a:gd name="connsiteY81" fmla="*/ 3048000 h 5819806"/>
            <a:gd name="connsiteX82" fmla="*/ 668505 w 4669005"/>
            <a:gd name="connsiteY82" fmla="*/ 3086100 h 5819806"/>
            <a:gd name="connsiteX83" fmla="*/ 639930 w 4669005"/>
            <a:gd name="connsiteY83" fmla="*/ 3133725 h 5819806"/>
            <a:gd name="connsiteX84" fmla="*/ 620880 w 4669005"/>
            <a:gd name="connsiteY84" fmla="*/ 3162300 h 5819806"/>
            <a:gd name="connsiteX85" fmla="*/ 592305 w 4669005"/>
            <a:gd name="connsiteY85" fmla="*/ 3248025 h 5819806"/>
            <a:gd name="connsiteX86" fmla="*/ 573255 w 4669005"/>
            <a:gd name="connsiteY86" fmla="*/ 3305175 h 5819806"/>
            <a:gd name="connsiteX87" fmla="*/ 563730 w 4669005"/>
            <a:gd name="connsiteY87" fmla="*/ 3333750 h 5819806"/>
            <a:gd name="connsiteX88" fmla="*/ 544680 w 4669005"/>
            <a:gd name="connsiteY88" fmla="*/ 3438525 h 5819806"/>
            <a:gd name="connsiteX89" fmla="*/ 525630 w 4669005"/>
            <a:gd name="connsiteY89" fmla="*/ 3505200 h 5819806"/>
            <a:gd name="connsiteX90" fmla="*/ 487530 w 4669005"/>
            <a:gd name="connsiteY90" fmla="*/ 3638550 h 5819806"/>
            <a:gd name="connsiteX91" fmla="*/ 468480 w 4669005"/>
            <a:gd name="connsiteY91" fmla="*/ 3667125 h 5819806"/>
            <a:gd name="connsiteX92" fmla="*/ 449430 w 4669005"/>
            <a:gd name="connsiteY92" fmla="*/ 3762375 h 5819806"/>
            <a:gd name="connsiteX93" fmla="*/ 439905 w 4669005"/>
            <a:gd name="connsiteY93" fmla="*/ 3790950 h 5819806"/>
            <a:gd name="connsiteX94" fmla="*/ 420855 w 4669005"/>
            <a:gd name="connsiteY94" fmla="*/ 3819525 h 5819806"/>
            <a:gd name="connsiteX95" fmla="*/ 401805 w 4669005"/>
            <a:gd name="connsiteY95" fmla="*/ 3895725 h 5819806"/>
            <a:gd name="connsiteX96" fmla="*/ 382755 w 4669005"/>
            <a:gd name="connsiteY96" fmla="*/ 3962400 h 5819806"/>
            <a:gd name="connsiteX97" fmla="*/ 363705 w 4669005"/>
            <a:gd name="connsiteY97" fmla="*/ 3990975 h 5819806"/>
            <a:gd name="connsiteX98" fmla="*/ 354180 w 4669005"/>
            <a:gd name="connsiteY98" fmla="*/ 4029075 h 5819806"/>
            <a:gd name="connsiteX99" fmla="*/ 335130 w 4669005"/>
            <a:gd name="connsiteY99" fmla="*/ 4057650 h 5819806"/>
            <a:gd name="connsiteX100" fmla="*/ 287505 w 4669005"/>
            <a:gd name="connsiteY100" fmla="*/ 4124325 h 5819806"/>
            <a:gd name="connsiteX101" fmla="*/ 268455 w 4669005"/>
            <a:gd name="connsiteY101" fmla="*/ 4162425 h 5819806"/>
            <a:gd name="connsiteX102" fmla="*/ 230355 w 4669005"/>
            <a:gd name="connsiteY102" fmla="*/ 4191000 h 5819806"/>
            <a:gd name="connsiteX103" fmla="*/ 211305 w 4669005"/>
            <a:gd name="connsiteY103" fmla="*/ 4219575 h 5819806"/>
            <a:gd name="connsiteX104" fmla="*/ 173205 w 4669005"/>
            <a:gd name="connsiteY104" fmla="*/ 4238625 h 5819806"/>
            <a:gd name="connsiteX105" fmla="*/ 125580 w 4669005"/>
            <a:gd name="connsiteY105" fmla="*/ 4276725 h 5819806"/>
            <a:gd name="connsiteX106" fmla="*/ 77955 w 4669005"/>
            <a:gd name="connsiteY106" fmla="*/ 4333875 h 5819806"/>
            <a:gd name="connsiteX107" fmla="*/ 58905 w 4669005"/>
            <a:gd name="connsiteY107" fmla="*/ 4391025 h 5819806"/>
            <a:gd name="connsiteX108" fmla="*/ 49380 w 4669005"/>
            <a:gd name="connsiteY108" fmla="*/ 4486275 h 5819806"/>
            <a:gd name="connsiteX109" fmla="*/ 39855 w 4669005"/>
            <a:gd name="connsiteY109" fmla="*/ 4514850 h 5819806"/>
            <a:gd name="connsiteX110" fmla="*/ 30330 w 4669005"/>
            <a:gd name="connsiteY110" fmla="*/ 4562475 h 5819806"/>
            <a:gd name="connsiteX111" fmla="*/ 11280 w 4669005"/>
            <a:gd name="connsiteY111" fmla="*/ 4629150 h 5819806"/>
            <a:gd name="connsiteX112" fmla="*/ 30330 w 4669005"/>
            <a:gd name="connsiteY112" fmla="*/ 4876800 h 5819806"/>
            <a:gd name="connsiteX113" fmla="*/ 49380 w 4669005"/>
            <a:gd name="connsiteY113" fmla="*/ 4905375 h 5819806"/>
            <a:gd name="connsiteX114" fmla="*/ 68430 w 4669005"/>
            <a:gd name="connsiteY114" fmla="*/ 4962525 h 5819806"/>
            <a:gd name="connsiteX115" fmla="*/ 77955 w 4669005"/>
            <a:gd name="connsiteY115" fmla="*/ 4991100 h 5819806"/>
            <a:gd name="connsiteX116" fmla="*/ 125580 w 4669005"/>
            <a:gd name="connsiteY116" fmla="*/ 5048250 h 5819806"/>
            <a:gd name="connsiteX117" fmla="*/ 135105 w 4669005"/>
            <a:gd name="connsiteY117" fmla="*/ 5076825 h 5819806"/>
            <a:gd name="connsiteX118" fmla="*/ 201780 w 4669005"/>
            <a:gd name="connsiteY118" fmla="*/ 5162550 h 5819806"/>
            <a:gd name="connsiteX119" fmla="*/ 211305 w 4669005"/>
            <a:gd name="connsiteY119" fmla="*/ 5191125 h 5819806"/>
            <a:gd name="connsiteX120" fmla="*/ 220830 w 4669005"/>
            <a:gd name="connsiteY120" fmla="*/ 5229225 h 5819806"/>
            <a:gd name="connsiteX121" fmla="*/ 258930 w 4669005"/>
            <a:gd name="connsiteY121" fmla="*/ 5219700 h 5819806"/>
            <a:gd name="connsiteX122" fmla="*/ 316080 w 4669005"/>
            <a:gd name="connsiteY122" fmla="*/ 5200650 h 5819806"/>
            <a:gd name="connsiteX123" fmla="*/ 354180 w 4669005"/>
            <a:gd name="connsiteY123" fmla="*/ 5191125 h 5819806"/>
            <a:gd name="connsiteX124" fmla="*/ 411330 w 4669005"/>
            <a:gd name="connsiteY124" fmla="*/ 5172075 h 5819806"/>
            <a:gd name="connsiteX125" fmla="*/ 458955 w 4669005"/>
            <a:gd name="connsiteY125" fmla="*/ 5162550 h 5819806"/>
            <a:gd name="connsiteX126" fmla="*/ 620880 w 4669005"/>
            <a:gd name="connsiteY126" fmla="*/ 5819775 h 5819806"/>
            <a:gd name="connsiteX127" fmla="*/ 1039980 w 4669005"/>
            <a:gd name="connsiteY127" fmla="*/ 5114925 h 5819806"/>
            <a:gd name="connsiteX128" fmla="*/ 1078080 w 4669005"/>
            <a:gd name="connsiteY128" fmla="*/ 5105400 h 5819806"/>
            <a:gd name="connsiteX129" fmla="*/ 1144755 w 4669005"/>
            <a:gd name="connsiteY129" fmla="*/ 5057775 h 5819806"/>
            <a:gd name="connsiteX130" fmla="*/ 1182855 w 4669005"/>
            <a:gd name="connsiteY130" fmla="*/ 5048250 h 5819806"/>
            <a:gd name="connsiteX131" fmla="*/ 1240005 w 4669005"/>
            <a:gd name="connsiteY131" fmla="*/ 5000625 h 5819806"/>
            <a:gd name="connsiteX132" fmla="*/ 1278105 w 4669005"/>
            <a:gd name="connsiteY132" fmla="*/ 4972050 h 5819806"/>
            <a:gd name="connsiteX133" fmla="*/ 1306680 w 4669005"/>
            <a:gd name="connsiteY133" fmla="*/ 4933950 h 5819806"/>
            <a:gd name="connsiteX134" fmla="*/ 1401930 w 4669005"/>
            <a:gd name="connsiteY134" fmla="*/ 4876800 h 5819806"/>
            <a:gd name="connsiteX135" fmla="*/ 1459080 w 4669005"/>
            <a:gd name="connsiteY135" fmla="*/ 4838700 h 5819806"/>
            <a:gd name="connsiteX136" fmla="*/ 1516230 w 4669005"/>
            <a:gd name="connsiteY136" fmla="*/ 4791075 h 5819806"/>
            <a:gd name="connsiteX137" fmla="*/ 1544805 w 4669005"/>
            <a:gd name="connsiteY137" fmla="*/ 4781550 h 5819806"/>
            <a:gd name="connsiteX138" fmla="*/ 1611480 w 4669005"/>
            <a:gd name="connsiteY138" fmla="*/ 4752975 h 5819806"/>
            <a:gd name="connsiteX139" fmla="*/ 1640055 w 4669005"/>
            <a:gd name="connsiteY139" fmla="*/ 4743450 h 5819806"/>
            <a:gd name="connsiteX140" fmla="*/ 1916280 w 4669005"/>
            <a:gd name="connsiteY140" fmla="*/ 4733925 h 5819806"/>
            <a:gd name="connsiteX141" fmla="*/ 1982955 w 4669005"/>
            <a:gd name="connsiteY141" fmla="*/ 4724400 h 5819806"/>
            <a:gd name="connsiteX142" fmla="*/ 2011530 w 4669005"/>
            <a:gd name="connsiteY142" fmla="*/ 4714875 h 5819806"/>
            <a:gd name="connsiteX143" fmla="*/ 2068680 w 4669005"/>
            <a:gd name="connsiteY143" fmla="*/ 4705350 h 5819806"/>
            <a:gd name="connsiteX144" fmla="*/ 2097255 w 4669005"/>
            <a:gd name="connsiteY144" fmla="*/ 4695825 h 5819806"/>
            <a:gd name="connsiteX145" fmla="*/ 2173455 w 4669005"/>
            <a:gd name="connsiteY145" fmla="*/ 4676775 h 5819806"/>
            <a:gd name="connsiteX146" fmla="*/ 2211555 w 4669005"/>
            <a:gd name="connsiteY146" fmla="*/ 4667250 h 5819806"/>
            <a:gd name="connsiteX147" fmla="*/ 2240130 w 4669005"/>
            <a:gd name="connsiteY147" fmla="*/ 4648200 h 5819806"/>
            <a:gd name="connsiteX148" fmla="*/ 2306805 w 4669005"/>
            <a:gd name="connsiteY148" fmla="*/ 4629150 h 5819806"/>
            <a:gd name="connsiteX149" fmla="*/ 2383005 w 4669005"/>
            <a:gd name="connsiteY149" fmla="*/ 4600575 h 5819806"/>
            <a:gd name="connsiteX150" fmla="*/ 2449680 w 4669005"/>
            <a:gd name="connsiteY150" fmla="*/ 4562475 h 5819806"/>
            <a:gd name="connsiteX151" fmla="*/ 2516355 w 4669005"/>
            <a:gd name="connsiteY151" fmla="*/ 4543425 h 5819806"/>
            <a:gd name="connsiteX152" fmla="*/ 2544930 w 4669005"/>
            <a:gd name="connsiteY152" fmla="*/ 4533900 h 5819806"/>
            <a:gd name="connsiteX153" fmla="*/ 2583030 w 4669005"/>
            <a:gd name="connsiteY153" fmla="*/ 4505325 h 5819806"/>
            <a:gd name="connsiteX154" fmla="*/ 2659230 w 4669005"/>
            <a:gd name="connsiteY154" fmla="*/ 4476750 h 5819806"/>
            <a:gd name="connsiteX155" fmla="*/ 2735430 w 4669005"/>
            <a:gd name="connsiteY155" fmla="*/ 4429125 h 5819806"/>
            <a:gd name="connsiteX156" fmla="*/ 2792580 w 4669005"/>
            <a:gd name="connsiteY156" fmla="*/ 4391025 h 5819806"/>
            <a:gd name="connsiteX157" fmla="*/ 2821155 w 4669005"/>
            <a:gd name="connsiteY157" fmla="*/ 4371975 h 5819806"/>
            <a:gd name="connsiteX158" fmla="*/ 2878305 w 4669005"/>
            <a:gd name="connsiteY158" fmla="*/ 4305300 h 5819806"/>
            <a:gd name="connsiteX159" fmla="*/ 2906880 w 4669005"/>
            <a:gd name="connsiteY159" fmla="*/ 4267200 h 5819806"/>
            <a:gd name="connsiteX160" fmla="*/ 2964030 w 4669005"/>
            <a:gd name="connsiteY160" fmla="*/ 4210050 h 5819806"/>
            <a:gd name="connsiteX161" fmla="*/ 2992605 w 4669005"/>
            <a:gd name="connsiteY161" fmla="*/ 4181475 h 5819806"/>
            <a:gd name="connsiteX162" fmla="*/ 3021180 w 4669005"/>
            <a:gd name="connsiteY162" fmla="*/ 4162425 h 5819806"/>
            <a:gd name="connsiteX163" fmla="*/ 3049755 w 4669005"/>
            <a:gd name="connsiteY163" fmla="*/ 4133850 h 5819806"/>
            <a:gd name="connsiteX164" fmla="*/ 3087855 w 4669005"/>
            <a:gd name="connsiteY164" fmla="*/ 4114800 h 5819806"/>
            <a:gd name="connsiteX165" fmla="*/ 3145005 w 4669005"/>
            <a:gd name="connsiteY165" fmla="*/ 4067175 h 5819806"/>
            <a:gd name="connsiteX166" fmla="*/ 3173580 w 4669005"/>
            <a:gd name="connsiteY166" fmla="*/ 4057650 h 5819806"/>
            <a:gd name="connsiteX167" fmla="*/ 3202155 w 4669005"/>
            <a:gd name="connsiteY167" fmla="*/ 4038600 h 5819806"/>
            <a:gd name="connsiteX168" fmla="*/ 3297405 w 4669005"/>
            <a:gd name="connsiteY168" fmla="*/ 3981450 h 5819806"/>
            <a:gd name="connsiteX169" fmla="*/ 3335505 w 4669005"/>
            <a:gd name="connsiteY169" fmla="*/ 3952875 h 5819806"/>
            <a:gd name="connsiteX170" fmla="*/ 3354555 w 4669005"/>
            <a:gd name="connsiteY170" fmla="*/ 3924300 h 5819806"/>
            <a:gd name="connsiteX171" fmla="*/ 3383130 w 4669005"/>
            <a:gd name="connsiteY171" fmla="*/ 3895725 h 5819806"/>
            <a:gd name="connsiteX172" fmla="*/ 3411705 w 4669005"/>
            <a:gd name="connsiteY172" fmla="*/ 3857625 h 5819806"/>
            <a:gd name="connsiteX173" fmla="*/ 3468855 w 4669005"/>
            <a:gd name="connsiteY173" fmla="*/ 3800475 h 5819806"/>
            <a:gd name="connsiteX174" fmla="*/ 3487905 w 4669005"/>
            <a:gd name="connsiteY174" fmla="*/ 3762375 h 5819806"/>
            <a:gd name="connsiteX175" fmla="*/ 3516480 w 4669005"/>
            <a:gd name="connsiteY175" fmla="*/ 3733800 h 5819806"/>
            <a:gd name="connsiteX176" fmla="*/ 3554580 w 4669005"/>
            <a:gd name="connsiteY176" fmla="*/ 3667125 h 5819806"/>
            <a:gd name="connsiteX177" fmla="*/ 3592680 w 4669005"/>
            <a:gd name="connsiteY177" fmla="*/ 3609975 h 5819806"/>
            <a:gd name="connsiteX178" fmla="*/ 3621255 w 4669005"/>
            <a:gd name="connsiteY178" fmla="*/ 3552825 h 5819806"/>
            <a:gd name="connsiteX179" fmla="*/ 3630780 w 4669005"/>
            <a:gd name="connsiteY179" fmla="*/ 3524250 h 5819806"/>
            <a:gd name="connsiteX180" fmla="*/ 3649830 w 4669005"/>
            <a:gd name="connsiteY180" fmla="*/ 3476625 h 5819806"/>
            <a:gd name="connsiteX181" fmla="*/ 3678405 w 4669005"/>
            <a:gd name="connsiteY181" fmla="*/ 3400425 h 5819806"/>
            <a:gd name="connsiteX182" fmla="*/ 3706980 w 4669005"/>
            <a:gd name="connsiteY182" fmla="*/ 3362325 h 5819806"/>
            <a:gd name="connsiteX183" fmla="*/ 3735555 w 4669005"/>
            <a:gd name="connsiteY183" fmla="*/ 3286125 h 5819806"/>
            <a:gd name="connsiteX184" fmla="*/ 3754605 w 4669005"/>
            <a:gd name="connsiteY184" fmla="*/ 3257550 h 5819806"/>
            <a:gd name="connsiteX185" fmla="*/ 3802230 w 4669005"/>
            <a:gd name="connsiteY185" fmla="*/ 3190875 h 5819806"/>
            <a:gd name="connsiteX186" fmla="*/ 3821280 w 4669005"/>
            <a:gd name="connsiteY186" fmla="*/ 3152775 h 5819806"/>
            <a:gd name="connsiteX187" fmla="*/ 3840330 w 4669005"/>
            <a:gd name="connsiteY187" fmla="*/ 3124200 h 5819806"/>
            <a:gd name="connsiteX188" fmla="*/ 3849855 w 4669005"/>
            <a:gd name="connsiteY188" fmla="*/ 3095625 h 5819806"/>
            <a:gd name="connsiteX189" fmla="*/ 3878430 w 4669005"/>
            <a:gd name="connsiteY189" fmla="*/ 3076575 h 5819806"/>
            <a:gd name="connsiteX190" fmla="*/ 3916530 w 4669005"/>
            <a:gd name="connsiteY190" fmla="*/ 3009900 h 5819806"/>
            <a:gd name="connsiteX191" fmla="*/ 3935580 w 4669005"/>
            <a:gd name="connsiteY191" fmla="*/ 2971800 h 5819806"/>
            <a:gd name="connsiteX192" fmla="*/ 3964155 w 4669005"/>
            <a:gd name="connsiteY192" fmla="*/ 2933700 h 5819806"/>
            <a:gd name="connsiteX193" fmla="*/ 3983205 w 4669005"/>
            <a:gd name="connsiteY193" fmla="*/ 2895600 h 5819806"/>
            <a:gd name="connsiteX194" fmla="*/ 4011780 w 4669005"/>
            <a:gd name="connsiteY194" fmla="*/ 2867025 h 5819806"/>
            <a:gd name="connsiteX195" fmla="*/ 4049880 w 4669005"/>
            <a:gd name="connsiteY195" fmla="*/ 2809875 h 5819806"/>
            <a:gd name="connsiteX196" fmla="*/ 4068930 w 4669005"/>
            <a:gd name="connsiteY196" fmla="*/ 2781300 h 5819806"/>
            <a:gd name="connsiteX197" fmla="*/ 4097505 w 4669005"/>
            <a:gd name="connsiteY197" fmla="*/ 2724150 h 5819806"/>
            <a:gd name="connsiteX198" fmla="*/ 4116555 w 4669005"/>
            <a:gd name="connsiteY198" fmla="*/ 2667000 h 5819806"/>
            <a:gd name="connsiteX199" fmla="*/ 4135605 w 4669005"/>
            <a:gd name="connsiteY199" fmla="*/ 2628900 h 5819806"/>
            <a:gd name="connsiteX200" fmla="*/ 4173705 w 4669005"/>
            <a:gd name="connsiteY200" fmla="*/ 2543175 h 5819806"/>
            <a:gd name="connsiteX201" fmla="*/ 4202280 w 4669005"/>
            <a:gd name="connsiteY201" fmla="*/ 2505075 h 5819806"/>
            <a:gd name="connsiteX202" fmla="*/ 4240380 w 4669005"/>
            <a:gd name="connsiteY202" fmla="*/ 2428875 h 5819806"/>
            <a:gd name="connsiteX203" fmla="*/ 4249905 w 4669005"/>
            <a:gd name="connsiteY203" fmla="*/ 2400300 h 5819806"/>
            <a:gd name="connsiteX204" fmla="*/ 4268955 w 4669005"/>
            <a:gd name="connsiteY204" fmla="*/ 2371725 h 5819806"/>
            <a:gd name="connsiteX205" fmla="*/ 4278480 w 4669005"/>
            <a:gd name="connsiteY205" fmla="*/ 2343150 h 5819806"/>
            <a:gd name="connsiteX206" fmla="*/ 4335630 w 4669005"/>
            <a:gd name="connsiteY206" fmla="*/ 2266950 h 5819806"/>
            <a:gd name="connsiteX207" fmla="*/ 4354680 w 4669005"/>
            <a:gd name="connsiteY207" fmla="*/ 2238375 h 5819806"/>
            <a:gd name="connsiteX208" fmla="*/ 4364205 w 4669005"/>
            <a:gd name="connsiteY208" fmla="*/ 2209800 h 5819806"/>
            <a:gd name="connsiteX209" fmla="*/ 4383255 w 4669005"/>
            <a:gd name="connsiteY209" fmla="*/ 2181225 h 5819806"/>
            <a:gd name="connsiteX210" fmla="*/ 4402305 w 4669005"/>
            <a:gd name="connsiteY210" fmla="*/ 2143125 h 5819806"/>
            <a:gd name="connsiteX211" fmla="*/ 4430880 w 4669005"/>
            <a:gd name="connsiteY211" fmla="*/ 2105025 h 5819806"/>
            <a:gd name="connsiteX212" fmla="*/ 4449930 w 4669005"/>
            <a:gd name="connsiteY212" fmla="*/ 2066925 h 5819806"/>
            <a:gd name="connsiteX213" fmla="*/ 4507080 w 4669005"/>
            <a:gd name="connsiteY213" fmla="*/ 1990725 h 5819806"/>
            <a:gd name="connsiteX214" fmla="*/ 4526130 w 4669005"/>
            <a:gd name="connsiteY214" fmla="*/ 1943100 h 5819806"/>
            <a:gd name="connsiteX215" fmla="*/ 4545180 w 4669005"/>
            <a:gd name="connsiteY215" fmla="*/ 1885950 h 5819806"/>
            <a:gd name="connsiteX216" fmla="*/ 4573755 w 4669005"/>
            <a:gd name="connsiteY216" fmla="*/ 1857375 h 5819806"/>
            <a:gd name="connsiteX217" fmla="*/ 4611855 w 4669005"/>
            <a:gd name="connsiteY217" fmla="*/ 1733550 h 5819806"/>
            <a:gd name="connsiteX218" fmla="*/ 4640430 w 4669005"/>
            <a:gd name="connsiteY218" fmla="*/ 1666875 h 5819806"/>
            <a:gd name="connsiteX219" fmla="*/ 4659480 w 4669005"/>
            <a:gd name="connsiteY219" fmla="*/ 1581150 h 5819806"/>
            <a:gd name="connsiteX220" fmla="*/ 4669005 w 4669005"/>
            <a:gd name="connsiteY220" fmla="*/ 1552575 h 5819806"/>
            <a:gd name="connsiteX221" fmla="*/ 4659480 w 4669005"/>
            <a:gd name="connsiteY221" fmla="*/ 1390650 h 5819806"/>
            <a:gd name="connsiteX222" fmla="*/ 4649955 w 4669005"/>
            <a:gd name="connsiteY222" fmla="*/ 1362075 h 5819806"/>
            <a:gd name="connsiteX223" fmla="*/ 4640430 w 4669005"/>
            <a:gd name="connsiteY223" fmla="*/ 1323975 h 5819806"/>
            <a:gd name="connsiteX224" fmla="*/ 4621380 w 4669005"/>
            <a:gd name="connsiteY224" fmla="*/ 1219200 h 5819806"/>
            <a:gd name="connsiteX225" fmla="*/ 4611855 w 4669005"/>
            <a:gd name="connsiteY225" fmla="*/ 1190625 h 5819806"/>
            <a:gd name="connsiteX226" fmla="*/ 4583280 w 4669005"/>
            <a:gd name="connsiteY226" fmla="*/ 1057275 h 5819806"/>
            <a:gd name="connsiteX227" fmla="*/ 4573755 w 4669005"/>
            <a:gd name="connsiteY227" fmla="*/ 1019175 h 5819806"/>
            <a:gd name="connsiteX228" fmla="*/ 4564230 w 4669005"/>
            <a:gd name="connsiteY228" fmla="*/ 990600 h 5819806"/>
            <a:gd name="connsiteX229" fmla="*/ 4554705 w 4669005"/>
            <a:gd name="connsiteY229" fmla="*/ 933450 h 5819806"/>
            <a:gd name="connsiteX230" fmla="*/ 4545180 w 4669005"/>
            <a:gd name="connsiteY230" fmla="*/ 885825 h 5819806"/>
            <a:gd name="connsiteX231" fmla="*/ 4535655 w 4669005"/>
            <a:gd name="connsiteY231" fmla="*/ 847725 h 5819806"/>
            <a:gd name="connsiteX232" fmla="*/ 4526130 w 4669005"/>
            <a:gd name="connsiteY232" fmla="*/ 771525 h 5819806"/>
            <a:gd name="connsiteX233" fmla="*/ 4516605 w 4669005"/>
            <a:gd name="connsiteY233" fmla="*/ 381000 h 5819806"/>
            <a:gd name="connsiteX234" fmla="*/ 4497555 w 4669005"/>
            <a:gd name="connsiteY234" fmla="*/ 304800 h 5819806"/>
            <a:gd name="connsiteX235" fmla="*/ 4468980 w 4669005"/>
            <a:gd name="connsiteY235" fmla="*/ 180975 h 5819806"/>
            <a:gd name="connsiteX236" fmla="*/ 4459455 w 4669005"/>
            <a:gd name="connsiteY236" fmla="*/ 142875 h 5819806"/>
            <a:gd name="connsiteX237" fmla="*/ 4440405 w 4669005"/>
            <a:gd name="connsiteY237" fmla="*/ 114300 h 5819806"/>
            <a:gd name="connsiteX238" fmla="*/ 4411830 w 4669005"/>
            <a:gd name="connsiteY238" fmla="*/ 57150 h 5819806"/>
            <a:gd name="connsiteX239" fmla="*/ 4383255 w 4669005"/>
            <a:gd name="connsiteY239" fmla="*/ 38100 h 5819806"/>
            <a:gd name="connsiteX240" fmla="*/ 4364205 w 4669005"/>
            <a:gd name="connsiteY240" fmla="*/ 9525 h 5819806"/>
            <a:gd name="connsiteX241" fmla="*/ 4335630 w 4669005"/>
            <a:gd name="connsiteY241" fmla="*/ 0 h 5819806"/>
            <a:gd name="connsiteX242" fmla="*/ 4135605 w 4669005"/>
            <a:gd name="connsiteY242" fmla="*/ 9525 h 5819806"/>
            <a:gd name="connsiteX243" fmla="*/ 4097505 w 4669005"/>
            <a:gd name="connsiteY243" fmla="*/ 19050 h 5819806"/>
            <a:gd name="connsiteX244" fmla="*/ 4068930 w 4669005"/>
            <a:gd name="connsiteY244" fmla="*/ 28575 h 5819806"/>
            <a:gd name="connsiteX245" fmla="*/ 4049880 w 4669005"/>
            <a:gd name="connsiteY245" fmla="*/ 85725 h 5819806"/>
            <a:gd name="connsiteX246" fmla="*/ 4049880 w 4669005"/>
            <a:gd name="connsiteY246" fmla="*/ 123825 h 5819806"/>
            <a:gd name="connsiteX0" fmla="*/ 4049880 w 4669005"/>
            <a:gd name="connsiteY0" fmla="*/ 123825 h 5823957"/>
            <a:gd name="connsiteX1" fmla="*/ 3983205 w 4669005"/>
            <a:gd name="connsiteY1" fmla="*/ 133350 h 5823957"/>
            <a:gd name="connsiteX2" fmla="*/ 3954630 w 4669005"/>
            <a:gd name="connsiteY2" fmla="*/ 152400 h 5823957"/>
            <a:gd name="connsiteX3" fmla="*/ 3897480 w 4669005"/>
            <a:gd name="connsiteY3" fmla="*/ 180975 h 5823957"/>
            <a:gd name="connsiteX4" fmla="*/ 3811755 w 4669005"/>
            <a:gd name="connsiteY4" fmla="*/ 247650 h 5823957"/>
            <a:gd name="connsiteX5" fmla="*/ 3735555 w 4669005"/>
            <a:gd name="connsiteY5" fmla="*/ 266700 h 5823957"/>
            <a:gd name="connsiteX6" fmla="*/ 3649830 w 4669005"/>
            <a:gd name="connsiteY6" fmla="*/ 285750 h 5823957"/>
            <a:gd name="connsiteX7" fmla="*/ 3621255 w 4669005"/>
            <a:gd name="connsiteY7" fmla="*/ 304800 h 5823957"/>
            <a:gd name="connsiteX8" fmla="*/ 3554580 w 4669005"/>
            <a:gd name="connsiteY8" fmla="*/ 342900 h 5823957"/>
            <a:gd name="connsiteX9" fmla="*/ 3497430 w 4669005"/>
            <a:gd name="connsiteY9" fmla="*/ 400050 h 5823957"/>
            <a:gd name="connsiteX10" fmla="*/ 3459330 w 4669005"/>
            <a:gd name="connsiteY10" fmla="*/ 428625 h 5823957"/>
            <a:gd name="connsiteX11" fmla="*/ 3430755 w 4669005"/>
            <a:gd name="connsiteY11" fmla="*/ 466725 h 5823957"/>
            <a:gd name="connsiteX12" fmla="*/ 3402180 w 4669005"/>
            <a:gd name="connsiteY12" fmla="*/ 485775 h 5823957"/>
            <a:gd name="connsiteX13" fmla="*/ 3373605 w 4669005"/>
            <a:gd name="connsiteY13" fmla="*/ 514350 h 5823957"/>
            <a:gd name="connsiteX14" fmla="*/ 3335505 w 4669005"/>
            <a:gd name="connsiteY14" fmla="*/ 533400 h 5823957"/>
            <a:gd name="connsiteX15" fmla="*/ 3306930 w 4669005"/>
            <a:gd name="connsiteY15" fmla="*/ 552450 h 5823957"/>
            <a:gd name="connsiteX16" fmla="*/ 3021180 w 4669005"/>
            <a:gd name="connsiteY16" fmla="*/ 552450 h 5823957"/>
            <a:gd name="connsiteX17" fmla="*/ 3040230 w 4669005"/>
            <a:gd name="connsiteY17" fmla="*/ 762000 h 5823957"/>
            <a:gd name="connsiteX18" fmla="*/ 3049755 w 4669005"/>
            <a:gd name="connsiteY18" fmla="*/ 790575 h 5823957"/>
            <a:gd name="connsiteX19" fmla="*/ 3040230 w 4669005"/>
            <a:gd name="connsiteY19" fmla="*/ 914400 h 5823957"/>
            <a:gd name="connsiteX20" fmla="*/ 3002130 w 4669005"/>
            <a:gd name="connsiteY20" fmla="*/ 1000125 h 5823957"/>
            <a:gd name="connsiteX21" fmla="*/ 2973555 w 4669005"/>
            <a:gd name="connsiteY21" fmla="*/ 1066800 h 5823957"/>
            <a:gd name="connsiteX22" fmla="*/ 2935455 w 4669005"/>
            <a:gd name="connsiteY22" fmla="*/ 1133475 h 5823957"/>
            <a:gd name="connsiteX23" fmla="*/ 2906880 w 4669005"/>
            <a:gd name="connsiteY23" fmla="*/ 1200150 h 5823957"/>
            <a:gd name="connsiteX24" fmla="*/ 2887830 w 4669005"/>
            <a:gd name="connsiteY24" fmla="*/ 1228725 h 5823957"/>
            <a:gd name="connsiteX25" fmla="*/ 2878305 w 4669005"/>
            <a:gd name="connsiteY25" fmla="*/ 1257300 h 5823957"/>
            <a:gd name="connsiteX26" fmla="*/ 2849730 w 4669005"/>
            <a:gd name="connsiteY26" fmla="*/ 1285875 h 5823957"/>
            <a:gd name="connsiteX27" fmla="*/ 2830680 w 4669005"/>
            <a:gd name="connsiteY27" fmla="*/ 1314450 h 5823957"/>
            <a:gd name="connsiteX28" fmla="*/ 2802105 w 4669005"/>
            <a:gd name="connsiteY28" fmla="*/ 1352550 h 5823957"/>
            <a:gd name="connsiteX29" fmla="*/ 2783055 w 4669005"/>
            <a:gd name="connsiteY29" fmla="*/ 1390650 h 5823957"/>
            <a:gd name="connsiteX30" fmla="*/ 2725905 w 4669005"/>
            <a:gd name="connsiteY30" fmla="*/ 1428750 h 5823957"/>
            <a:gd name="connsiteX31" fmla="*/ 2706855 w 4669005"/>
            <a:gd name="connsiteY31" fmla="*/ 1457325 h 5823957"/>
            <a:gd name="connsiteX32" fmla="*/ 2649705 w 4669005"/>
            <a:gd name="connsiteY32" fmla="*/ 1476375 h 5823957"/>
            <a:gd name="connsiteX33" fmla="*/ 2621130 w 4669005"/>
            <a:gd name="connsiteY33" fmla="*/ 1504950 h 5823957"/>
            <a:gd name="connsiteX34" fmla="*/ 2563980 w 4669005"/>
            <a:gd name="connsiteY34" fmla="*/ 1524000 h 5823957"/>
            <a:gd name="connsiteX35" fmla="*/ 2535405 w 4669005"/>
            <a:gd name="connsiteY35" fmla="*/ 1533525 h 5823957"/>
            <a:gd name="connsiteX36" fmla="*/ 2478255 w 4669005"/>
            <a:gd name="connsiteY36" fmla="*/ 1562100 h 5823957"/>
            <a:gd name="connsiteX37" fmla="*/ 2449680 w 4669005"/>
            <a:gd name="connsiteY37" fmla="*/ 1581150 h 5823957"/>
            <a:gd name="connsiteX38" fmla="*/ 2383005 w 4669005"/>
            <a:gd name="connsiteY38" fmla="*/ 1609725 h 5823957"/>
            <a:gd name="connsiteX39" fmla="*/ 2344905 w 4669005"/>
            <a:gd name="connsiteY39" fmla="*/ 1638300 h 5823957"/>
            <a:gd name="connsiteX40" fmla="*/ 2297280 w 4669005"/>
            <a:gd name="connsiteY40" fmla="*/ 1647825 h 5823957"/>
            <a:gd name="connsiteX41" fmla="*/ 2221080 w 4669005"/>
            <a:gd name="connsiteY41" fmla="*/ 1666875 h 5823957"/>
            <a:gd name="connsiteX42" fmla="*/ 2173455 w 4669005"/>
            <a:gd name="connsiteY42" fmla="*/ 1685925 h 5823957"/>
            <a:gd name="connsiteX43" fmla="*/ 2097255 w 4669005"/>
            <a:gd name="connsiteY43" fmla="*/ 1704975 h 5823957"/>
            <a:gd name="connsiteX44" fmla="*/ 2059155 w 4669005"/>
            <a:gd name="connsiteY44" fmla="*/ 1714500 h 5823957"/>
            <a:gd name="connsiteX45" fmla="*/ 2002005 w 4669005"/>
            <a:gd name="connsiteY45" fmla="*/ 1733550 h 5823957"/>
            <a:gd name="connsiteX46" fmla="*/ 1973430 w 4669005"/>
            <a:gd name="connsiteY46" fmla="*/ 1743075 h 5823957"/>
            <a:gd name="connsiteX47" fmla="*/ 1944855 w 4669005"/>
            <a:gd name="connsiteY47" fmla="*/ 1752600 h 5823957"/>
            <a:gd name="connsiteX48" fmla="*/ 1916280 w 4669005"/>
            <a:gd name="connsiteY48" fmla="*/ 1771650 h 5823957"/>
            <a:gd name="connsiteX49" fmla="*/ 1868655 w 4669005"/>
            <a:gd name="connsiteY49" fmla="*/ 1828800 h 5823957"/>
            <a:gd name="connsiteX50" fmla="*/ 1821030 w 4669005"/>
            <a:gd name="connsiteY50" fmla="*/ 1885950 h 5823957"/>
            <a:gd name="connsiteX51" fmla="*/ 1782930 w 4669005"/>
            <a:gd name="connsiteY51" fmla="*/ 1933575 h 5823957"/>
            <a:gd name="connsiteX52" fmla="*/ 1763880 w 4669005"/>
            <a:gd name="connsiteY52" fmla="*/ 1962150 h 5823957"/>
            <a:gd name="connsiteX53" fmla="*/ 1706730 w 4669005"/>
            <a:gd name="connsiteY53" fmla="*/ 2009775 h 5823957"/>
            <a:gd name="connsiteX54" fmla="*/ 1678155 w 4669005"/>
            <a:gd name="connsiteY54" fmla="*/ 2038350 h 5823957"/>
            <a:gd name="connsiteX55" fmla="*/ 1649580 w 4669005"/>
            <a:gd name="connsiteY55" fmla="*/ 2047875 h 5823957"/>
            <a:gd name="connsiteX56" fmla="*/ 1592430 w 4669005"/>
            <a:gd name="connsiteY56" fmla="*/ 2085975 h 5823957"/>
            <a:gd name="connsiteX57" fmla="*/ 1525755 w 4669005"/>
            <a:gd name="connsiteY57" fmla="*/ 2114550 h 5823957"/>
            <a:gd name="connsiteX58" fmla="*/ 1459080 w 4669005"/>
            <a:gd name="connsiteY58" fmla="*/ 2133600 h 5823957"/>
            <a:gd name="connsiteX59" fmla="*/ 1430505 w 4669005"/>
            <a:gd name="connsiteY59" fmla="*/ 2143125 h 5823957"/>
            <a:gd name="connsiteX60" fmla="*/ 1363830 w 4669005"/>
            <a:gd name="connsiteY60" fmla="*/ 2152650 h 5823957"/>
            <a:gd name="connsiteX61" fmla="*/ 1287630 w 4669005"/>
            <a:gd name="connsiteY61" fmla="*/ 2171700 h 5823957"/>
            <a:gd name="connsiteX62" fmla="*/ 1240005 w 4669005"/>
            <a:gd name="connsiteY62" fmla="*/ 2219325 h 5823957"/>
            <a:gd name="connsiteX63" fmla="*/ 1211430 w 4669005"/>
            <a:gd name="connsiteY63" fmla="*/ 2247900 h 5823957"/>
            <a:gd name="connsiteX64" fmla="*/ 1192380 w 4669005"/>
            <a:gd name="connsiteY64" fmla="*/ 2286000 h 5823957"/>
            <a:gd name="connsiteX65" fmla="*/ 1163805 w 4669005"/>
            <a:gd name="connsiteY65" fmla="*/ 2314575 h 5823957"/>
            <a:gd name="connsiteX66" fmla="*/ 1116180 w 4669005"/>
            <a:gd name="connsiteY66" fmla="*/ 2371725 h 5823957"/>
            <a:gd name="connsiteX67" fmla="*/ 1106655 w 4669005"/>
            <a:gd name="connsiteY67" fmla="*/ 2400300 h 5823957"/>
            <a:gd name="connsiteX68" fmla="*/ 1068555 w 4669005"/>
            <a:gd name="connsiteY68" fmla="*/ 2457450 h 5823957"/>
            <a:gd name="connsiteX69" fmla="*/ 1059030 w 4669005"/>
            <a:gd name="connsiteY69" fmla="*/ 2495550 h 5823957"/>
            <a:gd name="connsiteX70" fmla="*/ 1049505 w 4669005"/>
            <a:gd name="connsiteY70" fmla="*/ 2524125 h 5823957"/>
            <a:gd name="connsiteX71" fmla="*/ 1039980 w 4669005"/>
            <a:gd name="connsiteY71" fmla="*/ 2571750 h 5823957"/>
            <a:gd name="connsiteX72" fmla="*/ 1011405 w 4669005"/>
            <a:gd name="connsiteY72" fmla="*/ 2609850 h 5823957"/>
            <a:gd name="connsiteX73" fmla="*/ 1001880 w 4669005"/>
            <a:gd name="connsiteY73" fmla="*/ 2657475 h 5823957"/>
            <a:gd name="connsiteX74" fmla="*/ 982830 w 4669005"/>
            <a:gd name="connsiteY74" fmla="*/ 2686050 h 5823957"/>
            <a:gd name="connsiteX75" fmla="*/ 935205 w 4669005"/>
            <a:gd name="connsiteY75" fmla="*/ 2752725 h 5823957"/>
            <a:gd name="connsiteX76" fmla="*/ 897105 w 4669005"/>
            <a:gd name="connsiteY76" fmla="*/ 2809875 h 5823957"/>
            <a:gd name="connsiteX77" fmla="*/ 849480 w 4669005"/>
            <a:gd name="connsiteY77" fmla="*/ 2857500 h 5823957"/>
            <a:gd name="connsiteX78" fmla="*/ 830430 w 4669005"/>
            <a:gd name="connsiteY78" fmla="*/ 2886075 h 5823957"/>
            <a:gd name="connsiteX79" fmla="*/ 744705 w 4669005"/>
            <a:gd name="connsiteY79" fmla="*/ 2962275 h 5823957"/>
            <a:gd name="connsiteX80" fmla="*/ 706605 w 4669005"/>
            <a:gd name="connsiteY80" fmla="*/ 3019425 h 5823957"/>
            <a:gd name="connsiteX81" fmla="*/ 687555 w 4669005"/>
            <a:gd name="connsiteY81" fmla="*/ 3048000 h 5823957"/>
            <a:gd name="connsiteX82" fmla="*/ 668505 w 4669005"/>
            <a:gd name="connsiteY82" fmla="*/ 3086100 h 5823957"/>
            <a:gd name="connsiteX83" fmla="*/ 639930 w 4669005"/>
            <a:gd name="connsiteY83" fmla="*/ 3133725 h 5823957"/>
            <a:gd name="connsiteX84" fmla="*/ 620880 w 4669005"/>
            <a:gd name="connsiteY84" fmla="*/ 3162300 h 5823957"/>
            <a:gd name="connsiteX85" fmla="*/ 592305 w 4669005"/>
            <a:gd name="connsiteY85" fmla="*/ 3248025 h 5823957"/>
            <a:gd name="connsiteX86" fmla="*/ 573255 w 4669005"/>
            <a:gd name="connsiteY86" fmla="*/ 3305175 h 5823957"/>
            <a:gd name="connsiteX87" fmla="*/ 563730 w 4669005"/>
            <a:gd name="connsiteY87" fmla="*/ 3333750 h 5823957"/>
            <a:gd name="connsiteX88" fmla="*/ 544680 w 4669005"/>
            <a:gd name="connsiteY88" fmla="*/ 3438525 h 5823957"/>
            <a:gd name="connsiteX89" fmla="*/ 525630 w 4669005"/>
            <a:gd name="connsiteY89" fmla="*/ 3505200 h 5823957"/>
            <a:gd name="connsiteX90" fmla="*/ 487530 w 4669005"/>
            <a:gd name="connsiteY90" fmla="*/ 3638550 h 5823957"/>
            <a:gd name="connsiteX91" fmla="*/ 468480 w 4669005"/>
            <a:gd name="connsiteY91" fmla="*/ 3667125 h 5823957"/>
            <a:gd name="connsiteX92" fmla="*/ 449430 w 4669005"/>
            <a:gd name="connsiteY92" fmla="*/ 3762375 h 5823957"/>
            <a:gd name="connsiteX93" fmla="*/ 439905 w 4669005"/>
            <a:gd name="connsiteY93" fmla="*/ 3790950 h 5823957"/>
            <a:gd name="connsiteX94" fmla="*/ 420855 w 4669005"/>
            <a:gd name="connsiteY94" fmla="*/ 3819525 h 5823957"/>
            <a:gd name="connsiteX95" fmla="*/ 401805 w 4669005"/>
            <a:gd name="connsiteY95" fmla="*/ 3895725 h 5823957"/>
            <a:gd name="connsiteX96" fmla="*/ 382755 w 4669005"/>
            <a:gd name="connsiteY96" fmla="*/ 3962400 h 5823957"/>
            <a:gd name="connsiteX97" fmla="*/ 363705 w 4669005"/>
            <a:gd name="connsiteY97" fmla="*/ 3990975 h 5823957"/>
            <a:gd name="connsiteX98" fmla="*/ 354180 w 4669005"/>
            <a:gd name="connsiteY98" fmla="*/ 4029075 h 5823957"/>
            <a:gd name="connsiteX99" fmla="*/ 335130 w 4669005"/>
            <a:gd name="connsiteY99" fmla="*/ 4057650 h 5823957"/>
            <a:gd name="connsiteX100" fmla="*/ 287505 w 4669005"/>
            <a:gd name="connsiteY100" fmla="*/ 4124325 h 5823957"/>
            <a:gd name="connsiteX101" fmla="*/ 268455 w 4669005"/>
            <a:gd name="connsiteY101" fmla="*/ 4162425 h 5823957"/>
            <a:gd name="connsiteX102" fmla="*/ 230355 w 4669005"/>
            <a:gd name="connsiteY102" fmla="*/ 4191000 h 5823957"/>
            <a:gd name="connsiteX103" fmla="*/ 211305 w 4669005"/>
            <a:gd name="connsiteY103" fmla="*/ 4219575 h 5823957"/>
            <a:gd name="connsiteX104" fmla="*/ 173205 w 4669005"/>
            <a:gd name="connsiteY104" fmla="*/ 4238625 h 5823957"/>
            <a:gd name="connsiteX105" fmla="*/ 125580 w 4669005"/>
            <a:gd name="connsiteY105" fmla="*/ 4276725 h 5823957"/>
            <a:gd name="connsiteX106" fmla="*/ 77955 w 4669005"/>
            <a:gd name="connsiteY106" fmla="*/ 4333875 h 5823957"/>
            <a:gd name="connsiteX107" fmla="*/ 58905 w 4669005"/>
            <a:gd name="connsiteY107" fmla="*/ 4391025 h 5823957"/>
            <a:gd name="connsiteX108" fmla="*/ 49380 w 4669005"/>
            <a:gd name="connsiteY108" fmla="*/ 4486275 h 5823957"/>
            <a:gd name="connsiteX109" fmla="*/ 39855 w 4669005"/>
            <a:gd name="connsiteY109" fmla="*/ 4514850 h 5823957"/>
            <a:gd name="connsiteX110" fmla="*/ 30330 w 4669005"/>
            <a:gd name="connsiteY110" fmla="*/ 4562475 h 5823957"/>
            <a:gd name="connsiteX111" fmla="*/ 11280 w 4669005"/>
            <a:gd name="connsiteY111" fmla="*/ 4629150 h 5823957"/>
            <a:gd name="connsiteX112" fmla="*/ 30330 w 4669005"/>
            <a:gd name="connsiteY112" fmla="*/ 4876800 h 5823957"/>
            <a:gd name="connsiteX113" fmla="*/ 49380 w 4669005"/>
            <a:gd name="connsiteY113" fmla="*/ 4905375 h 5823957"/>
            <a:gd name="connsiteX114" fmla="*/ 68430 w 4669005"/>
            <a:gd name="connsiteY114" fmla="*/ 4962525 h 5823957"/>
            <a:gd name="connsiteX115" fmla="*/ 77955 w 4669005"/>
            <a:gd name="connsiteY115" fmla="*/ 4991100 h 5823957"/>
            <a:gd name="connsiteX116" fmla="*/ 125580 w 4669005"/>
            <a:gd name="connsiteY116" fmla="*/ 5048250 h 5823957"/>
            <a:gd name="connsiteX117" fmla="*/ 135105 w 4669005"/>
            <a:gd name="connsiteY117" fmla="*/ 5076825 h 5823957"/>
            <a:gd name="connsiteX118" fmla="*/ 201780 w 4669005"/>
            <a:gd name="connsiteY118" fmla="*/ 5162550 h 5823957"/>
            <a:gd name="connsiteX119" fmla="*/ 211305 w 4669005"/>
            <a:gd name="connsiteY119" fmla="*/ 5191125 h 5823957"/>
            <a:gd name="connsiteX120" fmla="*/ 220830 w 4669005"/>
            <a:gd name="connsiteY120" fmla="*/ 5229225 h 5823957"/>
            <a:gd name="connsiteX121" fmla="*/ 258930 w 4669005"/>
            <a:gd name="connsiteY121" fmla="*/ 5219700 h 5823957"/>
            <a:gd name="connsiteX122" fmla="*/ 316080 w 4669005"/>
            <a:gd name="connsiteY122" fmla="*/ 5200650 h 5823957"/>
            <a:gd name="connsiteX123" fmla="*/ 354180 w 4669005"/>
            <a:gd name="connsiteY123" fmla="*/ 5191125 h 5823957"/>
            <a:gd name="connsiteX124" fmla="*/ 411330 w 4669005"/>
            <a:gd name="connsiteY124" fmla="*/ 5172075 h 5823957"/>
            <a:gd name="connsiteX125" fmla="*/ 458955 w 4669005"/>
            <a:gd name="connsiteY125" fmla="*/ 5162550 h 5823957"/>
            <a:gd name="connsiteX126" fmla="*/ 620880 w 4669005"/>
            <a:gd name="connsiteY126" fmla="*/ 5819775 h 5823957"/>
            <a:gd name="connsiteX127" fmla="*/ 992355 w 4669005"/>
            <a:gd name="connsiteY127" fmla="*/ 5457825 h 5823957"/>
            <a:gd name="connsiteX128" fmla="*/ 1078080 w 4669005"/>
            <a:gd name="connsiteY128" fmla="*/ 5105400 h 5823957"/>
            <a:gd name="connsiteX129" fmla="*/ 1144755 w 4669005"/>
            <a:gd name="connsiteY129" fmla="*/ 5057775 h 5823957"/>
            <a:gd name="connsiteX130" fmla="*/ 1182855 w 4669005"/>
            <a:gd name="connsiteY130" fmla="*/ 5048250 h 5823957"/>
            <a:gd name="connsiteX131" fmla="*/ 1240005 w 4669005"/>
            <a:gd name="connsiteY131" fmla="*/ 5000625 h 5823957"/>
            <a:gd name="connsiteX132" fmla="*/ 1278105 w 4669005"/>
            <a:gd name="connsiteY132" fmla="*/ 4972050 h 5823957"/>
            <a:gd name="connsiteX133" fmla="*/ 1306680 w 4669005"/>
            <a:gd name="connsiteY133" fmla="*/ 4933950 h 5823957"/>
            <a:gd name="connsiteX134" fmla="*/ 1401930 w 4669005"/>
            <a:gd name="connsiteY134" fmla="*/ 4876800 h 5823957"/>
            <a:gd name="connsiteX135" fmla="*/ 1459080 w 4669005"/>
            <a:gd name="connsiteY135" fmla="*/ 4838700 h 5823957"/>
            <a:gd name="connsiteX136" fmla="*/ 1516230 w 4669005"/>
            <a:gd name="connsiteY136" fmla="*/ 4791075 h 5823957"/>
            <a:gd name="connsiteX137" fmla="*/ 1544805 w 4669005"/>
            <a:gd name="connsiteY137" fmla="*/ 4781550 h 5823957"/>
            <a:gd name="connsiteX138" fmla="*/ 1611480 w 4669005"/>
            <a:gd name="connsiteY138" fmla="*/ 4752975 h 5823957"/>
            <a:gd name="connsiteX139" fmla="*/ 1640055 w 4669005"/>
            <a:gd name="connsiteY139" fmla="*/ 4743450 h 5823957"/>
            <a:gd name="connsiteX140" fmla="*/ 1916280 w 4669005"/>
            <a:gd name="connsiteY140" fmla="*/ 4733925 h 5823957"/>
            <a:gd name="connsiteX141" fmla="*/ 1982955 w 4669005"/>
            <a:gd name="connsiteY141" fmla="*/ 4724400 h 5823957"/>
            <a:gd name="connsiteX142" fmla="*/ 2011530 w 4669005"/>
            <a:gd name="connsiteY142" fmla="*/ 4714875 h 5823957"/>
            <a:gd name="connsiteX143" fmla="*/ 2068680 w 4669005"/>
            <a:gd name="connsiteY143" fmla="*/ 4705350 h 5823957"/>
            <a:gd name="connsiteX144" fmla="*/ 2097255 w 4669005"/>
            <a:gd name="connsiteY144" fmla="*/ 4695825 h 5823957"/>
            <a:gd name="connsiteX145" fmla="*/ 2173455 w 4669005"/>
            <a:gd name="connsiteY145" fmla="*/ 4676775 h 5823957"/>
            <a:gd name="connsiteX146" fmla="*/ 2211555 w 4669005"/>
            <a:gd name="connsiteY146" fmla="*/ 4667250 h 5823957"/>
            <a:gd name="connsiteX147" fmla="*/ 2240130 w 4669005"/>
            <a:gd name="connsiteY147" fmla="*/ 4648200 h 5823957"/>
            <a:gd name="connsiteX148" fmla="*/ 2306805 w 4669005"/>
            <a:gd name="connsiteY148" fmla="*/ 4629150 h 5823957"/>
            <a:gd name="connsiteX149" fmla="*/ 2383005 w 4669005"/>
            <a:gd name="connsiteY149" fmla="*/ 4600575 h 5823957"/>
            <a:gd name="connsiteX150" fmla="*/ 2449680 w 4669005"/>
            <a:gd name="connsiteY150" fmla="*/ 4562475 h 5823957"/>
            <a:gd name="connsiteX151" fmla="*/ 2516355 w 4669005"/>
            <a:gd name="connsiteY151" fmla="*/ 4543425 h 5823957"/>
            <a:gd name="connsiteX152" fmla="*/ 2544930 w 4669005"/>
            <a:gd name="connsiteY152" fmla="*/ 4533900 h 5823957"/>
            <a:gd name="connsiteX153" fmla="*/ 2583030 w 4669005"/>
            <a:gd name="connsiteY153" fmla="*/ 4505325 h 5823957"/>
            <a:gd name="connsiteX154" fmla="*/ 2659230 w 4669005"/>
            <a:gd name="connsiteY154" fmla="*/ 4476750 h 5823957"/>
            <a:gd name="connsiteX155" fmla="*/ 2735430 w 4669005"/>
            <a:gd name="connsiteY155" fmla="*/ 4429125 h 5823957"/>
            <a:gd name="connsiteX156" fmla="*/ 2792580 w 4669005"/>
            <a:gd name="connsiteY156" fmla="*/ 4391025 h 5823957"/>
            <a:gd name="connsiteX157" fmla="*/ 2821155 w 4669005"/>
            <a:gd name="connsiteY157" fmla="*/ 4371975 h 5823957"/>
            <a:gd name="connsiteX158" fmla="*/ 2878305 w 4669005"/>
            <a:gd name="connsiteY158" fmla="*/ 4305300 h 5823957"/>
            <a:gd name="connsiteX159" fmla="*/ 2906880 w 4669005"/>
            <a:gd name="connsiteY159" fmla="*/ 4267200 h 5823957"/>
            <a:gd name="connsiteX160" fmla="*/ 2964030 w 4669005"/>
            <a:gd name="connsiteY160" fmla="*/ 4210050 h 5823957"/>
            <a:gd name="connsiteX161" fmla="*/ 2992605 w 4669005"/>
            <a:gd name="connsiteY161" fmla="*/ 4181475 h 5823957"/>
            <a:gd name="connsiteX162" fmla="*/ 3021180 w 4669005"/>
            <a:gd name="connsiteY162" fmla="*/ 4162425 h 5823957"/>
            <a:gd name="connsiteX163" fmla="*/ 3049755 w 4669005"/>
            <a:gd name="connsiteY163" fmla="*/ 4133850 h 5823957"/>
            <a:gd name="connsiteX164" fmla="*/ 3087855 w 4669005"/>
            <a:gd name="connsiteY164" fmla="*/ 4114800 h 5823957"/>
            <a:gd name="connsiteX165" fmla="*/ 3145005 w 4669005"/>
            <a:gd name="connsiteY165" fmla="*/ 4067175 h 5823957"/>
            <a:gd name="connsiteX166" fmla="*/ 3173580 w 4669005"/>
            <a:gd name="connsiteY166" fmla="*/ 4057650 h 5823957"/>
            <a:gd name="connsiteX167" fmla="*/ 3202155 w 4669005"/>
            <a:gd name="connsiteY167" fmla="*/ 4038600 h 5823957"/>
            <a:gd name="connsiteX168" fmla="*/ 3297405 w 4669005"/>
            <a:gd name="connsiteY168" fmla="*/ 3981450 h 5823957"/>
            <a:gd name="connsiteX169" fmla="*/ 3335505 w 4669005"/>
            <a:gd name="connsiteY169" fmla="*/ 3952875 h 5823957"/>
            <a:gd name="connsiteX170" fmla="*/ 3354555 w 4669005"/>
            <a:gd name="connsiteY170" fmla="*/ 3924300 h 5823957"/>
            <a:gd name="connsiteX171" fmla="*/ 3383130 w 4669005"/>
            <a:gd name="connsiteY171" fmla="*/ 3895725 h 5823957"/>
            <a:gd name="connsiteX172" fmla="*/ 3411705 w 4669005"/>
            <a:gd name="connsiteY172" fmla="*/ 3857625 h 5823957"/>
            <a:gd name="connsiteX173" fmla="*/ 3468855 w 4669005"/>
            <a:gd name="connsiteY173" fmla="*/ 3800475 h 5823957"/>
            <a:gd name="connsiteX174" fmla="*/ 3487905 w 4669005"/>
            <a:gd name="connsiteY174" fmla="*/ 3762375 h 5823957"/>
            <a:gd name="connsiteX175" fmla="*/ 3516480 w 4669005"/>
            <a:gd name="connsiteY175" fmla="*/ 3733800 h 5823957"/>
            <a:gd name="connsiteX176" fmla="*/ 3554580 w 4669005"/>
            <a:gd name="connsiteY176" fmla="*/ 3667125 h 5823957"/>
            <a:gd name="connsiteX177" fmla="*/ 3592680 w 4669005"/>
            <a:gd name="connsiteY177" fmla="*/ 3609975 h 5823957"/>
            <a:gd name="connsiteX178" fmla="*/ 3621255 w 4669005"/>
            <a:gd name="connsiteY178" fmla="*/ 3552825 h 5823957"/>
            <a:gd name="connsiteX179" fmla="*/ 3630780 w 4669005"/>
            <a:gd name="connsiteY179" fmla="*/ 3524250 h 5823957"/>
            <a:gd name="connsiteX180" fmla="*/ 3649830 w 4669005"/>
            <a:gd name="connsiteY180" fmla="*/ 3476625 h 5823957"/>
            <a:gd name="connsiteX181" fmla="*/ 3678405 w 4669005"/>
            <a:gd name="connsiteY181" fmla="*/ 3400425 h 5823957"/>
            <a:gd name="connsiteX182" fmla="*/ 3706980 w 4669005"/>
            <a:gd name="connsiteY182" fmla="*/ 3362325 h 5823957"/>
            <a:gd name="connsiteX183" fmla="*/ 3735555 w 4669005"/>
            <a:gd name="connsiteY183" fmla="*/ 3286125 h 5823957"/>
            <a:gd name="connsiteX184" fmla="*/ 3754605 w 4669005"/>
            <a:gd name="connsiteY184" fmla="*/ 3257550 h 5823957"/>
            <a:gd name="connsiteX185" fmla="*/ 3802230 w 4669005"/>
            <a:gd name="connsiteY185" fmla="*/ 3190875 h 5823957"/>
            <a:gd name="connsiteX186" fmla="*/ 3821280 w 4669005"/>
            <a:gd name="connsiteY186" fmla="*/ 3152775 h 5823957"/>
            <a:gd name="connsiteX187" fmla="*/ 3840330 w 4669005"/>
            <a:gd name="connsiteY187" fmla="*/ 3124200 h 5823957"/>
            <a:gd name="connsiteX188" fmla="*/ 3849855 w 4669005"/>
            <a:gd name="connsiteY188" fmla="*/ 3095625 h 5823957"/>
            <a:gd name="connsiteX189" fmla="*/ 3878430 w 4669005"/>
            <a:gd name="connsiteY189" fmla="*/ 3076575 h 5823957"/>
            <a:gd name="connsiteX190" fmla="*/ 3916530 w 4669005"/>
            <a:gd name="connsiteY190" fmla="*/ 3009900 h 5823957"/>
            <a:gd name="connsiteX191" fmla="*/ 3935580 w 4669005"/>
            <a:gd name="connsiteY191" fmla="*/ 2971800 h 5823957"/>
            <a:gd name="connsiteX192" fmla="*/ 3964155 w 4669005"/>
            <a:gd name="connsiteY192" fmla="*/ 2933700 h 5823957"/>
            <a:gd name="connsiteX193" fmla="*/ 3983205 w 4669005"/>
            <a:gd name="connsiteY193" fmla="*/ 2895600 h 5823957"/>
            <a:gd name="connsiteX194" fmla="*/ 4011780 w 4669005"/>
            <a:gd name="connsiteY194" fmla="*/ 2867025 h 5823957"/>
            <a:gd name="connsiteX195" fmla="*/ 4049880 w 4669005"/>
            <a:gd name="connsiteY195" fmla="*/ 2809875 h 5823957"/>
            <a:gd name="connsiteX196" fmla="*/ 4068930 w 4669005"/>
            <a:gd name="connsiteY196" fmla="*/ 2781300 h 5823957"/>
            <a:gd name="connsiteX197" fmla="*/ 4097505 w 4669005"/>
            <a:gd name="connsiteY197" fmla="*/ 2724150 h 5823957"/>
            <a:gd name="connsiteX198" fmla="*/ 4116555 w 4669005"/>
            <a:gd name="connsiteY198" fmla="*/ 2667000 h 5823957"/>
            <a:gd name="connsiteX199" fmla="*/ 4135605 w 4669005"/>
            <a:gd name="connsiteY199" fmla="*/ 2628900 h 5823957"/>
            <a:gd name="connsiteX200" fmla="*/ 4173705 w 4669005"/>
            <a:gd name="connsiteY200" fmla="*/ 2543175 h 5823957"/>
            <a:gd name="connsiteX201" fmla="*/ 4202280 w 4669005"/>
            <a:gd name="connsiteY201" fmla="*/ 2505075 h 5823957"/>
            <a:gd name="connsiteX202" fmla="*/ 4240380 w 4669005"/>
            <a:gd name="connsiteY202" fmla="*/ 2428875 h 5823957"/>
            <a:gd name="connsiteX203" fmla="*/ 4249905 w 4669005"/>
            <a:gd name="connsiteY203" fmla="*/ 2400300 h 5823957"/>
            <a:gd name="connsiteX204" fmla="*/ 4268955 w 4669005"/>
            <a:gd name="connsiteY204" fmla="*/ 2371725 h 5823957"/>
            <a:gd name="connsiteX205" fmla="*/ 4278480 w 4669005"/>
            <a:gd name="connsiteY205" fmla="*/ 2343150 h 5823957"/>
            <a:gd name="connsiteX206" fmla="*/ 4335630 w 4669005"/>
            <a:gd name="connsiteY206" fmla="*/ 2266950 h 5823957"/>
            <a:gd name="connsiteX207" fmla="*/ 4354680 w 4669005"/>
            <a:gd name="connsiteY207" fmla="*/ 2238375 h 5823957"/>
            <a:gd name="connsiteX208" fmla="*/ 4364205 w 4669005"/>
            <a:gd name="connsiteY208" fmla="*/ 2209800 h 5823957"/>
            <a:gd name="connsiteX209" fmla="*/ 4383255 w 4669005"/>
            <a:gd name="connsiteY209" fmla="*/ 2181225 h 5823957"/>
            <a:gd name="connsiteX210" fmla="*/ 4402305 w 4669005"/>
            <a:gd name="connsiteY210" fmla="*/ 2143125 h 5823957"/>
            <a:gd name="connsiteX211" fmla="*/ 4430880 w 4669005"/>
            <a:gd name="connsiteY211" fmla="*/ 2105025 h 5823957"/>
            <a:gd name="connsiteX212" fmla="*/ 4449930 w 4669005"/>
            <a:gd name="connsiteY212" fmla="*/ 2066925 h 5823957"/>
            <a:gd name="connsiteX213" fmla="*/ 4507080 w 4669005"/>
            <a:gd name="connsiteY213" fmla="*/ 1990725 h 5823957"/>
            <a:gd name="connsiteX214" fmla="*/ 4526130 w 4669005"/>
            <a:gd name="connsiteY214" fmla="*/ 1943100 h 5823957"/>
            <a:gd name="connsiteX215" fmla="*/ 4545180 w 4669005"/>
            <a:gd name="connsiteY215" fmla="*/ 1885950 h 5823957"/>
            <a:gd name="connsiteX216" fmla="*/ 4573755 w 4669005"/>
            <a:gd name="connsiteY216" fmla="*/ 1857375 h 5823957"/>
            <a:gd name="connsiteX217" fmla="*/ 4611855 w 4669005"/>
            <a:gd name="connsiteY217" fmla="*/ 1733550 h 5823957"/>
            <a:gd name="connsiteX218" fmla="*/ 4640430 w 4669005"/>
            <a:gd name="connsiteY218" fmla="*/ 1666875 h 5823957"/>
            <a:gd name="connsiteX219" fmla="*/ 4659480 w 4669005"/>
            <a:gd name="connsiteY219" fmla="*/ 1581150 h 5823957"/>
            <a:gd name="connsiteX220" fmla="*/ 4669005 w 4669005"/>
            <a:gd name="connsiteY220" fmla="*/ 1552575 h 5823957"/>
            <a:gd name="connsiteX221" fmla="*/ 4659480 w 4669005"/>
            <a:gd name="connsiteY221" fmla="*/ 1390650 h 5823957"/>
            <a:gd name="connsiteX222" fmla="*/ 4649955 w 4669005"/>
            <a:gd name="connsiteY222" fmla="*/ 1362075 h 5823957"/>
            <a:gd name="connsiteX223" fmla="*/ 4640430 w 4669005"/>
            <a:gd name="connsiteY223" fmla="*/ 1323975 h 5823957"/>
            <a:gd name="connsiteX224" fmla="*/ 4621380 w 4669005"/>
            <a:gd name="connsiteY224" fmla="*/ 1219200 h 5823957"/>
            <a:gd name="connsiteX225" fmla="*/ 4611855 w 4669005"/>
            <a:gd name="connsiteY225" fmla="*/ 1190625 h 5823957"/>
            <a:gd name="connsiteX226" fmla="*/ 4583280 w 4669005"/>
            <a:gd name="connsiteY226" fmla="*/ 1057275 h 5823957"/>
            <a:gd name="connsiteX227" fmla="*/ 4573755 w 4669005"/>
            <a:gd name="connsiteY227" fmla="*/ 1019175 h 5823957"/>
            <a:gd name="connsiteX228" fmla="*/ 4564230 w 4669005"/>
            <a:gd name="connsiteY228" fmla="*/ 990600 h 5823957"/>
            <a:gd name="connsiteX229" fmla="*/ 4554705 w 4669005"/>
            <a:gd name="connsiteY229" fmla="*/ 933450 h 5823957"/>
            <a:gd name="connsiteX230" fmla="*/ 4545180 w 4669005"/>
            <a:gd name="connsiteY230" fmla="*/ 885825 h 5823957"/>
            <a:gd name="connsiteX231" fmla="*/ 4535655 w 4669005"/>
            <a:gd name="connsiteY231" fmla="*/ 847725 h 5823957"/>
            <a:gd name="connsiteX232" fmla="*/ 4526130 w 4669005"/>
            <a:gd name="connsiteY232" fmla="*/ 771525 h 5823957"/>
            <a:gd name="connsiteX233" fmla="*/ 4516605 w 4669005"/>
            <a:gd name="connsiteY233" fmla="*/ 381000 h 5823957"/>
            <a:gd name="connsiteX234" fmla="*/ 4497555 w 4669005"/>
            <a:gd name="connsiteY234" fmla="*/ 304800 h 5823957"/>
            <a:gd name="connsiteX235" fmla="*/ 4468980 w 4669005"/>
            <a:gd name="connsiteY235" fmla="*/ 180975 h 5823957"/>
            <a:gd name="connsiteX236" fmla="*/ 4459455 w 4669005"/>
            <a:gd name="connsiteY236" fmla="*/ 142875 h 5823957"/>
            <a:gd name="connsiteX237" fmla="*/ 4440405 w 4669005"/>
            <a:gd name="connsiteY237" fmla="*/ 114300 h 5823957"/>
            <a:gd name="connsiteX238" fmla="*/ 4411830 w 4669005"/>
            <a:gd name="connsiteY238" fmla="*/ 57150 h 5823957"/>
            <a:gd name="connsiteX239" fmla="*/ 4383255 w 4669005"/>
            <a:gd name="connsiteY239" fmla="*/ 38100 h 5823957"/>
            <a:gd name="connsiteX240" fmla="*/ 4364205 w 4669005"/>
            <a:gd name="connsiteY240" fmla="*/ 9525 h 5823957"/>
            <a:gd name="connsiteX241" fmla="*/ 4335630 w 4669005"/>
            <a:gd name="connsiteY241" fmla="*/ 0 h 5823957"/>
            <a:gd name="connsiteX242" fmla="*/ 4135605 w 4669005"/>
            <a:gd name="connsiteY242" fmla="*/ 9525 h 5823957"/>
            <a:gd name="connsiteX243" fmla="*/ 4097505 w 4669005"/>
            <a:gd name="connsiteY243" fmla="*/ 19050 h 5823957"/>
            <a:gd name="connsiteX244" fmla="*/ 4068930 w 4669005"/>
            <a:gd name="connsiteY244" fmla="*/ 28575 h 5823957"/>
            <a:gd name="connsiteX245" fmla="*/ 4049880 w 4669005"/>
            <a:gd name="connsiteY245" fmla="*/ 85725 h 5823957"/>
            <a:gd name="connsiteX246" fmla="*/ 4049880 w 4669005"/>
            <a:gd name="connsiteY246" fmla="*/ 123825 h 5823957"/>
            <a:gd name="connsiteX0" fmla="*/ 4049880 w 4669005"/>
            <a:gd name="connsiteY0" fmla="*/ 123825 h 5823957"/>
            <a:gd name="connsiteX1" fmla="*/ 3983205 w 4669005"/>
            <a:gd name="connsiteY1" fmla="*/ 133350 h 5823957"/>
            <a:gd name="connsiteX2" fmla="*/ 3954630 w 4669005"/>
            <a:gd name="connsiteY2" fmla="*/ 152400 h 5823957"/>
            <a:gd name="connsiteX3" fmla="*/ 3897480 w 4669005"/>
            <a:gd name="connsiteY3" fmla="*/ 180975 h 5823957"/>
            <a:gd name="connsiteX4" fmla="*/ 3811755 w 4669005"/>
            <a:gd name="connsiteY4" fmla="*/ 247650 h 5823957"/>
            <a:gd name="connsiteX5" fmla="*/ 3735555 w 4669005"/>
            <a:gd name="connsiteY5" fmla="*/ 266700 h 5823957"/>
            <a:gd name="connsiteX6" fmla="*/ 3649830 w 4669005"/>
            <a:gd name="connsiteY6" fmla="*/ 285750 h 5823957"/>
            <a:gd name="connsiteX7" fmla="*/ 3621255 w 4669005"/>
            <a:gd name="connsiteY7" fmla="*/ 304800 h 5823957"/>
            <a:gd name="connsiteX8" fmla="*/ 3554580 w 4669005"/>
            <a:gd name="connsiteY8" fmla="*/ 342900 h 5823957"/>
            <a:gd name="connsiteX9" fmla="*/ 3497430 w 4669005"/>
            <a:gd name="connsiteY9" fmla="*/ 400050 h 5823957"/>
            <a:gd name="connsiteX10" fmla="*/ 3459330 w 4669005"/>
            <a:gd name="connsiteY10" fmla="*/ 428625 h 5823957"/>
            <a:gd name="connsiteX11" fmla="*/ 3430755 w 4669005"/>
            <a:gd name="connsiteY11" fmla="*/ 466725 h 5823957"/>
            <a:gd name="connsiteX12" fmla="*/ 3402180 w 4669005"/>
            <a:gd name="connsiteY12" fmla="*/ 485775 h 5823957"/>
            <a:gd name="connsiteX13" fmla="*/ 3373605 w 4669005"/>
            <a:gd name="connsiteY13" fmla="*/ 514350 h 5823957"/>
            <a:gd name="connsiteX14" fmla="*/ 3335505 w 4669005"/>
            <a:gd name="connsiteY14" fmla="*/ 533400 h 5823957"/>
            <a:gd name="connsiteX15" fmla="*/ 3306930 w 4669005"/>
            <a:gd name="connsiteY15" fmla="*/ 552450 h 5823957"/>
            <a:gd name="connsiteX16" fmla="*/ 3021180 w 4669005"/>
            <a:gd name="connsiteY16" fmla="*/ 552450 h 5823957"/>
            <a:gd name="connsiteX17" fmla="*/ 3040230 w 4669005"/>
            <a:gd name="connsiteY17" fmla="*/ 762000 h 5823957"/>
            <a:gd name="connsiteX18" fmla="*/ 3049755 w 4669005"/>
            <a:gd name="connsiteY18" fmla="*/ 790575 h 5823957"/>
            <a:gd name="connsiteX19" fmla="*/ 3040230 w 4669005"/>
            <a:gd name="connsiteY19" fmla="*/ 914400 h 5823957"/>
            <a:gd name="connsiteX20" fmla="*/ 3002130 w 4669005"/>
            <a:gd name="connsiteY20" fmla="*/ 1000125 h 5823957"/>
            <a:gd name="connsiteX21" fmla="*/ 2973555 w 4669005"/>
            <a:gd name="connsiteY21" fmla="*/ 1066800 h 5823957"/>
            <a:gd name="connsiteX22" fmla="*/ 2935455 w 4669005"/>
            <a:gd name="connsiteY22" fmla="*/ 1133475 h 5823957"/>
            <a:gd name="connsiteX23" fmla="*/ 2906880 w 4669005"/>
            <a:gd name="connsiteY23" fmla="*/ 1200150 h 5823957"/>
            <a:gd name="connsiteX24" fmla="*/ 2887830 w 4669005"/>
            <a:gd name="connsiteY24" fmla="*/ 1228725 h 5823957"/>
            <a:gd name="connsiteX25" fmla="*/ 2878305 w 4669005"/>
            <a:gd name="connsiteY25" fmla="*/ 1257300 h 5823957"/>
            <a:gd name="connsiteX26" fmla="*/ 2849730 w 4669005"/>
            <a:gd name="connsiteY26" fmla="*/ 1285875 h 5823957"/>
            <a:gd name="connsiteX27" fmla="*/ 2830680 w 4669005"/>
            <a:gd name="connsiteY27" fmla="*/ 1314450 h 5823957"/>
            <a:gd name="connsiteX28" fmla="*/ 2802105 w 4669005"/>
            <a:gd name="connsiteY28" fmla="*/ 1352550 h 5823957"/>
            <a:gd name="connsiteX29" fmla="*/ 2783055 w 4669005"/>
            <a:gd name="connsiteY29" fmla="*/ 1390650 h 5823957"/>
            <a:gd name="connsiteX30" fmla="*/ 2725905 w 4669005"/>
            <a:gd name="connsiteY30" fmla="*/ 1428750 h 5823957"/>
            <a:gd name="connsiteX31" fmla="*/ 2706855 w 4669005"/>
            <a:gd name="connsiteY31" fmla="*/ 1457325 h 5823957"/>
            <a:gd name="connsiteX32" fmla="*/ 2649705 w 4669005"/>
            <a:gd name="connsiteY32" fmla="*/ 1476375 h 5823957"/>
            <a:gd name="connsiteX33" fmla="*/ 2621130 w 4669005"/>
            <a:gd name="connsiteY33" fmla="*/ 1504950 h 5823957"/>
            <a:gd name="connsiteX34" fmla="*/ 2563980 w 4669005"/>
            <a:gd name="connsiteY34" fmla="*/ 1524000 h 5823957"/>
            <a:gd name="connsiteX35" fmla="*/ 2535405 w 4669005"/>
            <a:gd name="connsiteY35" fmla="*/ 1533525 h 5823957"/>
            <a:gd name="connsiteX36" fmla="*/ 2478255 w 4669005"/>
            <a:gd name="connsiteY36" fmla="*/ 1562100 h 5823957"/>
            <a:gd name="connsiteX37" fmla="*/ 2449680 w 4669005"/>
            <a:gd name="connsiteY37" fmla="*/ 1581150 h 5823957"/>
            <a:gd name="connsiteX38" fmla="*/ 2383005 w 4669005"/>
            <a:gd name="connsiteY38" fmla="*/ 1609725 h 5823957"/>
            <a:gd name="connsiteX39" fmla="*/ 2344905 w 4669005"/>
            <a:gd name="connsiteY39" fmla="*/ 1638300 h 5823957"/>
            <a:gd name="connsiteX40" fmla="*/ 2297280 w 4669005"/>
            <a:gd name="connsiteY40" fmla="*/ 1647825 h 5823957"/>
            <a:gd name="connsiteX41" fmla="*/ 2221080 w 4669005"/>
            <a:gd name="connsiteY41" fmla="*/ 1666875 h 5823957"/>
            <a:gd name="connsiteX42" fmla="*/ 2173455 w 4669005"/>
            <a:gd name="connsiteY42" fmla="*/ 1685925 h 5823957"/>
            <a:gd name="connsiteX43" fmla="*/ 2097255 w 4669005"/>
            <a:gd name="connsiteY43" fmla="*/ 1704975 h 5823957"/>
            <a:gd name="connsiteX44" fmla="*/ 2059155 w 4669005"/>
            <a:gd name="connsiteY44" fmla="*/ 1714500 h 5823957"/>
            <a:gd name="connsiteX45" fmla="*/ 2002005 w 4669005"/>
            <a:gd name="connsiteY45" fmla="*/ 1733550 h 5823957"/>
            <a:gd name="connsiteX46" fmla="*/ 1973430 w 4669005"/>
            <a:gd name="connsiteY46" fmla="*/ 1743075 h 5823957"/>
            <a:gd name="connsiteX47" fmla="*/ 1944855 w 4669005"/>
            <a:gd name="connsiteY47" fmla="*/ 1752600 h 5823957"/>
            <a:gd name="connsiteX48" fmla="*/ 1916280 w 4669005"/>
            <a:gd name="connsiteY48" fmla="*/ 1771650 h 5823957"/>
            <a:gd name="connsiteX49" fmla="*/ 1868655 w 4669005"/>
            <a:gd name="connsiteY49" fmla="*/ 1828800 h 5823957"/>
            <a:gd name="connsiteX50" fmla="*/ 1821030 w 4669005"/>
            <a:gd name="connsiteY50" fmla="*/ 1885950 h 5823957"/>
            <a:gd name="connsiteX51" fmla="*/ 1782930 w 4669005"/>
            <a:gd name="connsiteY51" fmla="*/ 1933575 h 5823957"/>
            <a:gd name="connsiteX52" fmla="*/ 1763880 w 4669005"/>
            <a:gd name="connsiteY52" fmla="*/ 1962150 h 5823957"/>
            <a:gd name="connsiteX53" fmla="*/ 1706730 w 4669005"/>
            <a:gd name="connsiteY53" fmla="*/ 2009775 h 5823957"/>
            <a:gd name="connsiteX54" fmla="*/ 1678155 w 4669005"/>
            <a:gd name="connsiteY54" fmla="*/ 2038350 h 5823957"/>
            <a:gd name="connsiteX55" fmla="*/ 1649580 w 4669005"/>
            <a:gd name="connsiteY55" fmla="*/ 2047875 h 5823957"/>
            <a:gd name="connsiteX56" fmla="*/ 1592430 w 4669005"/>
            <a:gd name="connsiteY56" fmla="*/ 2085975 h 5823957"/>
            <a:gd name="connsiteX57" fmla="*/ 1525755 w 4669005"/>
            <a:gd name="connsiteY57" fmla="*/ 2114550 h 5823957"/>
            <a:gd name="connsiteX58" fmla="*/ 1459080 w 4669005"/>
            <a:gd name="connsiteY58" fmla="*/ 2133600 h 5823957"/>
            <a:gd name="connsiteX59" fmla="*/ 1430505 w 4669005"/>
            <a:gd name="connsiteY59" fmla="*/ 2143125 h 5823957"/>
            <a:gd name="connsiteX60" fmla="*/ 1363830 w 4669005"/>
            <a:gd name="connsiteY60" fmla="*/ 2152650 h 5823957"/>
            <a:gd name="connsiteX61" fmla="*/ 1287630 w 4669005"/>
            <a:gd name="connsiteY61" fmla="*/ 2171700 h 5823957"/>
            <a:gd name="connsiteX62" fmla="*/ 1240005 w 4669005"/>
            <a:gd name="connsiteY62" fmla="*/ 2219325 h 5823957"/>
            <a:gd name="connsiteX63" fmla="*/ 1211430 w 4669005"/>
            <a:gd name="connsiteY63" fmla="*/ 2247900 h 5823957"/>
            <a:gd name="connsiteX64" fmla="*/ 1192380 w 4669005"/>
            <a:gd name="connsiteY64" fmla="*/ 2286000 h 5823957"/>
            <a:gd name="connsiteX65" fmla="*/ 1163805 w 4669005"/>
            <a:gd name="connsiteY65" fmla="*/ 2314575 h 5823957"/>
            <a:gd name="connsiteX66" fmla="*/ 1116180 w 4669005"/>
            <a:gd name="connsiteY66" fmla="*/ 2371725 h 5823957"/>
            <a:gd name="connsiteX67" fmla="*/ 1106655 w 4669005"/>
            <a:gd name="connsiteY67" fmla="*/ 2400300 h 5823957"/>
            <a:gd name="connsiteX68" fmla="*/ 1068555 w 4669005"/>
            <a:gd name="connsiteY68" fmla="*/ 2457450 h 5823957"/>
            <a:gd name="connsiteX69" fmla="*/ 1059030 w 4669005"/>
            <a:gd name="connsiteY69" fmla="*/ 2495550 h 5823957"/>
            <a:gd name="connsiteX70" fmla="*/ 1049505 w 4669005"/>
            <a:gd name="connsiteY70" fmla="*/ 2524125 h 5823957"/>
            <a:gd name="connsiteX71" fmla="*/ 1039980 w 4669005"/>
            <a:gd name="connsiteY71" fmla="*/ 2571750 h 5823957"/>
            <a:gd name="connsiteX72" fmla="*/ 1011405 w 4669005"/>
            <a:gd name="connsiteY72" fmla="*/ 2609850 h 5823957"/>
            <a:gd name="connsiteX73" fmla="*/ 1001880 w 4669005"/>
            <a:gd name="connsiteY73" fmla="*/ 2657475 h 5823957"/>
            <a:gd name="connsiteX74" fmla="*/ 982830 w 4669005"/>
            <a:gd name="connsiteY74" fmla="*/ 2686050 h 5823957"/>
            <a:gd name="connsiteX75" fmla="*/ 935205 w 4669005"/>
            <a:gd name="connsiteY75" fmla="*/ 2752725 h 5823957"/>
            <a:gd name="connsiteX76" fmla="*/ 897105 w 4669005"/>
            <a:gd name="connsiteY76" fmla="*/ 2809875 h 5823957"/>
            <a:gd name="connsiteX77" fmla="*/ 849480 w 4669005"/>
            <a:gd name="connsiteY77" fmla="*/ 2857500 h 5823957"/>
            <a:gd name="connsiteX78" fmla="*/ 830430 w 4669005"/>
            <a:gd name="connsiteY78" fmla="*/ 2886075 h 5823957"/>
            <a:gd name="connsiteX79" fmla="*/ 744705 w 4669005"/>
            <a:gd name="connsiteY79" fmla="*/ 2962275 h 5823957"/>
            <a:gd name="connsiteX80" fmla="*/ 706605 w 4669005"/>
            <a:gd name="connsiteY80" fmla="*/ 3019425 h 5823957"/>
            <a:gd name="connsiteX81" fmla="*/ 687555 w 4669005"/>
            <a:gd name="connsiteY81" fmla="*/ 3048000 h 5823957"/>
            <a:gd name="connsiteX82" fmla="*/ 668505 w 4669005"/>
            <a:gd name="connsiteY82" fmla="*/ 3086100 h 5823957"/>
            <a:gd name="connsiteX83" fmla="*/ 639930 w 4669005"/>
            <a:gd name="connsiteY83" fmla="*/ 3133725 h 5823957"/>
            <a:gd name="connsiteX84" fmla="*/ 620880 w 4669005"/>
            <a:gd name="connsiteY84" fmla="*/ 3162300 h 5823957"/>
            <a:gd name="connsiteX85" fmla="*/ 592305 w 4669005"/>
            <a:gd name="connsiteY85" fmla="*/ 3248025 h 5823957"/>
            <a:gd name="connsiteX86" fmla="*/ 573255 w 4669005"/>
            <a:gd name="connsiteY86" fmla="*/ 3305175 h 5823957"/>
            <a:gd name="connsiteX87" fmla="*/ 563730 w 4669005"/>
            <a:gd name="connsiteY87" fmla="*/ 3333750 h 5823957"/>
            <a:gd name="connsiteX88" fmla="*/ 544680 w 4669005"/>
            <a:gd name="connsiteY88" fmla="*/ 3438525 h 5823957"/>
            <a:gd name="connsiteX89" fmla="*/ 525630 w 4669005"/>
            <a:gd name="connsiteY89" fmla="*/ 3505200 h 5823957"/>
            <a:gd name="connsiteX90" fmla="*/ 487530 w 4669005"/>
            <a:gd name="connsiteY90" fmla="*/ 3638550 h 5823957"/>
            <a:gd name="connsiteX91" fmla="*/ 468480 w 4669005"/>
            <a:gd name="connsiteY91" fmla="*/ 3667125 h 5823957"/>
            <a:gd name="connsiteX92" fmla="*/ 449430 w 4669005"/>
            <a:gd name="connsiteY92" fmla="*/ 3762375 h 5823957"/>
            <a:gd name="connsiteX93" fmla="*/ 439905 w 4669005"/>
            <a:gd name="connsiteY93" fmla="*/ 3790950 h 5823957"/>
            <a:gd name="connsiteX94" fmla="*/ 420855 w 4669005"/>
            <a:gd name="connsiteY94" fmla="*/ 3819525 h 5823957"/>
            <a:gd name="connsiteX95" fmla="*/ 401805 w 4669005"/>
            <a:gd name="connsiteY95" fmla="*/ 3895725 h 5823957"/>
            <a:gd name="connsiteX96" fmla="*/ 382755 w 4669005"/>
            <a:gd name="connsiteY96" fmla="*/ 3962400 h 5823957"/>
            <a:gd name="connsiteX97" fmla="*/ 363705 w 4669005"/>
            <a:gd name="connsiteY97" fmla="*/ 3990975 h 5823957"/>
            <a:gd name="connsiteX98" fmla="*/ 354180 w 4669005"/>
            <a:gd name="connsiteY98" fmla="*/ 4029075 h 5823957"/>
            <a:gd name="connsiteX99" fmla="*/ 335130 w 4669005"/>
            <a:gd name="connsiteY99" fmla="*/ 4057650 h 5823957"/>
            <a:gd name="connsiteX100" fmla="*/ 287505 w 4669005"/>
            <a:gd name="connsiteY100" fmla="*/ 4124325 h 5823957"/>
            <a:gd name="connsiteX101" fmla="*/ 268455 w 4669005"/>
            <a:gd name="connsiteY101" fmla="*/ 4162425 h 5823957"/>
            <a:gd name="connsiteX102" fmla="*/ 230355 w 4669005"/>
            <a:gd name="connsiteY102" fmla="*/ 4191000 h 5823957"/>
            <a:gd name="connsiteX103" fmla="*/ 211305 w 4669005"/>
            <a:gd name="connsiteY103" fmla="*/ 4219575 h 5823957"/>
            <a:gd name="connsiteX104" fmla="*/ 173205 w 4669005"/>
            <a:gd name="connsiteY104" fmla="*/ 4238625 h 5823957"/>
            <a:gd name="connsiteX105" fmla="*/ 125580 w 4669005"/>
            <a:gd name="connsiteY105" fmla="*/ 4276725 h 5823957"/>
            <a:gd name="connsiteX106" fmla="*/ 77955 w 4669005"/>
            <a:gd name="connsiteY106" fmla="*/ 4333875 h 5823957"/>
            <a:gd name="connsiteX107" fmla="*/ 58905 w 4669005"/>
            <a:gd name="connsiteY107" fmla="*/ 4391025 h 5823957"/>
            <a:gd name="connsiteX108" fmla="*/ 49380 w 4669005"/>
            <a:gd name="connsiteY108" fmla="*/ 4486275 h 5823957"/>
            <a:gd name="connsiteX109" fmla="*/ 39855 w 4669005"/>
            <a:gd name="connsiteY109" fmla="*/ 4514850 h 5823957"/>
            <a:gd name="connsiteX110" fmla="*/ 30330 w 4669005"/>
            <a:gd name="connsiteY110" fmla="*/ 4562475 h 5823957"/>
            <a:gd name="connsiteX111" fmla="*/ 11280 w 4669005"/>
            <a:gd name="connsiteY111" fmla="*/ 4629150 h 5823957"/>
            <a:gd name="connsiteX112" fmla="*/ 30330 w 4669005"/>
            <a:gd name="connsiteY112" fmla="*/ 4876800 h 5823957"/>
            <a:gd name="connsiteX113" fmla="*/ 49380 w 4669005"/>
            <a:gd name="connsiteY113" fmla="*/ 4905375 h 5823957"/>
            <a:gd name="connsiteX114" fmla="*/ 68430 w 4669005"/>
            <a:gd name="connsiteY114" fmla="*/ 4962525 h 5823957"/>
            <a:gd name="connsiteX115" fmla="*/ 77955 w 4669005"/>
            <a:gd name="connsiteY115" fmla="*/ 4991100 h 5823957"/>
            <a:gd name="connsiteX116" fmla="*/ 125580 w 4669005"/>
            <a:gd name="connsiteY116" fmla="*/ 5048250 h 5823957"/>
            <a:gd name="connsiteX117" fmla="*/ 135105 w 4669005"/>
            <a:gd name="connsiteY117" fmla="*/ 5076825 h 5823957"/>
            <a:gd name="connsiteX118" fmla="*/ 201780 w 4669005"/>
            <a:gd name="connsiteY118" fmla="*/ 5162550 h 5823957"/>
            <a:gd name="connsiteX119" fmla="*/ 211305 w 4669005"/>
            <a:gd name="connsiteY119" fmla="*/ 5191125 h 5823957"/>
            <a:gd name="connsiteX120" fmla="*/ 220830 w 4669005"/>
            <a:gd name="connsiteY120" fmla="*/ 5229225 h 5823957"/>
            <a:gd name="connsiteX121" fmla="*/ 258930 w 4669005"/>
            <a:gd name="connsiteY121" fmla="*/ 5219700 h 5823957"/>
            <a:gd name="connsiteX122" fmla="*/ 316080 w 4669005"/>
            <a:gd name="connsiteY122" fmla="*/ 5200650 h 5823957"/>
            <a:gd name="connsiteX123" fmla="*/ 354180 w 4669005"/>
            <a:gd name="connsiteY123" fmla="*/ 5191125 h 5823957"/>
            <a:gd name="connsiteX124" fmla="*/ 411330 w 4669005"/>
            <a:gd name="connsiteY124" fmla="*/ 5172075 h 5823957"/>
            <a:gd name="connsiteX125" fmla="*/ 458955 w 4669005"/>
            <a:gd name="connsiteY125" fmla="*/ 5162550 h 5823957"/>
            <a:gd name="connsiteX126" fmla="*/ 620880 w 4669005"/>
            <a:gd name="connsiteY126" fmla="*/ 5819775 h 5823957"/>
            <a:gd name="connsiteX127" fmla="*/ 992355 w 4669005"/>
            <a:gd name="connsiteY127" fmla="*/ 5457825 h 5823957"/>
            <a:gd name="connsiteX128" fmla="*/ 1078080 w 4669005"/>
            <a:gd name="connsiteY128" fmla="*/ 5305425 h 5823957"/>
            <a:gd name="connsiteX129" fmla="*/ 1144755 w 4669005"/>
            <a:gd name="connsiteY129" fmla="*/ 5057775 h 5823957"/>
            <a:gd name="connsiteX130" fmla="*/ 1182855 w 4669005"/>
            <a:gd name="connsiteY130" fmla="*/ 5048250 h 5823957"/>
            <a:gd name="connsiteX131" fmla="*/ 1240005 w 4669005"/>
            <a:gd name="connsiteY131" fmla="*/ 5000625 h 5823957"/>
            <a:gd name="connsiteX132" fmla="*/ 1278105 w 4669005"/>
            <a:gd name="connsiteY132" fmla="*/ 4972050 h 5823957"/>
            <a:gd name="connsiteX133" fmla="*/ 1306680 w 4669005"/>
            <a:gd name="connsiteY133" fmla="*/ 4933950 h 5823957"/>
            <a:gd name="connsiteX134" fmla="*/ 1401930 w 4669005"/>
            <a:gd name="connsiteY134" fmla="*/ 4876800 h 5823957"/>
            <a:gd name="connsiteX135" fmla="*/ 1459080 w 4669005"/>
            <a:gd name="connsiteY135" fmla="*/ 4838700 h 5823957"/>
            <a:gd name="connsiteX136" fmla="*/ 1516230 w 4669005"/>
            <a:gd name="connsiteY136" fmla="*/ 4791075 h 5823957"/>
            <a:gd name="connsiteX137" fmla="*/ 1544805 w 4669005"/>
            <a:gd name="connsiteY137" fmla="*/ 4781550 h 5823957"/>
            <a:gd name="connsiteX138" fmla="*/ 1611480 w 4669005"/>
            <a:gd name="connsiteY138" fmla="*/ 4752975 h 5823957"/>
            <a:gd name="connsiteX139" fmla="*/ 1640055 w 4669005"/>
            <a:gd name="connsiteY139" fmla="*/ 4743450 h 5823957"/>
            <a:gd name="connsiteX140" fmla="*/ 1916280 w 4669005"/>
            <a:gd name="connsiteY140" fmla="*/ 4733925 h 5823957"/>
            <a:gd name="connsiteX141" fmla="*/ 1982955 w 4669005"/>
            <a:gd name="connsiteY141" fmla="*/ 4724400 h 5823957"/>
            <a:gd name="connsiteX142" fmla="*/ 2011530 w 4669005"/>
            <a:gd name="connsiteY142" fmla="*/ 4714875 h 5823957"/>
            <a:gd name="connsiteX143" fmla="*/ 2068680 w 4669005"/>
            <a:gd name="connsiteY143" fmla="*/ 4705350 h 5823957"/>
            <a:gd name="connsiteX144" fmla="*/ 2097255 w 4669005"/>
            <a:gd name="connsiteY144" fmla="*/ 4695825 h 5823957"/>
            <a:gd name="connsiteX145" fmla="*/ 2173455 w 4669005"/>
            <a:gd name="connsiteY145" fmla="*/ 4676775 h 5823957"/>
            <a:gd name="connsiteX146" fmla="*/ 2211555 w 4669005"/>
            <a:gd name="connsiteY146" fmla="*/ 4667250 h 5823957"/>
            <a:gd name="connsiteX147" fmla="*/ 2240130 w 4669005"/>
            <a:gd name="connsiteY147" fmla="*/ 4648200 h 5823957"/>
            <a:gd name="connsiteX148" fmla="*/ 2306805 w 4669005"/>
            <a:gd name="connsiteY148" fmla="*/ 4629150 h 5823957"/>
            <a:gd name="connsiteX149" fmla="*/ 2383005 w 4669005"/>
            <a:gd name="connsiteY149" fmla="*/ 4600575 h 5823957"/>
            <a:gd name="connsiteX150" fmla="*/ 2449680 w 4669005"/>
            <a:gd name="connsiteY150" fmla="*/ 4562475 h 5823957"/>
            <a:gd name="connsiteX151" fmla="*/ 2516355 w 4669005"/>
            <a:gd name="connsiteY151" fmla="*/ 4543425 h 5823957"/>
            <a:gd name="connsiteX152" fmla="*/ 2544930 w 4669005"/>
            <a:gd name="connsiteY152" fmla="*/ 4533900 h 5823957"/>
            <a:gd name="connsiteX153" fmla="*/ 2583030 w 4669005"/>
            <a:gd name="connsiteY153" fmla="*/ 4505325 h 5823957"/>
            <a:gd name="connsiteX154" fmla="*/ 2659230 w 4669005"/>
            <a:gd name="connsiteY154" fmla="*/ 4476750 h 5823957"/>
            <a:gd name="connsiteX155" fmla="*/ 2735430 w 4669005"/>
            <a:gd name="connsiteY155" fmla="*/ 4429125 h 5823957"/>
            <a:gd name="connsiteX156" fmla="*/ 2792580 w 4669005"/>
            <a:gd name="connsiteY156" fmla="*/ 4391025 h 5823957"/>
            <a:gd name="connsiteX157" fmla="*/ 2821155 w 4669005"/>
            <a:gd name="connsiteY157" fmla="*/ 4371975 h 5823957"/>
            <a:gd name="connsiteX158" fmla="*/ 2878305 w 4669005"/>
            <a:gd name="connsiteY158" fmla="*/ 4305300 h 5823957"/>
            <a:gd name="connsiteX159" fmla="*/ 2906880 w 4669005"/>
            <a:gd name="connsiteY159" fmla="*/ 4267200 h 5823957"/>
            <a:gd name="connsiteX160" fmla="*/ 2964030 w 4669005"/>
            <a:gd name="connsiteY160" fmla="*/ 4210050 h 5823957"/>
            <a:gd name="connsiteX161" fmla="*/ 2992605 w 4669005"/>
            <a:gd name="connsiteY161" fmla="*/ 4181475 h 5823957"/>
            <a:gd name="connsiteX162" fmla="*/ 3021180 w 4669005"/>
            <a:gd name="connsiteY162" fmla="*/ 4162425 h 5823957"/>
            <a:gd name="connsiteX163" fmla="*/ 3049755 w 4669005"/>
            <a:gd name="connsiteY163" fmla="*/ 4133850 h 5823957"/>
            <a:gd name="connsiteX164" fmla="*/ 3087855 w 4669005"/>
            <a:gd name="connsiteY164" fmla="*/ 4114800 h 5823957"/>
            <a:gd name="connsiteX165" fmla="*/ 3145005 w 4669005"/>
            <a:gd name="connsiteY165" fmla="*/ 4067175 h 5823957"/>
            <a:gd name="connsiteX166" fmla="*/ 3173580 w 4669005"/>
            <a:gd name="connsiteY166" fmla="*/ 4057650 h 5823957"/>
            <a:gd name="connsiteX167" fmla="*/ 3202155 w 4669005"/>
            <a:gd name="connsiteY167" fmla="*/ 4038600 h 5823957"/>
            <a:gd name="connsiteX168" fmla="*/ 3297405 w 4669005"/>
            <a:gd name="connsiteY168" fmla="*/ 3981450 h 5823957"/>
            <a:gd name="connsiteX169" fmla="*/ 3335505 w 4669005"/>
            <a:gd name="connsiteY169" fmla="*/ 3952875 h 5823957"/>
            <a:gd name="connsiteX170" fmla="*/ 3354555 w 4669005"/>
            <a:gd name="connsiteY170" fmla="*/ 3924300 h 5823957"/>
            <a:gd name="connsiteX171" fmla="*/ 3383130 w 4669005"/>
            <a:gd name="connsiteY171" fmla="*/ 3895725 h 5823957"/>
            <a:gd name="connsiteX172" fmla="*/ 3411705 w 4669005"/>
            <a:gd name="connsiteY172" fmla="*/ 3857625 h 5823957"/>
            <a:gd name="connsiteX173" fmla="*/ 3468855 w 4669005"/>
            <a:gd name="connsiteY173" fmla="*/ 3800475 h 5823957"/>
            <a:gd name="connsiteX174" fmla="*/ 3487905 w 4669005"/>
            <a:gd name="connsiteY174" fmla="*/ 3762375 h 5823957"/>
            <a:gd name="connsiteX175" fmla="*/ 3516480 w 4669005"/>
            <a:gd name="connsiteY175" fmla="*/ 3733800 h 5823957"/>
            <a:gd name="connsiteX176" fmla="*/ 3554580 w 4669005"/>
            <a:gd name="connsiteY176" fmla="*/ 3667125 h 5823957"/>
            <a:gd name="connsiteX177" fmla="*/ 3592680 w 4669005"/>
            <a:gd name="connsiteY177" fmla="*/ 3609975 h 5823957"/>
            <a:gd name="connsiteX178" fmla="*/ 3621255 w 4669005"/>
            <a:gd name="connsiteY178" fmla="*/ 3552825 h 5823957"/>
            <a:gd name="connsiteX179" fmla="*/ 3630780 w 4669005"/>
            <a:gd name="connsiteY179" fmla="*/ 3524250 h 5823957"/>
            <a:gd name="connsiteX180" fmla="*/ 3649830 w 4669005"/>
            <a:gd name="connsiteY180" fmla="*/ 3476625 h 5823957"/>
            <a:gd name="connsiteX181" fmla="*/ 3678405 w 4669005"/>
            <a:gd name="connsiteY181" fmla="*/ 3400425 h 5823957"/>
            <a:gd name="connsiteX182" fmla="*/ 3706980 w 4669005"/>
            <a:gd name="connsiteY182" fmla="*/ 3362325 h 5823957"/>
            <a:gd name="connsiteX183" fmla="*/ 3735555 w 4669005"/>
            <a:gd name="connsiteY183" fmla="*/ 3286125 h 5823957"/>
            <a:gd name="connsiteX184" fmla="*/ 3754605 w 4669005"/>
            <a:gd name="connsiteY184" fmla="*/ 3257550 h 5823957"/>
            <a:gd name="connsiteX185" fmla="*/ 3802230 w 4669005"/>
            <a:gd name="connsiteY185" fmla="*/ 3190875 h 5823957"/>
            <a:gd name="connsiteX186" fmla="*/ 3821280 w 4669005"/>
            <a:gd name="connsiteY186" fmla="*/ 3152775 h 5823957"/>
            <a:gd name="connsiteX187" fmla="*/ 3840330 w 4669005"/>
            <a:gd name="connsiteY187" fmla="*/ 3124200 h 5823957"/>
            <a:gd name="connsiteX188" fmla="*/ 3849855 w 4669005"/>
            <a:gd name="connsiteY188" fmla="*/ 3095625 h 5823957"/>
            <a:gd name="connsiteX189" fmla="*/ 3878430 w 4669005"/>
            <a:gd name="connsiteY189" fmla="*/ 3076575 h 5823957"/>
            <a:gd name="connsiteX190" fmla="*/ 3916530 w 4669005"/>
            <a:gd name="connsiteY190" fmla="*/ 3009900 h 5823957"/>
            <a:gd name="connsiteX191" fmla="*/ 3935580 w 4669005"/>
            <a:gd name="connsiteY191" fmla="*/ 2971800 h 5823957"/>
            <a:gd name="connsiteX192" fmla="*/ 3964155 w 4669005"/>
            <a:gd name="connsiteY192" fmla="*/ 2933700 h 5823957"/>
            <a:gd name="connsiteX193" fmla="*/ 3983205 w 4669005"/>
            <a:gd name="connsiteY193" fmla="*/ 2895600 h 5823957"/>
            <a:gd name="connsiteX194" fmla="*/ 4011780 w 4669005"/>
            <a:gd name="connsiteY194" fmla="*/ 2867025 h 5823957"/>
            <a:gd name="connsiteX195" fmla="*/ 4049880 w 4669005"/>
            <a:gd name="connsiteY195" fmla="*/ 2809875 h 5823957"/>
            <a:gd name="connsiteX196" fmla="*/ 4068930 w 4669005"/>
            <a:gd name="connsiteY196" fmla="*/ 2781300 h 5823957"/>
            <a:gd name="connsiteX197" fmla="*/ 4097505 w 4669005"/>
            <a:gd name="connsiteY197" fmla="*/ 2724150 h 5823957"/>
            <a:gd name="connsiteX198" fmla="*/ 4116555 w 4669005"/>
            <a:gd name="connsiteY198" fmla="*/ 2667000 h 5823957"/>
            <a:gd name="connsiteX199" fmla="*/ 4135605 w 4669005"/>
            <a:gd name="connsiteY199" fmla="*/ 2628900 h 5823957"/>
            <a:gd name="connsiteX200" fmla="*/ 4173705 w 4669005"/>
            <a:gd name="connsiteY200" fmla="*/ 2543175 h 5823957"/>
            <a:gd name="connsiteX201" fmla="*/ 4202280 w 4669005"/>
            <a:gd name="connsiteY201" fmla="*/ 2505075 h 5823957"/>
            <a:gd name="connsiteX202" fmla="*/ 4240380 w 4669005"/>
            <a:gd name="connsiteY202" fmla="*/ 2428875 h 5823957"/>
            <a:gd name="connsiteX203" fmla="*/ 4249905 w 4669005"/>
            <a:gd name="connsiteY203" fmla="*/ 2400300 h 5823957"/>
            <a:gd name="connsiteX204" fmla="*/ 4268955 w 4669005"/>
            <a:gd name="connsiteY204" fmla="*/ 2371725 h 5823957"/>
            <a:gd name="connsiteX205" fmla="*/ 4278480 w 4669005"/>
            <a:gd name="connsiteY205" fmla="*/ 2343150 h 5823957"/>
            <a:gd name="connsiteX206" fmla="*/ 4335630 w 4669005"/>
            <a:gd name="connsiteY206" fmla="*/ 2266950 h 5823957"/>
            <a:gd name="connsiteX207" fmla="*/ 4354680 w 4669005"/>
            <a:gd name="connsiteY207" fmla="*/ 2238375 h 5823957"/>
            <a:gd name="connsiteX208" fmla="*/ 4364205 w 4669005"/>
            <a:gd name="connsiteY208" fmla="*/ 2209800 h 5823957"/>
            <a:gd name="connsiteX209" fmla="*/ 4383255 w 4669005"/>
            <a:gd name="connsiteY209" fmla="*/ 2181225 h 5823957"/>
            <a:gd name="connsiteX210" fmla="*/ 4402305 w 4669005"/>
            <a:gd name="connsiteY210" fmla="*/ 2143125 h 5823957"/>
            <a:gd name="connsiteX211" fmla="*/ 4430880 w 4669005"/>
            <a:gd name="connsiteY211" fmla="*/ 2105025 h 5823957"/>
            <a:gd name="connsiteX212" fmla="*/ 4449930 w 4669005"/>
            <a:gd name="connsiteY212" fmla="*/ 2066925 h 5823957"/>
            <a:gd name="connsiteX213" fmla="*/ 4507080 w 4669005"/>
            <a:gd name="connsiteY213" fmla="*/ 1990725 h 5823957"/>
            <a:gd name="connsiteX214" fmla="*/ 4526130 w 4669005"/>
            <a:gd name="connsiteY214" fmla="*/ 1943100 h 5823957"/>
            <a:gd name="connsiteX215" fmla="*/ 4545180 w 4669005"/>
            <a:gd name="connsiteY215" fmla="*/ 1885950 h 5823957"/>
            <a:gd name="connsiteX216" fmla="*/ 4573755 w 4669005"/>
            <a:gd name="connsiteY216" fmla="*/ 1857375 h 5823957"/>
            <a:gd name="connsiteX217" fmla="*/ 4611855 w 4669005"/>
            <a:gd name="connsiteY217" fmla="*/ 1733550 h 5823957"/>
            <a:gd name="connsiteX218" fmla="*/ 4640430 w 4669005"/>
            <a:gd name="connsiteY218" fmla="*/ 1666875 h 5823957"/>
            <a:gd name="connsiteX219" fmla="*/ 4659480 w 4669005"/>
            <a:gd name="connsiteY219" fmla="*/ 1581150 h 5823957"/>
            <a:gd name="connsiteX220" fmla="*/ 4669005 w 4669005"/>
            <a:gd name="connsiteY220" fmla="*/ 1552575 h 5823957"/>
            <a:gd name="connsiteX221" fmla="*/ 4659480 w 4669005"/>
            <a:gd name="connsiteY221" fmla="*/ 1390650 h 5823957"/>
            <a:gd name="connsiteX222" fmla="*/ 4649955 w 4669005"/>
            <a:gd name="connsiteY222" fmla="*/ 1362075 h 5823957"/>
            <a:gd name="connsiteX223" fmla="*/ 4640430 w 4669005"/>
            <a:gd name="connsiteY223" fmla="*/ 1323975 h 5823957"/>
            <a:gd name="connsiteX224" fmla="*/ 4621380 w 4669005"/>
            <a:gd name="connsiteY224" fmla="*/ 1219200 h 5823957"/>
            <a:gd name="connsiteX225" fmla="*/ 4611855 w 4669005"/>
            <a:gd name="connsiteY225" fmla="*/ 1190625 h 5823957"/>
            <a:gd name="connsiteX226" fmla="*/ 4583280 w 4669005"/>
            <a:gd name="connsiteY226" fmla="*/ 1057275 h 5823957"/>
            <a:gd name="connsiteX227" fmla="*/ 4573755 w 4669005"/>
            <a:gd name="connsiteY227" fmla="*/ 1019175 h 5823957"/>
            <a:gd name="connsiteX228" fmla="*/ 4564230 w 4669005"/>
            <a:gd name="connsiteY228" fmla="*/ 990600 h 5823957"/>
            <a:gd name="connsiteX229" fmla="*/ 4554705 w 4669005"/>
            <a:gd name="connsiteY229" fmla="*/ 933450 h 5823957"/>
            <a:gd name="connsiteX230" fmla="*/ 4545180 w 4669005"/>
            <a:gd name="connsiteY230" fmla="*/ 885825 h 5823957"/>
            <a:gd name="connsiteX231" fmla="*/ 4535655 w 4669005"/>
            <a:gd name="connsiteY231" fmla="*/ 847725 h 5823957"/>
            <a:gd name="connsiteX232" fmla="*/ 4526130 w 4669005"/>
            <a:gd name="connsiteY232" fmla="*/ 771525 h 5823957"/>
            <a:gd name="connsiteX233" fmla="*/ 4516605 w 4669005"/>
            <a:gd name="connsiteY233" fmla="*/ 381000 h 5823957"/>
            <a:gd name="connsiteX234" fmla="*/ 4497555 w 4669005"/>
            <a:gd name="connsiteY234" fmla="*/ 304800 h 5823957"/>
            <a:gd name="connsiteX235" fmla="*/ 4468980 w 4669005"/>
            <a:gd name="connsiteY235" fmla="*/ 180975 h 5823957"/>
            <a:gd name="connsiteX236" fmla="*/ 4459455 w 4669005"/>
            <a:gd name="connsiteY236" fmla="*/ 142875 h 5823957"/>
            <a:gd name="connsiteX237" fmla="*/ 4440405 w 4669005"/>
            <a:gd name="connsiteY237" fmla="*/ 114300 h 5823957"/>
            <a:gd name="connsiteX238" fmla="*/ 4411830 w 4669005"/>
            <a:gd name="connsiteY238" fmla="*/ 57150 h 5823957"/>
            <a:gd name="connsiteX239" fmla="*/ 4383255 w 4669005"/>
            <a:gd name="connsiteY239" fmla="*/ 38100 h 5823957"/>
            <a:gd name="connsiteX240" fmla="*/ 4364205 w 4669005"/>
            <a:gd name="connsiteY240" fmla="*/ 9525 h 5823957"/>
            <a:gd name="connsiteX241" fmla="*/ 4335630 w 4669005"/>
            <a:gd name="connsiteY241" fmla="*/ 0 h 5823957"/>
            <a:gd name="connsiteX242" fmla="*/ 4135605 w 4669005"/>
            <a:gd name="connsiteY242" fmla="*/ 9525 h 5823957"/>
            <a:gd name="connsiteX243" fmla="*/ 4097505 w 4669005"/>
            <a:gd name="connsiteY243" fmla="*/ 19050 h 5823957"/>
            <a:gd name="connsiteX244" fmla="*/ 4068930 w 4669005"/>
            <a:gd name="connsiteY244" fmla="*/ 28575 h 5823957"/>
            <a:gd name="connsiteX245" fmla="*/ 4049880 w 4669005"/>
            <a:gd name="connsiteY245" fmla="*/ 85725 h 5823957"/>
            <a:gd name="connsiteX246" fmla="*/ 4049880 w 4669005"/>
            <a:gd name="connsiteY246" fmla="*/ 123825 h 5823957"/>
            <a:gd name="connsiteX0" fmla="*/ 4049880 w 4669005"/>
            <a:gd name="connsiteY0" fmla="*/ 123825 h 5825899"/>
            <a:gd name="connsiteX1" fmla="*/ 3983205 w 4669005"/>
            <a:gd name="connsiteY1" fmla="*/ 133350 h 5825899"/>
            <a:gd name="connsiteX2" fmla="*/ 3954630 w 4669005"/>
            <a:gd name="connsiteY2" fmla="*/ 152400 h 5825899"/>
            <a:gd name="connsiteX3" fmla="*/ 3897480 w 4669005"/>
            <a:gd name="connsiteY3" fmla="*/ 180975 h 5825899"/>
            <a:gd name="connsiteX4" fmla="*/ 3811755 w 4669005"/>
            <a:gd name="connsiteY4" fmla="*/ 247650 h 5825899"/>
            <a:gd name="connsiteX5" fmla="*/ 3735555 w 4669005"/>
            <a:gd name="connsiteY5" fmla="*/ 266700 h 5825899"/>
            <a:gd name="connsiteX6" fmla="*/ 3649830 w 4669005"/>
            <a:gd name="connsiteY6" fmla="*/ 285750 h 5825899"/>
            <a:gd name="connsiteX7" fmla="*/ 3621255 w 4669005"/>
            <a:gd name="connsiteY7" fmla="*/ 304800 h 5825899"/>
            <a:gd name="connsiteX8" fmla="*/ 3554580 w 4669005"/>
            <a:gd name="connsiteY8" fmla="*/ 342900 h 5825899"/>
            <a:gd name="connsiteX9" fmla="*/ 3497430 w 4669005"/>
            <a:gd name="connsiteY9" fmla="*/ 400050 h 5825899"/>
            <a:gd name="connsiteX10" fmla="*/ 3459330 w 4669005"/>
            <a:gd name="connsiteY10" fmla="*/ 428625 h 5825899"/>
            <a:gd name="connsiteX11" fmla="*/ 3430755 w 4669005"/>
            <a:gd name="connsiteY11" fmla="*/ 466725 h 5825899"/>
            <a:gd name="connsiteX12" fmla="*/ 3402180 w 4669005"/>
            <a:gd name="connsiteY12" fmla="*/ 485775 h 5825899"/>
            <a:gd name="connsiteX13" fmla="*/ 3373605 w 4669005"/>
            <a:gd name="connsiteY13" fmla="*/ 514350 h 5825899"/>
            <a:gd name="connsiteX14" fmla="*/ 3335505 w 4669005"/>
            <a:gd name="connsiteY14" fmla="*/ 533400 h 5825899"/>
            <a:gd name="connsiteX15" fmla="*/ 3306930 w 4669005"/>
            <a:gd name="connsiteY15" fmla="*/ 552450 h 5825899"/>
            <a:gd name="connsiteX16" fmla="*/ 3021180 w 4669005"/>
            <a:gd name="connsiteY16" fmla="*/ 552450 h 5825899"/>
            <a:gd name="connsiteX17" fmla="*/ 3040230 w 4669005"/>
            <a:gd name="connsiteY17" fmla="*/ 762000 h 5825899"/>
            <a:gd name="connsiteX18" fmla="*/ 3049755 w 4669005"/>
            <a:gd name="connsiteY18" fmla="*/ 790575 h 5825899"/>
            <a:gd name="connsiteX19" fmla="*/ 3040230 w 4669005"/>
            <a:gd name="connsiteY19" fmla="*/ 914400 h 5825899"/>
            <a:gd name="connsiteX20" fmla="*/ 3002130 w 4669005"/>
            <a:gd name="connsiteY20" fmla="*/ 1000125 h 5825899"/>
            <a:gd name="connsiteX21" fmla="*/ 2973555 w 4669005"/>
            <a:gd name="connsiteY21" fmla="*/ 1066800 h 5825899"/>
            <a:gd name="connsiteX22" fmla="*/ 2935455 w 4669005"/>
            <a:gd name="connsiteY22" fmla="*/ 1133475 h 5825899"/>
            <a:gd name="connsiteX23" fmla="*/ 2906880 w 4669005"/>
            <a:gd name="connsiteY23" fmla="*/ 1200150 h 5825899"/>
            <a:gd name="connsiteX24" fmla="*/ 2887830 w 4669005"/>
            <a:gd name="connsiteY24" fmla="*/ 1228725 h 5825899"/>
            <a:gd name="connsiteX25" fmla="*/ 2878305 w 4669005"/>
            <a:gd name="connsiteY25" fmla="*/ 1257300 h 5825899"/>
            <a:gd name="connsiteX26" fmla="*/ 2849730 w 4669005"/>
            <a:gd name="connsiteY26" fmla="*/ 1285875 h 5825899"/>
            <a:gd name="connsiteX27" fmla="*/ 2830680 w 4669005"/>
            <a:gd name="connsiteY27" fmla="*/ 1314450 h 5825899"/>
            <a:gd name="connsiteX28" fmla="*/ 2802105 w 4669005"/>
            <a:gd name="connsiteY28" fmla="*/ 1352550 h 5825899"/>
            <a:gd name="connsiteX29" fmla="*/ 2783055 w 4669005"/>
            <a:gd name="connsiteY29" fmla="*/ 1390650 h 5825899"/>
            <a:gd name="connsiteX30" fmla="*/ 2725905 w 4669005"/>
            <a:gd name="connsiteY30" fmla="*/ 1428750 h 5825899"/>
            <a:gd name="connsiteX31" fmla="*/ 2706855 w 4669005"/>
            <a:gd name="connsiteY31" fmla="*/ 1457325 h 5825899"/>
            <a:gd name="connsiteX32" fmla="*/ 2649705 w 4669005"/>
            <a:gd name="connsiteY32" fmla="*/ 1476375 h 5825899"/>
            <a:gd name="connsiteX33" fmla="*/ 2621130 w 4669005"/>
            <a:gd name="connsiteY33" fmla="*/ 1504950 h 5825899"/>
            <a:gd name="connsiteX34" fmla="*/ 2563980 w 4669005"/>
            <a:gd name="connsiteY34" fmla="*/ 1524000 h 5825899"/>
            <a:gd name="connsiteX35" fmla="*/ 2535405 w 4669005"/>
            <a:gd name="connsiteY35" fmla="*/ 1533525 h 5825899"/>
            <a:gd name="connsiteX36" fmla="*/ 2478255 w 4669005"/>
            <a:gd name="connsiteY36" fmla="*/ 1562100 h 5825899"/>
            <a:gd name="connsiteX37" fmla="*/ 2449680 w 4669005"/>
            <a:gd name="connsiteY37" fmla="*/ 1581150 h 5825899"/>
            <a:gd name="connsiteX38" fmla="*/ 2383005 w 4669005"/>
            <a:gd name="connsiteY38" fmla="*/ 1609725 h 5825899"/>
            <a:gd name="connsiteX39" fmla="*/ 2344905 w 4669005"/>
            <a:gd name="connsiteY39" fmla="*/ 1638300 h 5825899"/>
            <a:gd name="connsiteX40" fmla="*/ 2297280 w 4669005"/>
            <a:gd name="connsiteY40" fmla="*/ 1647825 h 5825899"/>
            <a:gd name="connsiteX41" fmla="*/ 2221080 w 4669005"/>
            <a:gd name="connsiteY41" fmla="*/ 1666875 h 5825899"/>
            <a:gd name="connsiteX42" fmla="*/ 2173455 w 4669005"/>
            <a:gd name="connsiteY42" fmla="*/ 1685925 h 5825899"/>
            <a:gd name="connsiteX43" fmla="*/ 2097255 w 4669005"/>
            <a:gd name="connsiteY43" fmla="*/ 1704975 h 5825899"/>
            <a:gd name="connsiteX44" fmla="*/ 2059155 w 4669005"/>
            <a:gd name="connsiteY44" fmla="*/ 1714500 h 5825899"/>
            <a:gd name="connsiteX45" fmla="*/ 2002005 w 4669005"/>
            <a:gd name="connsiteY45" fmla="*/ 1733550 h 5825899"/>
            <a:gd name="connsiteX46" fmla="*/ 1973430 w 4669005"/>
            <a:gd name="connsiteY46" fmla="*/ 1743075 h 5825899"/>
            <a:gd name="connsiteX47" fmla="*/ 1944855 w 4669005"/>
            <a:gd name="connsiteY47" fmla="*/ 1752600 h 5825899"/>
            <a:gd name="connsiteX48" fmla="*/ 1916280 w 4669005"/>
            <a:gd name="connsiteY48" fmla="*/ 1771650 h 5825899"/>
            <a:gd name="connsiteX49" fmla="*/ 1868655 w 4669005"/>
            <a:gd name="connsiteY49" fmla="*/ 1828800 h 5825899"/>
            <a:gd name="connsiteX50" fmla="*/ 1821030 w 4669005"/>
            <a:gd name="connsiteY50" fmla="*/ 1885950 h 5825899"/>
            <a:gd name="connsiteX51" fmla="*/ 1782930 w 4669005"/>
            <a:gd name="connsiteY51" fmla="*/ 1933575 h 5825899"/>
            <a:gd name="connsiteX52" fmla="*/ 1763880 w 4669005"/>
            <a:gd name="connsiteY52" fmla="*/ 1962150 h 5825899"/>
            <a:gd name="connsiteX53" fmla="*/ 1706730 w 4669005"/>
            <a:gd name="connsiteY53" fmla="*/ 2009775 h 5825899"/>
            <a:gd name="connsiteX54" fmla="*/ 1678155 w 4669005"/>
            <a:gd name="connsiteY54" fmla="*/ 2038350 h 5825899"/>
            <a:gd name="connsiteX55" fmla="*/ 1649580 w 4669005"/>
            <a:gd name="connsiteY55" fmla="*/ 2047875 h 5825899"/>
            <a:gd name="connsiteX56" fmla="*/ 1592430 w 4669005"/>
            <a:gd name="connsiteY56" fmla="*/ 2085975 h 5825899"/>
            <a:gd name="connsiteX57" fmla="*/ 1525755 w 4669005"/>
            <a:gd name="connsiteY57" fmla="*/ 2114550 h 5825899"/>
            <a:gd name="connsiteX58" fmla="*/ 1459080 w 4669005"/>
            <a:gd name="connsiteY58" fmla="*/ 2133600 h 5825899"/>
            <a:gd name="connsiteX59" fmla="*/ 1430505 w 4669005"/>
            <a:gd name="connsiteY59" fmla="*/ 2143125 h 5825899"/>
            <a:gd name="connsiteX60" fmla="*/ 1363830 w 4669005"/>
            <a:gd name="connsiteY60" fmla="*/ 2152650 h 5825899"/>
            <a:gd name="connsiteX61" fmla="*/ 1287630 w 4669005"/>
            <a:gd name="connsiteY61" fmla="*/ 2171700 h 5825899"/>
            <a:gd name="connsiteX62" fmla="*/ 1240005 w 4669005"/>
            <a:gd name="connsiteY62" fmla="*/ 2219325 h 5825899"/>
            <a:gd name="connsiteX63" fmla="*/ 1211430 w 4669005"/>
            <a:gd name="connsiteY63" fmla="*/ 2247900 h 5825899"/>
            <a:gd name="connsiteX64" fmla="*/ 1192380 w 4669005"/>
            <a:gd name="connsiteY64" fmla="*/ 2286000 h 5825899"/>
            <a:gd name="connsiteX65" fmla="*/ 1163805 w 4669005"/>
            <a:gd name="connsiteY65" fmla="*/ 2314575 h 5825899"/>
            <a:gd name="connsiteX66" fmla="*/ 1116180 w 4669005"/>
            <a:gd name="connsiteY66" fmla="*/ 2371725 h 5825899"/>
            <a:gd name="connsiteX67" fmla="*/ 1106655 w 4669005"/>
            <a:gd name="connsiteY67" fmla="*/ 2400300 h 5825899"/>
            <a:gd name="connsiteX68" fmla="*/ 1068555 w 4669005"/>
            <a:gd name="connsiteY68" fmla="*/ 2457450 h 5825899"/>
            <a:gd name="connsiteX69" fmla="*/ 1059030 w 4669005"/>
            <a:gd name="connsiteY69" fmla="*/ 2495550 h 5825899"/>
            <a:gd name="connsiteX70" fmla="*/ 1049505 w 4669005"/>
            <a:gd name="connsiteY70" fmla="*/ 2524125 h 5825899"/>
            <a:gd name="connsiteX71" fmla="*/ 1039980 w 4669005"/>
            <a:gd name="connsiteY71" fmla="*/ 2571750 h 5825899"/>
            <a:gd name="connsiteX72" fmla="*/ 1011405 w 4669005"/>
            <a:gd name="connsiteY72" fmla="*/ 2609850 h 5825899"/>
            <a:gd name="connsiteX73" fmla="*/ 1001880 w 4669005"/>
            <a:gd name="connsiteY73" fmla="*/ 2657475 h 5825899"/>
            <a:gd name="connsiteX74" fmla="*/ 982830 w 4669005"/>
            <a:gd name="connsiteY74" fmla="*/ 2686050 h 5825899"/>
            <a:gd name="connsiteX75" fmla="*/ 935205 w 4669005"/>
            <a:gd name="connsiteY75" fmla="*/ 2752725 h 5825899"/>
            <a:gd name="connsiteX76" fmla="*/ 897105 w 4669005"/>
            <a:gd name="connsiteY76" fmla="*/ 2809875 h 5825899"/>
            <a:gd name="connsiteX77" fmla="*/ 849480 w 4669005"/>
            <a:gd name="connsiteY77" fmla="*/ 2857500 h 5825899"/>
            <a:gd name="connsiteX78" fmla="*/ 830430 w 4669005"/>
            <a:gd name="connsiteY78" fmla="*/ 2886075 h 5825899"/>
            <a:gd name="connsiteX79" fmla="*/ 744705 w 4669005"/>
            <a:gd name="connsiteY79" fmla="*/ 2962275 h 5825899"/>
            <a:gd name="connsiteX80" fmla="*/ 706605 w 4669005"/>
            <a:gd name="connsiteY80" fmla="*/ 3019425 h 5825899"/>
            <a:gd name="connsiteX81" fmla="*/ 687555 w 4669005"/>
            <a:gd name="connsiteY81" fmla="*/ 3048000 h 5825899"/>
            <a:gd name="connsiteX82" fmla="*/ 668505 w 4669005"/>
            <a:gd name="connsiteY82" fmla="*/ 3086100 h 5825899"/>
            <a:gd name="connsiteX83" fmla="*/ 639930 w 4669005"/>
            <a:gd name="connsiteY83" fmla="*/ 3133725 h 5825899"/>
            <a:gd name="connsiteX84" fmla="*/ 620880 w 4669005"/>
            <a:gd name="connsiteY84" fmla="*/ 3162300 h 5825899"/>
            <a:gd name="connsiteX85" fmla="*/ 592305 w 4669005"/>
            <a:gd name="connsiteY85" fmla="*/ 3248025 h 5825899"/>
            <a:gd name="connsiteX86" fmla="*/ 573255 w 4669005"/>
            <a:gd name="connsiteY86" fmla="*/ 3305175 h 5825899"/>
            <a:gd name="connsiteX87" fmla="*/ 563730 w 4669005"/>
            <a:gd name="connsiteY87" fmla="*/ 3333750 h 5825899"/>
            <a:gd name="connsiteX88" fmla="*/ 544680 w 4669005"/>
            <a:gd name="connsiteY88" fmla="*/ 3438525 h 5825899"/>
            <a:gd name="connsiteX89" fmla="*/ 525630 w 4669005"/>
            <a:gd name="connsiteY89" fmla="*/ 3505200 h 5825899"/>
            <a:gd name="connsiteX90" fmla="*/ 487530 w 4669005"/>
            <a:gd name="connsiteY90" fmla="*/ 3638550 h 5825899"/>
            <a:gd name="connsiteX91" fmla="*/ 468480 w 4669005"/>
            <a:gd name="connsiteY91" fmla="*/ 3667125 h 5825899"/>
            <a:gd name="connsiteX92" fmla="*/ 449430 w 4669005"/>
            <a:gd name="connsiteY92" fmla="*/ 3762375 h 5825899"/>
            <a:gd name="connsiteX93" fmla="*/ 439905 w 4669005"/>
            <a:gd name="connsiteY93" fmla="*/ 3790950 h 5825899"/>
            <a:gd name="connsiteX94" fmla="*/ 420855 w 4669005"/>
            <a:gd name="connsiteY94" fmla="*/ 3819525 h 5825899"/>
            <a:gd name="connsiteX95" fmla="*/ 401805 w 4669005"/>
            <a:gd name="connsiteY95" fmla="*/ 3895725 h 5825899"/>
            <a:gd name="connsiteX96" fmla="*/ 382755 w 4669005"/>
            <a:gd name="connsiteY96" fmla="*/ 3962400 h 5825899"/>
            <a:gd name="connsiteX97" fmla="*/ 363705 w 4669005"/>
            <a:gd name="connsiteY97" fmla="*/ 3990975 h 5825899"/>
            <a:gd name="connsiteX98" fmla="*/ 354180 w 4669005"/>
            <a:gd name="connsiteY98" fmla="*/ 4029075 h 5825899"/>
            <a:gd name="connsiteX99" fmla="*/ 335130 w 4669005"/>
            <a:gd name="connsiteY99" fmla="*/ 4057650 h 5825899"/>
            <a:gd name="connsiteX100" fmla="*/ 287505 w 4669005"/>
            <a:gd name="connsiteY100" fmla="*/ 4124325 h 5825899"/>
            <a:gd name="connsiteX101" fmla="*/ 268455 w 4669005"/>
            <a:gd name="connsiteY101" fmla="*/ 4162425 h 5825899"/>
            <a:gd name="connsiteX102" fmla="*/ 230355 w 4669005"/>
            <a:gd name="connsiteY102" fmla="*/ 4191000 h 5825899"/>
            <a:gd name="connsiteX103" fmla="*/ 211305 w 4669005"/>
            <a:gd name="connsiteY103" fmla="*/ 4219575 h 5825899"/>
            <a:gd name="connsiteX104" fmla="*/ 173205 w 4669005"/>
            <a:gd name="connsiteY104" fmla="*/ 4238625 h 5825899"/>
            <a:gd name="connsiteX105" fmla="*/ 125580 w 4669005"/>
            <a:gd name="connsiteY105" fmla="*/ 4276725 h 5825899"/>
            <a:gd name="connsiteX106" fmla="*/ 77955 w 4669005"/>
            <a:gd name="connsiteY106" fmla="*/ 4333875 h 5825899"/>
            <a:gd name="connsiteX107" fmla="*/ 58905 w 4669005"/>
            <a:gd name="connsiteY107" fmla="*/ 4391025 h 5825899"/>
            <a:gd name="connsiteX108" fmla="*/ 49380 w 4669005"/>
            <a:gd name="connsiteY108" fmla="*/ 4486275 h 5825899"/>
            <a:gd name="connsiteX109" fmla="*/ 39855 w 4669005"/>
            <a:gd name="connsiteY109" fmla="*/ 4514850 h 5825899"/>
            <a:gd name="connsiteX110" fmla="*/ 30330 w 4669005"/>
            <a:gd name="connsiteY110" fmla="*/ 4562475 h 5825899"/>
            <a:gd name="connsiteX111" fmla="*/ 11280 w 4669005"/>
            <a:gd name="connsiteY111" fmla="*/ 4629150 h 5825899"/>
            <a:gd name="connsiteX112" fmla="*/ 30330 w 4669005"/>
            <a:gd name="connsiteY112" fmla="*/ 4876800 h 5825899"/>
            <a:gd name="connsiteX113" fmla="*/ 49380 w 4669005"/>
            <a:gd name="connsiteY113" fmla="*/ 4905375 h 5825899"/>
            <a:gd name="connsiteX114" fmla="*/ 68430 w 4669005"/>
            <a:gd name="connsiteY114" fmla="*/ 4962525 h 5825899"/>
            <a:gd name="connsiteX115" fmla="*/ 77955 w 4669005"/>
            <a:gd name="connsiteY115" fmla="*/ 4991100 h 5825899"/>
            <a:gd name="connsiteX116" fmla="*/ 125580 w 4669005"/>
            <a:gd name="connsiteY116" fmla="*/ 5048250 h 5825899"/>
            <a:gd name="connsiteX117" fmla="*/ 135105 w 4669005"/>
            <a:gd name="connsiteY117" fmla="*/ 5076825 h 5825899"/>
            <a:gd name="connsiteX118" fmla="*/ 201780 w 4669005"/>
            <a:gd name="connsiteY118" fmla="*/ 5162550 h 5825899"/>
            <a:gd name="connsiteX119" fmla="*/ 211305 w 4669005"/>
            <a:gd name="connsiteY119" fmla="*/ 5191125 h 5825899"/>
            <a:gd name="connsiteX120" fmla="*/ 220830 w 4669005"/>
            <a:gd name="connsiteY120" fmla="*/ 5229225 h 5825899"/>
            <a:gd name="connsiteX121" fmla="*/ 258930 w 4669005"/>
            <a:gd name="connsiteY121" fmla="*/ 5219700 h 5825899"/>
            <a:gd name="connsiteX122" fmla="*/ 316080 w 4669005"/>
            <a:gd name="connsiteY122" fmla="*/ 5200650 h 5825899"/>
            <a:gd name="connsiteX123" fmla="*/ 354180 w 4669005"/>
            <a:gd name="connsiteY123" fmla="*/ 5191125 h 5825899"/>
            <a:gd name="connsiteX124" fmla="*/ 411330 w 4669005"/>
            <a:gd name="connsiteY124" fmla="*/ 5172075 h 5825899"/>
            <a:gd name="connsiteX125" fmla="*/ 458955 w 4669005"/>
            <a:gd name="connsiteY125" fmla="*/ 5162550 h 5825899"/>
            <a:gd name="connsiteX126" fmla="*/ 620880 w 4669005"/>
            <a:gd name="connsiteY126" fmla="*/ 5819775 h 5825899"/>
            <a:gd name="connsiteX127" fmla="*/ 935205 w 4669005"/>
            <a:gd name="connsiteY127" fmla="*/ 5505450 h 5825899"/>
            <a:gd name="connsiteX128" fmla="*/ 1078080 w 4669005"/>
            <a:gd name="connsiteY128" fmla="*/ 5305425 h 5825899"/>
            <a:gd name="connsiteX129" fmla="*/ 1144755 w 4669005"/>
            <a:gd name="connsiteY129" fmla="*/ 5057775 h 5825899"/>
            <a:gd name="connsiteX130" fmla="*/ 1182855 w 4669005"/>
            <a:gd name="connsiteY130" fmla="*/ 5048250 h 5825899"/>
            <a:gd name="connsiteX131" fmla="*/ 1240005 w 4669005"/>
            <a:gd name="connsiteY131" fmla="*/ 5000625 h 5825899"/>
            <a:gd name="connsiteX132" fmla="*/ 1278105 w 4669005"/>
            <a:gd name="connsiteY132" fmla="*/ 4972050 h 5825899"/>
            <a:gd name="connsiteX133" fmla="*/ 1306680 w 4669005"/>
            <a:gd name="connsiteY133" fmla="*/ 4933950 h 5825899"/>
            <a:gd name="connsiteX134" fmla="*/ 1401930 w 4669005"/>
            <a:gd name="connsiteY134" fmla="*/ 4876800 h 5825899"/>
            <a:gd name="connsiteX135" fmla="*/ 1459080 w 4669005"/>
            <a:gd name="connsiteY135" fmla="*/ 4838700 h 5825899"/>
            <a:gd name="connsiteX136" fmla="*/ 1516230 w 4669005"/>
            <a:gd name="connsiteY136" fmla="*/ 4791075 h 5825899"/>
            <a:gd name="connsiteX137" fmla="*/ 1544805 w 4669005"/>
            <a:gd name="connsiteY137" fmla="*/ 4781550 h 5825899"/>
            <a:gd name="connsiteX138" fmla="*/ 1611480 w 4669005"/>
            <a:gd name="connsiteY138" fmla="*/ 4752975 h 5825899"/>
            <a:gd name="connsiteX139" fmla="*/ 1640055 w 4669005"/>
            <a:gd name="connsiteY139" fmla="*/ 4743450 h 5825899"/>
            <a:gd name="connsiteX140" fmla="*/ 1916280 w 4669005"/>
            <a:gd name="connsiteY140" fmla="*/ 4733925 h 5825899"/>
            <a:gd name="connsiteX141" fmla="*/ 1982955 w 4669005"/>
            <a:gd name="connsiteY141" fmla="*/ 4724400 h 5825899"/>
            <a:gd name="connsiteX142" fmla="*/ 2011530 w 4669005"/>
            <a:gd name="connsiteY142" fmla="*/ 4714875 h 5825899"/>
            <a:gd name="connsiteX143" fmla="*/ 2068680 w 4669005"/>
            <a:gd name="connsiteY143" fmla="*/ 4705350 h 5825899"/>
            <a:gd name="connsiteX144" fmla="*/ 2097255 w 4669005"/>
            <a:gd name="connsiteY144" fmla="*/ 4695825 h 5825899"/>
            <a:gd name="connsiteX145" fmla="*/ 2173455 w 4669005"/>
            <a:gd name="connsiteY145" fmla="*/ 4676775 h 5825899"/>
            <a:gd name="connsiteX146" fmla="*/ 2211555 w 4669005"/>
            <a:gd name="connsiteY146" fmla="*/ 4667250 h 5825899"/>
            <a:gd name="connsiteX147" fmla="*/ 2240130 w 4669005"/>
            <a:gd name="connsiteY147" fmla="*/ 4648200 h 5825899"/>
            <a:gd name="connsiteX148" fmla="*/ 2306805 w 4669005"/>
            <a:gd name="connsiteY148" fmla="*/ 4629150 h 5825899"/>
            <a:gd name="connsiteX149" fmla="*/ 2383005 w 4669005"/>
            <a:gd name="connsiteY149" fmla="*/ 4600575 h 5825899"/>
            <a:gd name="connsiteX150" fmla="*/ 2449680 w 4669005"/>
            <a:gd name="connsiteY150" fmla="*/ 4562475 h 5825899"/>
            <a:gd name="connsiteX151" fmla="*/ 2516355 w 4669005"/>
            <a:gd name="connsiteY151" fmla="*/ 4543425 h 5825899"/>
            <a:gd name="connsiteX152" fmla="*/ 2544930 w 4669005"/>
            <a:gd name="connsiteY152" fmla="*/ 4533900 h 5825899"/>
            <a:gd name="connsiteX153" fmla="*/ 2583030 w 4669005"/>
            <a:gd name="connsiteY153" fmla="*/ 4505325 h 5825899"/>
            <a:gd name="connsiteX154" fmla="*/ 2659230 w 4669005"/>
            <a:gd name="connsiteY154" fmla="*/ 4476750 h 5825899"/>
            <a:gd name="connsiteX155" fmla="*/ 2735430 w 4669005"/>
            <a:gd name="connsiteY155" fmla="*/ 4429125 h 5825899"/>
            <a:gd name="connsiteX156" fmla="*/ 2792580 w 4669005"/>
            <a:gd name="connsiteY156" fmla="*/ 4391025 h 5825899"/>
            <a:gd name="connsiteX157" fmla="*/ 2821155 w 4669005"/>
            <a:gd name="connsiteY157" fmla="*/ 4371975 h 5825899"/>
            <a:gd name="connsiteX158" fmla="*/ 2878305 w 4669005"/>
            <a:gd name="connsiteY158" fmla="*/ 4305300 h 5825899"/>
            <a:gd name="connsiteX159" fmla="*/ 2906880 w 4669005"/>
            <a:gd name="connsiteY159" fmla="*/ 4267200 h 5825899"/>
            <a:gd name="connsiteX160" fmla="*/ 2964030 w 4669005"/>
            <a:gd name="connsiteY160" fmla="*/ 4210050 h 5825899"/>
            <a:gd name="connsiteX161" fmla="*/ 2992605 w 4669005"/>
            <a:gd name="connsiteY161" fmla="*/ 4181475 h 5825899"/>
            <a:gd name="connsiteX162" fmla="*/ 3021180 w 4669005"/>
            <a:gd name="connsiteY162" fmla="*/ 4162425 h 5825899"/>
            <a:gd name="connsiteX163" fmla="*/ 3049755 w 4669005"/>
            <a:gd name="connsiteY163" fmla="*/ 4133850 h 5825899"/>
            <a:gd name="connsiteX164" fmla="*/ 3087855 w 4669005"/>
            <a:gd name="connsiteY164" fmla="*/ 4114800 h 5825899"/>
            <a:gd name="connsiteX165" fmla="*/ 3145005 w 4669005"/>
            <a:gd name="connsiteY165" fmla="*/ 4067175 h 5825899"/>
            <a:gd name="connsiteX166" fmla="*/ 3173580 w 4669005"/>
            <a:gd name="connsiteY166" fmla="*/ 4057650 h 5825899"/>
            <a:gd name="connsiteX167" fmla="*/ 3202155 w 4669005"/>
            <a:gd name="connsiteY167" fmla="*/ 4038600 h 5825899"/>
            <a:gd name="connsiteX168" fmla="*/ 3297405 w 4669005"/>
            <a:gd name="connsiteY168" fmla="*/ 3981450 h 5825899"/>
            <a:gd name="connsiteX169" fmla="*/ 3335505 w 4669005"/>
            <a:gd name="connsiteY169" fmla="*/ 3952875 h 5825899"/>
            <a:gd name="connsiteX170" fmla="*/ 3354555 w 4669005"/>
            <a:gd name="connsiteY170" fmla="*/ 3924300 h 5825899"/>
            <a:gd name="connsiteX171" fmla="*/ 3383130 w 4669005"/>
            <a:gd name="connsiteY171" fmla="*/ 3895725 h 5825899"/>
            <a:gd name="connsiteX172" fmla="*/ 3411705 w 4669005"/>
            <a:gd name="connsiteY172" fmla="*/ 3857625 h 5825899"/>
            <a:gd name="connsiteX173" fmla="*/ 3468855 w 4669005"/>
            <a:gd name="connsiteY173" fmla="*/ 3800475 h 5825899"/>
            <a:gd name="connsiteX174" fmla="*/ 3487905 w 4669005"/>
            <a:gd name="connsiteY174" fmla="*/ 3762375 h 5825899"/>
            <a:gd name="connsiteX175" fmla="*/ 3516480 w 4669005"/>
            <a:gd name="connsiteY175" fmla="*/ 3733800 h 5825899"/>
            <a:gd name="connsiteX176" fmla="*/ 3554580 w 4669005"/>
            <a:gd name="connsiteY176" fmla="*/ 3667125 h 5825899"/>
            <a:gd name="connsiteX177" fmla="*/ 3592680 w 4669005"/>
            <a:gd name="connsiteY177" fmla="*/ 3609975 h 5825899"/>
            <a:gd name="connsiteX178" fmla="*/ 3621255 w 4669005"/>
            <a:gd name="connsiteY178" fmla="*/ 3552825 h 5825899"/>
            <a:gd name="connsiteX179" fmla="*/ 3630780 w 4669005"/>
            <a:gd name="connsiteY179" fmla="*/ 3524250 h 5825899"/>
            <a:gd name="connsiteX180" fmla="*/ 3649830 w 4669005"/>
            <a:gd name="connsiteY180" fmla="*/ 3476625 h 5825899"/>
            <a:gd name="connsiteX181" fmla="*/ 3678405 w 4669005"/>
            <a:gd name="connsiteY181" fmla="*/ 3400425 h 5825899"/>
            <a:gd name="connsiteX182" fmla="*/ 3706980 w 4669005"/>
            <a:gd name="connsiteY182" fmla="*/ 3362325 h 5825899"/>
            <a:gd name="connsiteX183" fmla="*/ 3735555 w 4669005"/>
            <a:gd name="connsiteY183" fmla="*/ 3286125 h 5825899"/>
            <a:gd name="connsiteX184" fmla="*/ 3754605 w 4669005"/>
            <a:gd name="connsiteY184" fmla="*/ 3257550 h 5825899"/>
            <a:gd name="connsiteX185" fmla="*/ 3802230 w 4669005"/>
            <a:gd name="connsiteY185" fmla="*/ 3190875 h 5825899"/>
            <a:gd name="connsiteX186" fmla="*/ 3821280 w 4669005"/>
            <a:gd name="connsiteY186" fmla="*/ 3152775 h 5825899"/>
            <a:gd name="connsiteX187" fmla="*/ 3840330 w 4669005"/>
            <a:gd name="connsiteY187" fmla="*/ 3124200 h 5825899"/>
            <a:gd name="connsiteX188" fmla="*/ 3849855 w 4669005"/>
            <a:gd name="connsiteY188" fmla="*/ 3095625 h 5825899"/>
            <a:gd name="connsiteX189" fmla="*/ 3878430 w 4669005"/>
            <a:gd name="connsiteY189" fmla="*/ 3076575 h 5825899"/>
            <a:gd name="connsiteX190" fmla="*/ 3916530 w 4669005"/>
            <a:gd name="connsiteY190" fmla="*/ 3009900 h 5825899"/>
            <a:gd name="connsiteX191" fmla="*/ 3935580 w 4669005"/>
            <a:gd name="connsiteY191" fmla="*/ 2971800 h 5825899"/>
            <a:gd name="connsiteX192" fmla="*/ 3964155 w 4669005"/>
            <a:gd name="connsiteY192" fmla="*/ 2933700 h 5825899"/>
            <a:gd name="connsiteX193" fmla="*/ 3983205 w 4669005"/>
            <a:gd name="connsiteY193" fmla="*/ 2895600 h 5825899"/>
            <a:gd name="connsiteX194" fmla="*/ 4011780 w 4669005"/>
            <a:gd name="connsiteY194" fmla="*/ 2867025 h 5825899"/>
            <a:gd name="connsiteX195" fmla="*/ 4049880 w 4669005"/>
            <a:gd name="connsiteY195" fmla="*/ 2809875 h 5825899"/>
            <a:gd name="connsiteX196" fmla="*/ 4068930 w 4669005"/>
            <a:gd name="connsiteY196" fmla="*/ 2781300 h 5825899"/>
            <a:gd name="connsiteX197" fmla="*/ 4097505 w 4669005"/>
            <a:gd name="connsiteY197" fmla="*/ 2724150 h 5825899"/>
            <a:gd name="connsiteX198" fmla="*/ 4116555 w 4669005"/>
            <a:gd name="connsiteY198" fmla="*/ 2667000 h 5825899"/>
            <a:gd name="connsiteX199" fmla="*/ 4135605 w 4669005"/>
            <a:gd name="connsiteY199" fmla="*/ 2628900 h 5825899"/>
            <a:gd name="connsiteX200" fmla="*/ 4173705 w 4669005"/>
            <a:gd name="connsiteY200" fmla="*/ 2543175 h 5825899"/>
            <a:gd name="connsiteX201" fmla="*/ 4202280 w 4669005"/>
            <a:gd name="connsiteY201" fmla="*/ 2505075 h 5825899"/>
            <a:gd name="connsiteX202" fmla="*/ 4240380 w 4669005"/>
            <a:gd name="connsiteY202" fmla="*/ 2428875 h 5825899"/>
            <a:gd name="connsiteX203" fmla="*/ 4249905 w 4669005"/>
            <a:gd name="connsiteY203" fmla="*/ 2400300 h 5825899"/>
            <a:gd name="connsiteX204" fmla="*/ 4268955 w 4669005"/>
            <a:gd name="connsiteY204" fmla="*/ 2371725 h 5825899"/>
            <a:gd name="connsiteX205" fmla="*/ 4278480 w 4669005"/>
            <a:gd name="connsiteY205" fmla="*/ 2343150 h 5825899"/>
            <a:gd name="connsiteX206" fmla="*/ 4335630 w 4669005"/>
            <a:gd name="connsiteY206" fmla="*/ 2266950 h 5825899"/>
            <a:gd name="connsiteX207" fmla="*/ 4354680 w 4669005"/>
            <a:gd name="connsiteY207" fmla="*/ 2238375 h 5825899"/>
            <a:gd name="connsiteX208" fmla="*/ 4364205 w 4669005"/>
            <a:gd name="connsiteY208" fmla="*/ 2209800 h 5825899"/>
            <a:gd name="connsiteX209" fmla="*/ 4383255 w 4669005"/>
            <a:gd name="connsiteY209" fmla="*/ 2181225 h 5825899"/>
            <a:gd name="connsiteX210" fmla="*/ 4402305 w 4669005"/>
            <a:gd name="connsiteY210" fmla="*/ 2143125 h 5825899"/>
            <a:gd name="connsiteX211" fmla="*/ 4430880 w 4669005"/>
            <a:gd name="connsiteY211" fmla="*/ 2105025 h 5825899"/>
            <a:gd name="connsiteX212" fmla="*/ 4449930 w 4669005"/>
            <a:gd name="connsiteY212" fmla="*/ 2066925 h 5825899"/>
            <a:gd name="connsiteX213" fmla="*/ 4507080 w 4669005"/>
            <a:gd name="connsiteY213" fmla="*/ 1990725 h 5825899"/>
            <a:gd name="connsiteX214" fmla="*/ 4526130 w 4669005"/>
            <a:gd name="connsiteY214" fmla="*/ 1943100 h 5825899"/>
            <a:gd name="connsiteX215" fmla="*/ 4545180 w 4669005"/>
            <a:gd name="connsiteY215" fmla="*/ 1885950 h 5825899"/>
            <a:gd name="connsiteX216" fmla="*/ 4573755 w 4669005"/>
            <a:gd name="connsiteY216" fmla="*/ 1857375 h 5825899"/>
            <a:gd name="connsiteX217" fmla="*/ 4611855 w 4669005"/>
            <a:gd name="connsiteY217" fmla="*/ 1733550 h 5825899"/>
            <a:gd name="connsiteX218" fmla="*/ 4640430 w 4669005"/>
            <a:gd name="connsiteY218" fmla="*/ 1666875 h 5825899"/>
            <a:gd name="connsiteX219" fmla="*/ 4659480 w 4669005"/>
            <a:gd name="connsiteY219" fmla="*/ 1581150 h 5825899"/>
            <a:gd name="connsiteX220" fmla="*/ 4669005 w 4669005"/>
            <a:gd name="connsiteY220" fmla="*/ 1552575 h 5825899"/>
            <a:gd name="connsiteX221" fmla="*/ 4659480 w 4669005"/>
            <a:gd name="connsiteY221" fmla="*/ 1390650 h 5825899"/>
            <a:gd name="connsiteX222" fmla="*/ 4649955 w 4669005"/>
            <a:gd name="connsiteY222" fmla="*/ 1362075 h 5825899"/>
            <a:gd name="connsiteX223" fmla="*/ 4640430 w 4669005"/>
            <a:gd name="connsiteY223" fmla="*/ 1323975 h 5825899"/>
            <a:gd name="connsiteX224" fmla="*/ 4621380 w 4669005"/>
            <a:gd name="connsiteY224" fmla="*/ 1219200 h 5825899"/>
            <a:gd name="connsiteX225" fmla="*/ 4611855 w 4669005"/>
            <a:gd name="connsiteY225" fmla="*/ 1190625 h 5825899"/>
            <a:gd name="connsiteX226" fmla="*/ 4583280 w 4669005"/>
            <a:gd name="connsiteY226" fmla="*/ 1057275 h 5825899"/>
            <a:gd name="connsiteX227" fmla="*/ 4573755 w 4669005"/>
            <a:gd name="connsiteY227" fmla="*/ 1019175 h 5825899"/>
            <a:gd name="connsiteX228" fmla="*/ 4564230 w 4669005"/>
            <a:gd name="connsiteY228" fmla="*/ 990600 h 5825899"/>
            <a:gd name="connsiteX229" fmla="*/ 4554705 w 4669005"/>
            <a:gd name="connsiteY229" fmla="*/ 933450 h 5825899"/>
            <a:gd name="connsiteX230" fmla="*/ 4545180 w 4669005"/>
            <a:gd name="connsiteY230" fmla="*/ 885825 h 5825899"/>
            <a:gd name="connsiteX231" fmla="*/ 4535655 w 4669005"/>
            <a:gd name="connsiteY231" fmla="*/ 847725 h 5825899"/>
            <a:gd name="connsiteX232" fmla="*/ 4526130 w 4669005"/>
            <a:gd name="connsiteY232" fmla="*/ 771525 h 5825899"/>
            <a:gd name="connsiteX233" fmla="*/ 4516605 w 4669005"/>
            <a:gd name="connsiteY233" fmla="*/ 381000 h 5825899"/>
            <a:gd name="connsiteX234" fmla="*/ 4497555 w 4669005"/>
            <a:gd name="connsiteY234" fmla="*/ 304800 h 5825899"/>
            <a:gd name="connsiteX235" fmla="*/ 4468980 w 4669005"/>
            <a:gd name="connsiteY235" fmla="*/ 180975 h 5825899"/>
            <a:gd name="connsiteX236" fmla="*/ 4459455 w 4669005"/>
            <a:gd name="connsiteY236" fmla="*/ 142875 h 5825899"/>
            <a:gd name="connsiteX237" fmla="*/ 4440405 w 4669005"/>
            <a:gd name="connsiteY237" fmla="*/ 114300 h 5825899"/>
            <a:gd name="connsiteX238" fmla="*/ 4411830 w 4669005"/>
            <a:gd name="connsiteY238" fmla="*/ 57150 h 5825899"/>
            <a:gd name="connsiteX239" fmla="*/ 4383255 w 4669005"/>
            <a:gd name="connsiteY239" fmla="*/ 38100 h 5825899"/>
            <a:gd name="connsiteX240" fmla="*/ 4364205 w 4669005"/>
            <a:gd name="connsiteY240" fmla="*/ 9525 h 5825899"/>
            <a:gd name="connsiteX241" fmla="*/ 4335630 w 4669005"/>
            <a:gd name="connsiteY241" fmla="*/ 0 h 5825899"/>
            <a:gd name="connsiteX242" fmla="*/ 4135605 w 4669005"/>
            <a:gd name="connsiteY242" fmla="*/ 9525 h 5825899"/>
            <a:gd name="connsiteX243" fmla="*/ 4097505 w 4669005"/>
            <a:gd name="connsiteY243" fmla="*/ 19050 h 5825899"/>
            <a:gd name="connsiteX244" fmla="*/ 4068930 w 4669005"/>
            <a:gd name="connsiteY244" fmla="*/ 28575 h 5825899"/>
            <a:gd name="connsiteX245" fmla="*/ 4049880 w 4669005"/>
            <a:gd name="connsiteY245" fmla="*/ 85725 h 5825899"/>
            <a:gd name="connsiteX246" fmla="*/ 4049880 w 4669005"/>
            <a:gd name="connsiteY246" fmla="*/ 123825 h 5825899"/>
            <a:gd name="connsiteX0" fmla="*/ 4049880 w 4669005"/>
            <a:gd name="connsiteY0" fmla="*/ 123825 h 5827926"/>
            <a:gd name="connsiteX1" fmla="*/ 3983205 w 4669005"/>
            <a:gd name="connsiteY1" fmla="*/ 133350 h 5827926"/>
            <a:gd name="connsiteX2" fmla="*/ 3954630 w 4669005"/>
            <a:gd name="connsiteY2" fmla="*/ 152400 h 5827926"/>
            <a:gd name="connsiteX3" fmla="*/ 3897480 w 4669005"/>
            <a:gd name="connsiteY3" fmla="*/ 180975 h 5827926"/>
            <a:gd name="connsiteX4" fmla="*/ 3811755 w 4669005"/>
            <a:gd name="connsiteY4" fmla="*/ 247650 h 5827926"/>
            <a:gd name="connsiteX5" fmla="*/ 3735555 w 4669005"/>
            <a:gd name="connsiteY5" fmla="*/ 266700 h 5827926"/>
            <a:gd name="connsiteX6" fmla="*/ 3649830 w 4669005"/>
            <a:gd name="connsiteY6" fmla="*/ 285750 h 5827926"/>
            <a:gd name="connsiteX7" fmla="*/ 3621255 w 4669005"/>
            <a:gd name="connsiteY7" fmla="*/ 304800 h 5827926"/>
            <a:gd name="connsiteX8" fmla="*/ 3554580 w 4669005"/>
            <a:gd name="connsiteY8" fmla="*/ 342900 h 5827926"/>
            <a:gd name="connsiteX9" fmla="*/ 3497430 w 4669005"/>
            <a:gd name="connsiteY9" fmla="*/ 400050 h 5827926"/>
            <a:gd name="connsiteX10" fmla="*/ 3459330 w 4669005"/>
            <a:gd name="connsiteY10" fmla="*/ 428625 h 5827926"/>
            <a:gd name="connsiteX11" fmla="*/ 3430755 w 4669005"/>
            <a:gd name="connsiteY11" fmla="*/ 466725 h 5827926"/>
            <a:gd name="connsiteX12" fmla="*/ 3402180 w 4669005"/>
            <a:gd name="connsiteY12" fmla="*/ 485775 h 5827926"/>
            <a:gd name="connsiteX13" fmla="*/ 3373605 w 4669005"/>
            <a:gd name="connsiteY13" fmla="*/ 514350 h 5827926"/>
            <a:gd name="connsiteX14" fmla="*/ 3335505 w 4669005"/>
            <a:gd name="connsiteY14" fmla="*/ 533400 h 5827926"/>
            <a:gd name="connsiteX15" fmla="*/ 3306930 w 4669005"/>
            <a:gd name="connsiteY15" fmla="*/ 552450 h 5827926"/>
            <a:gd name="connsiteX16" fmla="*/ 3021180 w 4669005"/>
            <a:gd name="connsiteY16" fmla="*/ 552450 h 5827926"/>
            <a:gd name="connsiteX17" fmla="*/ 3040230 w 4669005"/>
            <a:gd name="connsiteY17" fmla="*/ 762000 h 5827926"/>
            <a:gd name="connsiteX18" fmla="*/ 3049755 w 4669005"/>
            <a:gd name="connsiteY18" fmla="*/ 790575 h 5827926"/>
            <a:gd name="connsiteX19" fmla="*/ 3040230 w 4669005"/>
            <a:gd name="connsiteY19" fmla="*/ 914400 h 5827926"/>
            <a:gd name="connsiteX20" fmla="*/ 3002130 w 4669005"/>
            <a:gd name="connsiteY20" fmla="*/ 1000125 h 5827926"/>
            <a:gd name="connsiteX21" fmla="*/ 2973555 w 4669005"/>
            <a:gd name="connsiteY21" fmla="*/ 1066800 h 5827926"/>
            <a:gd name="connsiteX22" fmla="*/ 2935455 w 4669005"/>
            <a:gd name="connsiteY22" fmla="*/ 1133475 h 5827926"/>
            <a:gd name="connsiteX23" fmla="*/ 2906880 w 4669005"/>
            <a:gd name="connsiteY23" fmla="*/ 1200150 h 5827926"/>
            <a:gd name="connsiteX24" fmla="*/ 2887830 w 4669005"/>
            <a:gd name="connsiteY24" fmla="*/ 1228725 h 5827926"/>
            <a:gd name="connsiteX25" fmla="*/ 2878305 w 4669005"/>
            <a:gd name="connsiteY25" fmla="*/ 1257300 h 5827926"/>
            <a:gd name="connsiteX26" fmla="*/ 2849730 w 4669005"/>
            <a:gd name="connsiteY26" fmla="*/ 1285875 h 5827926"/>
            <a:gd name="connsiteX27" fmla="*/ 2830680 w 4669005"/>
            <a:gd name="connsiteY27" fmla="*/ 1314450 h 5827926"/>
            <a:gd name="connsiteX28" fmla="*/ 2802105 w 4669005"/>
            <a:gd name="connsiteY28" fmla="*/ 1352550 h 5827926"/>
            <a:gd name="connsiteX29" fmla="*/ 2783055 w 4669005"/>
            <a:gd name="connsiteY29" fmla="*/ 1390650 h 5827926"/>
            <a:gd name="connsiteX30" fmla="*/ 2725905 w 4669005"/>
            <a:gd name="connsiteY30" fmla="*/ 1428750 h 5827926"/>
            <a:gd name="connsiteX31" fmla="*/ 2706855 w 4669005"/>
            <a:gd name="connsiteY31" fmla="*/ 1457325 h 5827926"/>
            <a:gd name="connsiteX32" fmla="*/ 2649705 w 4669005"/>
            <a:gd name="connsiteY32" fmla="*/ 1476375 h 5827926"/>
            <a:gd name="connsiteX33" fmla="*/ 2621130 w 4669005"/>
            <a:gd name="connsiteY33" fmla="*/ 1504950 h 5827926"/>
            <a:gd name="connsiteX34" fmla="*/ 2563980 w 4669005"/>
            <a:gd name="connsiteY34" fmla="*/ 1524000 h 5827926"/>
            <a:gd name="connsiteX35" fmla="*/ 2535405 w 4669005"/>
            <a:gd name="connsiteY35" fmla="*/ 1533525 h 5827926"/>
            <a:gd name="connsiteX36" fmla="*/ 2478255 w 4669005"/>
            <a:gd name="connsiteY36" fmla="*/ 1562100 h 5827926"/>
            <a:gd name="connsiteX37" fmla="*/ 2449680 w 4669005"/>
            <a:gd name="connsiteY37" fmla="*/ 1581150 h 5827926"/>
            <a:gd name="connsiteX38" fmla="*/ 2383005 w 4669005"/>
            <a:gd name="connsiteY38" fmla="*/ 1609725 h 5827926"/>
            <a:gd name="connsiteX39" fmla="*/ 2344905 w 4669005"/>
            <a:gd name="connsiteY39" fmla="*/ 1638300 h 5827926"/>
            <a:gd name="connsiteX40" fmla="*/ 2297280 w 4669005"/>
            <a:gd name="connsiteY40" fmla="*/ 1647825 h 5827926"/>
            <a:gd name="connsiteX41" fmla="*/ 2221080 w 4669005"/>
            <a:gd name="connsiteY41" fmla="*/ 1666875 h 5827926"/>
            <a:gd name="connsiteX42" fmla="*/ 2173455 w 4669005"/>
            <a:gd name="connsiteY42" fmla="*/ 1685925 h 5827926"/>
            <a:gd name="connsiteX43" fmla="*/ 2097255 w 4669005"/>
            <a:gd name="connsiteY43" fmla="*/ 1704975 h 5827926"/>
            <a:gd name="connsiteX44" fmla="*/ 2059155 w 4669005"/>
            <a:gd name="connsiteY44" fmla="*/ 1714500 h 5827926"/>
            <a:gd name="connsiteX45" fmla="*/ 2002005 w 4669005"/>
            <a:gd name="connsiteY45" fmla="*/ 1733550 h 5827926"/>
            <a:gd name="connsiteX46" fmla="*/ 1973430 w 4669005"/>
            <a:gd name="connsiteY46" fmla="*/ 1743075 h 5827926"/>
            <a:gd name="connsiteX47" fmla="*/ 1944855 w 4669005"/>
            <a:gd name="connsiteY47" fmla="*/ 1752600 h 5827926"/>
            <a:gd name="connsiteX48" fmla="*/ 1916280 w 4669005"/>
            <a:gd name="connsiteY48" fmla="*/ 1771650 h 5827926"/>
            <a:gd name="connsiteX49" fmla="*/ 1868655 w 4669005"/>
            <a:gd name="connsiteY49" fmla="*/ 1828800 h 5827926"/>
            <a:gd name="connsiteX50" fmla="*/ 1821030 w 4669005"/>
            <a:gd name="connsiteY50" fmla="*/ 1885950 h 5827926"/>
            <a:gd name="connsiteX51" fmla="*/ 1782930 w 4669005"/>
            <a:gd name="connsiteY51" fmla="*/ 1933575 h 5827926"/>
            <a:gd name="connsiteX52" fmla="*/ 1763880 w 4669005"/>
            <a:gd name="connsiteY52" fmla="*/ 1962150 h 5827926"/>
            <a:gd name="connsiteX53" fmla="*/ 1706730 w 4669005"/>
            <a:gd name="connsiteY53" fmla="*/ 2009775 h 5827926"/>
            <a:gd name="connsiteX54" fmla="*/ 1678155 w 4669005"/>
            <a:gd name="connsiteY54" fmla="*/ 2038350 h 5827926"/>
            <a:gd name="connsiteX55" fmla="*/ 1649580 w 4669005"/>
            <a:gd name="connsiteY55" fmla="*/ 2047875 h 5827926"/>
            <a:gd name="connsiteX56" fmla="*/ 1592430 w 4669005"/>
            <a:gd name="connsiteY56" fmla="*/ 2085975 h 5827926"/>
            <a:gd name="connsiteX57" fmla="*/ 1525755 w 4669005"/>
            <a:gd name="connsiteY57" fmla="*/ 2114550 h 5827926"/>
            <a:gd name="connsiteX58" fmla="*/ 1459080 w 4669005"/>
            <a:gd name="connsiteY58" fmla="*/ 2133600 h 5827926"/>
            <a:gd name="connsiteX59" fmla="*/ 1430505 w 4669005"/>
            <a:gd name="connsiteY59" fmla="*/ 2143125 h 5827926"/>
            <a:gd name="connsiteX60" fmla="*/ 1363830 w 4669005"/>
            <a:gd name="connsiteY60" fmla="*/ 2152650 h 5827926"/>
            <a:gd name="connsiteX61" fmla="*/ 1287630 w 4669005"/>
            <a:gd name="connsiteY61" fmla="*/ 2171700 h 5827926"/>
            <a:gd name="connsiteX62" fmla="*/ 1240005 w 4669005"/>
            <a:gd name="connsiteY62" fmla="*/ 2219325 h 5827926"/>
            <a:gd name="connsiteX63" fmla="*/ 1211430 w 4669005"/>
            <a:gd name="connsiteY63" fmla="*/ 2247900 h 5827926"/>
            <a:gd name="connsiteX64" fmla="*/ 1192380 w 4669005"/>
            <a:gd name="connsiteY64" fmla="*/ 2286000 h 5827926"/>
            <a:gd name="connsiteX65" fmla="*/ 1163805 w 4669005"/>
            <a:gd name="connsiteY65" fmla="*/ 2314575 h 5827926"/>
            <a:gd name="connsiteX66" fmla="*/ 1116180 w 4669005"/>
            <a:gd name="connsiteY66" fmla="*/ 2371725 h 5827926"/>
            <a:gd name="connsiteX67" fmla="*/ 1106655 w 4669005"/>
            <a:gd name="connsiteY67" fmla="*/ 2400300 h 5827926"/>
            <a:gd name="connsiteX68" fmla="*/ 1068555 w 4669005"/>
            <a:gd name="connsiteY68" fmla="*/ 2457450 h 5827926"/>
            <a:gd name="connsiteX69" fmla="*/ 1059030 w 4669005"/>
            <a:gd name="connsiteY69" fmla="*/ 2495550 h 5827926"/>
            <a:gd name="connsiteX70" fmla="*/ 1049505 w 4669005"/>
            <a:gd name="connsiteY70" fmla="*/ 2524125 h 5827926"/>
            <a:gd name="connsiteX71" fmla="*/ 1039980 w 4669005"/>
            <a:gd name="connsiteY71" fmla="*/ 2571750 h 5827926"/>
            <a:gd name="connsiteX72" fmla="*/ 1011405 w 4669005"/>
            <a:gd name="connsiteY72" fmla="*/ 2609850 h 5827926"/>
            <a:gd name="connsiteX73" fmla="*/ 1001880 w 4669005"/>
            <a:gd name="connsiteY73" fmla="*/ 2657475 h 5827926"/>
            <a:gd name="connsiteX74" fmla="*/ 982830 w 4669005"/>
            <a:gd name="connsiteY74" fmla="*/ 2686050 h 5827926"/>
            <a:gd name="connsiteX75" fmla="*/ 935205 w 4669005"/>
            <a:gd name="connsiteY75" fmla="*/ 2752725 h 5827926"/>
            <a:gd name="connsiteX76" fmla="*/ 897105 w 4669005"/>
            <a:gd name="connsiteY76" fmla="*/ 2809875 h 5827926"/>
            <a:gd name="connsiteX77" fmla="*/ 849480 w 4669005"/>
            <a:gd name="connsiteY77" fmla="*/ 2857500 h 5827926"/>
            <a:gd name="connsiteX78" fmla="*/ 830430 w 4669005"/>
            <a:gd name="connsiteY78" fmla="*/ 2886075 h 5827926"/>
            <a:gd name="connsiteX79" fmla="*/ 744705 w 4669005"/>
            <a:gd name="connsiteY79" fmla="*/ 2962275 h 5827926"/>
            <a:gd name="connsiteX80" fmla="*/ 706605 w 4669005"/>
            <a:gd name="connsiteY80" fmla="*/ 3019425 h 5827926"/>
            <a:gd name="connsiteX81" fmla="*/ 687555 w 4669005"/>
            <a:gd name="connsiteY81" fmla="*/ 3048000 h 5827926"/>
            <a:gd name="connsiteX82" fmla="*/ 668505 w 4669005"/>
            <a:gd name="connsiteY82" fmla="*/ 3086100 h 5827926"/>
            <a:gd name="connsiteX83" fmla="*/ 639930 w 4669005"/>
            <a:gd name="connsiteY83" fmla="*/ 3133725 h 5827926"/>
            <a:gd name="connsiteX84" fmla="*/ 620880 w 4669005"/>
            <a:gd name="connsiteY84" fmla="*/ 3162300 h 5827926"/>
            <a:gd name="connsiteX85" fmla="*/ 592305 w 4669005"/>
            <a:gd name="connsiteY85" fmla="*/ 3248025 h 5827926"/>
            <a:gd name="connsiteX86" fmla="*/ 573255 w 4669005"/>
            <a:gd name="connsiteY86" fmla="*/ 3305175 h 5827926"/>
            <a:gd name="connsiteX87" fmla="*/ 563730 w 4669005"/>
            <a:gd name="connsiteY87" fmla="*/ 3333750 h 5827926"/>
            <a:gd name="connsiteX88" fmla="*/ 544680 w 4669005"/>
            <a:gd name="connsiteY88" fmla="*/ 3438525 h 5827926"/>
            <a:gd name="connsiteX89" fmla="*/ 525630 w 4669005"/>
            <a:gd name="connsiteY89" fmla="*/ 3505200 h 5827926"/>
            <a:gd name="connsiteX90" fmla="*/ 487530 w 4669005"/>
            <a:gd name="connsiteY90" fmla="*/ 3638550 h 5827926"/>
            <a:gd name="connsiteX91" fmla="*/ 468480 w 4669005"/>
            <a:gd name="connsiteY91" fmla="*/ 3667125 h 5827926"/>
            <a:gd name="connsiteX92" fmla="*/ 449430 w 4669005"/>
            <a:gd name="connsiteY92" fmla="*/ 3762375 h 5827926"/>
            <a:gd name="connsiteX93" fmla="*/ 439905 w 4669005"/>
            <a:gd name="connsiteY93" fmla="*/ 3790950 h 5827926"/>
            <a:gd name="connsiteX94" fmla="*/ 420855 w 4669005"/>
            <a:gd name="connsiteY94" fmla="*/ 3819525 h 5827926"/>
            <a:gd name="connsiteX95" fmla="*/ 401805 w 4669005"/>
            <a:gd name="connsiteY95" fmla="*/ 3895725 h 5827926"/>
            <a:gd name="connsiteX96" fmla="*/ 382755 w 4669005"/>
            <a:gd name="connsiteY96" fmla="*/ 3962400 h 5827926"/>
            <a:gd name="connsiteX97" fmla="*/ 363705 w 4669005"/>
            <a:gd name="connsiteY97" fmla="*/ 3990975 h 5827926"/>
            <a:gd name="connsiteX98" fmla="*/ 354180 w 4669005"/>
            <a:gd name="connsiteY98" fmla="*/ 4029075 h 5827926"/>
            <a:gd name="connsiteX99" fmla="*/ 335130 w 4669005"/>
            <a:gd name="connsiteY99" fmla="*/ 4057650 h 5827926"/>
            <a:gd name="connsiteX100" fmla="*/ 287505 w 4669005"/>
            <a:gd name="connsiteY100" fmla="*/ 4124325 h 5827926"/>
            <a:gd name="connsiteX101" fmla="*/ 268455 w 4669005"/>
            <a:gd name="connsiteY101" fmla="*/ 4162425 h 5827926"/>
            <a:gd name="connsiteX102" fmla="*/ 230355 w 4669005"/>
            <a:gd name="connsiteY102" fmla="*/ 4191000 h 5827926"/>
            <a:gd name="connsiteX103" fmla="*/ 211305 w 4669005"/>
            <a:gd name="connsiteY103" fmla="*/ 4219575 h 5827926"/>
            <a:gd name="connsiteX104" fmla="*/ 173205 w 4669005"/>
            <a:gd name="connsiteY104" fmla="*/ 4238625 h 5827926"/>
            <a:gd name="connsiteX105" fmla="*/ 125580 w 4669005"/>
            <a:gd name="connsiteY105" fmla="*/ 4276725 h 5827926"/>
            <a:gd name="connsiteX106" fmla="*/ 77955 w 4669005"/>
            <a:gd name="connsiteY106" fmla="*/ 4333875 h 5827926"/>
            <a:gd name="connsiteX107" fmla="*/ 58905 w 4669005"/>
            <a:gd name="connsiteY107" fmla="*/ 4391025 h 5827926"/>
            <a:gd name="connsiteX108" fmla="*/ 49380 w 4669005"/>
            <a:gd name="connsiteY108" fmla="*/ 4486275 h 5827926"/>
            <a:gd name="connsiteX109" fmla="*/ 39855 w 4669005"/>
            <a:gd name="connsiteY109" fmla="*/ 4514850 h 5827926"/>
            <a:gd name="connsiteX110" fmla="*/ 30330 w 4669005"/>
            <a:gd name="connsiteY110" fmla="*/ 4562475 h 5827926"/>
            <a:gd name="connsiteX111" fmla="*/ 11280 w 4669005"/>
            <a:gd name="connsiteY111" fmla="*/ 4629150 h 5827926"/>
            <a:gd name="connsiteX112" fmla="*/ 30330 w 4669005"/>
            <a:gd name="connsiteY112" fmla="*/ 4876800 h 5827926"/>
            <a:gd name="connsiteX113" fmla="*/ 49380 w 4669005"/>
            <a:gd name="connsiteY113" fmla="*/ 4905375 h 5827926"/>
            <a:gd name="connsiteX114" fmla="*/ 68430 w 4669005"/>
            <a:gd name="connsiteY114" fmla="*/ 4962525 h 5827926"/>
            <a:gd name="connsiteX115" fmla="*/ 77955 w 4669005"/>
            <a:gd name="connsiteY115" fmla="*/ 4991100 h 5827926"/>
            <a:gd name="connsiteX116" fmla="*/ 125580 w 4669005"/>
            <a:gd name="connsiteY116" fmla="*/ 5048250 h 5827926"/>
            <a:gd name="connsiteX117" fmla="*/ 135105 w 4669005"/>
            <a:gd name="connsiteY117" fmla="*/ 5076825 h 5827926"/>
            <a:gd name="connsiteX118" fmla="*/ 201780 w 4669005"/>
            <a:gd name="connsiteY118" fmla="*/ 5162550 h 5827926"/>
            <a:gd name="connsiteX119" fmla="*/ 211305 w 4669005"/>
            <a:gd name="connsiteY119" fmla="*/ 5191125 h 5827926"/>
            <a:gd name="connsiteX120" fmla="*/ 220830 w 4669005"/>
            <a:gd name="connsiteY120" fmla="*/ 5229225 h 5827926"/>
            <a:gd name="connsiteX121" fmla="*/ 258930 w 4669005"/>
            <a:gd name="connsiteY121" fmla="*/ 5219700 h 5827926"/>
            <a:gd name="connsiteX122" fmla="*/ 316080 w 4669005"/>
            <a:gd name="connsiteY122" fmla="*/ 5200650 h 5827926"/>
            <a:gd name="connsiteX123" fmla="*/ 354180 w 4669005"/>
            <a:gd name="connsiteY123" fmla="*/ 5191125 h 5827926"/>
            <a:gd name="connsiteX124" fmla="*/ 411330 w 4669005"/>
            <a:gd name="connsiteY124" fmla="*/ 5172075 h 5827926"/>
            <a:gd name="connsiteX125" fmla="*/ 363705 w 4669005"/>
            <a:gd name="connsiteY125" fmla="*/ 5686425 h 5827926"/>
            <a:gd name="connsiteX126" fmla="*/ 620880 w 4669005"/>
            <a:gd name="connsiteY126" fmla="*/ 5819775 h 5827926"/>
            <a:gd name="connsiteX127" fmla="*/ 935205 w 4669005"/>
            <a:gd name="connsiteY127" fmla="*/ 5505450 h 5827926"/>
            <a:gd name="connsiteX128" fmla="*/ 1078080 w 4669005"/>
            <a:gd name="connsiteY128" fmla="*/ 5305425 h 5827926"/>
            <a:gd name="connsiteX129" fmla="*/ 1144755 w 4669005"/>
            <a:gd name="connsiteY129" fmla="*/ 5057775 h 5827926"/>
            <a:gd name="connsiteX130" fmla="*/ 1182855 w 4669005"/>
            <a:gd name="connsiteY130" fmla="*/ 5048250 h 5827926"/>
            <a:gd name="connsiteX131" fmla="*/ 1240005 w 4669005"/>
            <a:gd name="connsiteY131" fmla="*/ 5000625 h 5827926"/>
            <a:gd name="connsiteX132" fmla="*/ 1278105 w 4669005"/>
            <a:gd name="connsiteY132" fmla="*/ 4972050 h 5827926"/>
            <a:gd name="connsiteX133" fmla="*/ 1306680 w 4669005"/>
            <a:gd name="connsiteY133" fmla="*/ 4933950 h 5827926"/>
            <a:gd name="connsiteX134" fmla="*/ 1401930 w 4669005"/>
            <a:gd name="connsiteY134" fmla="*/ 4876800 h 5827926"/>
            <a:gd name="connsiteX135" fmla="*/ 1459080 w 4669005"/>
            <a:gd name="connsiteY135" fmla="*/ 4838700 h 5827926"/>
            <a:gd name="connsiteX136" fmla="*/ 1516230 w 4669005"/>
            <a:gd name="connsiteY136" fmla="*/ 4791075 h 5827926"/>
            <a:gd name="connsiteX137" fmla="*/ 1544805 w 4669005"/>
            <a:gd name="connsiteY137" fmla="*/ 4781550 h 5827926"/>
            <a:gd name="connsiteX138" fmla="*/ 1611480 w 4669005"/>
            <a:gd name="connsiteY138" fmla="*/ 4752975 h 5827926"/>
            <a:gd name="connsiteX139" fmla="*/ 1640055 w 4669005"/>
            <a:gd name="connsiteY139" fmla="*/ 4743450 h 5827926"/>
            <a:gd name="connsiteX140" fmla="*/ 1916280 w 4669005"/>
            <a:gd name="connsiteY140" fmla="*/ 4733925 h 5827926"/>
            <a:gd name="connsiteX141" fmla="*/ 1982955 w 4669005"/>
            <a:gd name="connsiteY141" fmla="*/ 4724400 h 5827926"/>
            <a:gd name="connsiteX142" fmla="*/ 2011530 w 4669005"/>
            <a:gd name="connsiteY142" fmla="*/ 4714875 h 5827926"/>
            <a:gd name="connsiteX143" fmla="*/ 2068680 w 4669005"/>
            <a:gd name="connsiteY143" fmla="*/ 4705350 h 5827926"/>
            <a:gd name="connsiteX144" fmla="*/ 2097255 w 4669005"/>
            <a:gd name="connsiteY144" fmla="*/ 4695825 h 5827926"/>
            <a:gd name="connsiteX145" fmla="*/ 2173455 w 4669005"/>
            <a:gd name="connsiteY145" fmla="*/ 4676775 h 5827926"/>
            <a:gd name="connsiteX146" fmla="*/ 2211555 w 4669005"/>
            <a:gd name="connsiteY146" fmla="*/ 4667250 h 5827926"/>
            <a:gd name="connsiteX147" fmla="*/ 2240130 w 4669005"/>
            <a:gd name="connsiteY147" fmla="*/ 4648200 h 5827926"/>
            <a:gd name="connsiteX148" fmla="*/ 2306805 w 4669005"/>
            <a:gd name="connsiteY148" fmla="*/ 4629150 h 5827926"/>
            <a:gd name="connsiteX149" fmla="*/ 2383005 w 4669005"/>
            <a:gd name="connsiteY149" fmla="*/ 4600575 h 5827926"/>
            <a:gd name="connsiteX150" fmla="*/ 2449680 w 4669005"/>
            <a:gd name="connsiteY150" fmla="*/ 4562475 h 5827926"/>
            <a:gd name="connsiteX151" fmla="*/ 2516355 w 4669005"/>
            <a:gd name="connsiteY151" fmla="*/ 4543425 h 5827926"/>
            <a:gd name="connsiteX152" fmla="*/ 2544930 w 4669005"/>
            <a:gd name="connsiteY152" fmla="*/ 4533900 h 5827926"/>
            <a:gd name="connsiteX153" fmla="*/ 2583030 w 4669005"/>
            <a:gd name="connsiteY153" fmla="*/ 4505325 h 5827926"/>
            <a:gd name="connsiteX154" fmla="*/ 2659230 w 4669005"/>
            <a:gd name="connsiteY154" fmla="*/ 4476750 h 5827926"/>
            <a:gd name="connsiteX155" fmla="*/ 2735430 w 4669005"/>
            <a:gd name="connsiteY155" fmla="*/ 4429125 h 5827926"/>
            <a:gd name="connsiteX156" fmla="*/ 2792580 w 4669005"/>
            <a:gd name="connsiteY156" fmla="*/ 4391025 h 5827926"/>
            <a:gd name="connsiteX157" fmla="*/ 2821155 w 4669005"/>
            <a:gd name="connsiteY157" fmla="*/ 4371975 h 5827926"/>
            <a:gd name="connsiteX158" fmla="*/ 2878305 w 4669005"/>
            <a:gd name="connsiteY158" fmla="*/ 4305300 h 5827926"/>
            <a:gd name="connsiteX159" fmla="*/ 2906880 w 4669005"/>
            <a:gd name="connsiteY159" fmla="*/ 4267200 h 5827926"/>
            <a:gd name="connsiteX160" fmla="*/ 2964030 w 4669005"/>
            <a:gd name="connsiteY160" fmla="*/ 4210050 h 5827926"/>
            <a:gd name="connsiteX161" fmla="*/ 2992605 w 4669005"/>
            <a:gd name="connsiteY161" fmla="*/ 4181475 h 5827926"/>
            <a:gd name="connsiteX162" fmla="*/ 3021180 w 4669005"/>
            <a:gd name="connsiteY162" fmla="*/ 4162425 h 5827926"/>
            <a:gd name="connsiteX163" fmla="*/ 3049755 w 4669005"/>
            <a:gd name="connsiteY163" fmla="*/ 4133850 h 5827926"/>
            <a:gd name="connsiteX164" fmla="*/ 3087855 w 4669005"/>
            <a:gd name="connsiteY164" fmla="*/ 4114800 h 5827926"/>
            <a:gd name="connsiteX165" fmla="*/ 3145005 w 4669005"/>
            <a:gd name="connsiteY165" fmla="*/ 4067175 h 5827926"/>
            <a:gd name="connsiteX166" fmla="*/ 3173580 w 4669005"/>
            <a:gd name="connsiteY166" fmla="*/ 4057650 h 5827926"/>
            <a:gd name="connsiteX167" fmla="*/ 3202155 w 4669005"/>
            <a:gd name="connsiteY167" fmla="*/ 4038600 h 5827926"/>
            <a:gd name="connsiteX168" fmla="*/ 3297405 w 4669005"/>
            <a:gd name="connsiteY168" fmla="*/ 3981450 h 5827926"/>
            <a:gd name="connsiteX169" fmla="*/ 3335505 w 4669005"/>
            <a:gd name="connsiteY169" fmla="*/ 3952875 h 5827926"/>
            <a:gd name="connsiteX170" fmla="*/ 3354555 w 4669005"/>
            <a:gd name="connsiteY170" fmla="*/ 3924300 h 5827926"/>
            <a:gd name="connsiteX171" fmla="*/ 3383130 w 4669005"/>
            <a:gd name="connsiteY171" fmla="*/ 3895725 h 5827926"/>
            <a:gd name="connsiteX172" fmla="*/ 3411705 w 4669005"/>
            <a:gd name="connsiteY172" fmla="*/ 3857625 h 5827926"/>
            <a:gd name="connsiteX173" fmla="*/ 3468855 w 4669005"/>
            <a:gd name="connsiteY173" fmla="*/ 3800475 h 5827926"/>
            <a:gd name="connsiteX174" fmla="*/ 3487905 w 4669005"/>
            <a:gd name="connsiteY174" fmla="*/ 3762375 h 5827926"/>
            <a:gd name="connsiteX175" fmla="*/ 3516480 w 4669005"/>
            <a:gd name="connsiteY175" fmla="*/ 3733800 h 5827926"/>
            <a:gd name="connsiteX176" fmla="*/ 3554580 w 4669005"/>
            <a:gd name="connsiteY176" fmla="*/ 3667125 h 5827926"/>
            <a:gd name="connsiteX177" fmla="*/ 3592680 w 4669005"/>
            <a:gd name="connsiteY177" fmla="*/ 3609975 h 5827926"/>
            <a:gd name="connsiteX178" fmla="*/ 3621255 w 4669005"/>
            <a:gd name="connsiteY178" fmla="*/ 3552825 h 5827926"/>
            <a:gd name="connsiteX179" fmla="*/ 3630780 w 4669005"/>
            <a:gd name="connsiteY179" fmla="*/ 3524250 h 5827926"/>
            <a:gd name="connsiteX180" fmla="*/ 3649830 w 4669005"/>
            <a:gd name="connsiteY180" fmla="*/ 3476625 h 5827926"/>
            <a:gd name="connsiteX181" fmla="*/ 3678405 w 4669005"/>
            <a:gd name="connsiteY181" fmla="*/ 3400425 h 5827926"/>
            <a:gd name="connsiteX182" fmla="*/ 3706980 w 4669005"/>
            <a:gd name="connsiteY182" fmla="*/ 3362325 h 5827926"/>
            <a:gd name="connsiteX183" fmla="*/ 3735555 w 4669005"/>
            <a:gd name="connsiteY183" fmla="*/ 3286125 h 5827926"/>
            <a:gd name="connsiteX184" fmla="*/ 3754605 w 4669005"/>
            <a:gd name="connsiteY184" fmla="*/ 3257550 h 5827926"/>
            <a:gd name="connsiteX185" fmla="*/ 3802230 w 4669005"/>
            <a:gd name="connsiteY185" fmla="*/ 3190875 h 5827926"/>
            <a:gd name="connsiteX186" fmla="*/ 3821280 w 4669005"/>
            <a:gd name="connsiteY186" fmla="*/ 3152775 h 5827926"/>
            <a:gd name="connsiteX187" fmla="*/ 3840330 w 4669005"/>
            <a:gd name="connsiteY187" fmla="*/ 3124200 h 5827926"/>
            <a:gd name="connsiteX188" fmla="*/ 3849855 w 4669005"/>
            <a:gd name="connsiteY188" fmla="*/ 3095625 h 5827926"/>
            <a:gd name="connsiteX189" fmla="*/ 3878430 w 4669005"/>
            <a:gd name="connsiteY189" fmla="*/ 3076575 h 5827926"/>
            <a:gd name="connsiteX190" fmla="*/ 3916530 w 4669005"/>
            <a:gd name="connsiteY190" fmla="*/ 3009900 h 5827926"/>
            <a:gd name="connsiteX191" fmla="*/ 3935580 w 4669005"/>
            <a:gd name="connsiteY191" fmla="*/ 2971800 h 5827926"/>
            <a:gd name="connsiteX192" fmla="*/ 3964155 w 4669005"/>
            <a:gd name="connsiteY192" fmla="*/ 2933700 h 5827926"/>
            <a:gd name="connsiteX193" fmla="*/ 3983205 w 4669005"/>
            <a:gd name="connsiteY193" fmla="*/ 2895600 h 5827926"/>
            <a:gd name="connsiteX194" fmla="*/ 4011780 w 4669005"/>
            <a:gd name="connsiteY194" fmla="*/ 2867025 h 5827926"/>
            <a:gd name="connsiteX195" fmla="*/ 4049880 w 4669005"/>
            <a:gd name="connsiteY195" fmla="*/ 2809875 h 5827926"/>
            <a:gd name="connsiteX196" fmla="*/ 4068930 w 4669005"/>
            <a:gd name="connsiteY196" fmla="*/ 2781300 h 5827926"/>
            <a:gd name="connsiteX197" fmla="*/ 4097505 w 4669005"/>
            <a:gd name="connsiteY197" fmla="*/ 2724150 h 5827926"/>
            <a:gd name="connsiteX198" fmla="*/ 4116555 w 4669005"/>
            <a:gd name="connsiteY198" fmla="*/ 2667000 h 5827926"/>
            <a:gd name="connsiteX199" fmla="*/ 4135605 w 4669005"/>
            <a:gd name="connsiteY199" fmla="*/ 2628900 h 5827926"/>
            <a:gd name="connsiteX200" fmla="*/ 4173705 w 4669005"/>
            <a:gd name="connsiteY200" fmla="*/ 2543175 h 5827926"/>
            <a:gd name="connsiteX201" fmla="*/ 4202280 w 4669005"/>
            <a:gd name="connsiteY201" fmla="*/ 2505075 h 5827926"/>
            <a:gd name="connsiteX202" fmla="*/ 4240380 w 4669005"/>
            <a:gd name="connsiteY202" fmla="*/ 2428875 h 5827926"/>
            <a:gd name="connsiteX203" fmla="*/ 4249905 w 4669005"/>
            <a:gd name="connsiteY203" fmla="*/ 2400300 h 5827926"/>
            <a:gd name="connsiteX204" fmla="*/ 4268955 w 4669005"/>
            <a:gd name="connsiteY204" fmla="*/ 2371725 h 5827926"/>
            <a:gd name="connsiteX205" fmla="*/ 4278480 w 4669005"/>
            <a:gd name="connsiteY205" fmla="*/ 2343150 h 5827926"/>
            <a:gd name="connsiteX206" fmla="*/ 4335630 w 4669005"/>
            <a:gd name="connsiteY206" fmla="*/ 2266950 h 5827926"/>
            <a:gd name="connsiteX207" fmla="*/ 4354680 w 4669005"/>
            <a:gd name="connsiteY207" fmla="*/ 2238375 h 5827926"/>
            <a:gd name="connsiteX208" fmla="*/ 4364205 w 4669005"/>
            <a:gd name="connsiteY208" fmla="*/ 2209800 h 5827926"/>
            <a:gd name="connsiteX209" fmla="*/ 4383255 w 4669005"/>
            <a:gd name="connsiteY209" fmla="*/ 2181225 h 5827926"/>
            <a:gd name="connsiteX210" fmla="*/ 4402305 w 4669005"/>
            <a:gd name="connsiteY210" fmla="*/ 2143125 h 5827926"/>
            <a:gd name="connsiteX211" fmla="*/ 4430880 w 4669005"/>
            <a:gd name="connsiteY211" fmla="*/ 2105025 h 5827926"/>
            <a:gd name="connsiteX212" fmla="*/ 4449930 w 4669005"/>
            <a:gd name="connsiteY212" fmla="*/ 2066925 h 5827926"/>
            <a:gd name="connsiteX213" fmla="*/ 4507080 w 4669005"/>
            <a:gd name="connsiteY213" fmla="*/ 1990725 h 5827926"/>
            <a:gd name="connsiteX214" fmla="*/ 4526130 w 4669005"/>
            <a:gd name="connsiteY214" fmla="*/ 1943100 h 5827926"/>
            <a:gd name="connsiteX215" fmla="*/ 4545180 w 4669005"/>
            <a:gd name="connsiteY215" fmla="*/ 1885950 h 5827926"/>
            <a:gd name="connsiteX216" fmla="*/ 4573755 w 4669005"/>
            <a:gd name="connsiteY216" fmla="*/ 1857375 h 5827926"/>
            <a:gd name="connsiteX217" fmla="*/ 4611855 w 4669005"/>
            <a:gd name="connsiteY217" fmla="*/ 1733550 h 5827926"/>
            <a:gd name="connsiteX218" fmla="*/ 4640430 w 4669005"/>
            <a:gd name="connsiteY218" fmla="*/ 1666875 h 5827926"/>
            <a:gd name="connsiteX219" fmla="*/ 4659480 w 4669005"/>
            <a:gd name="connsiteY219" fmla="*/ 1581150 h 5827926"/>
            <a:gd name="connsiteX220" fmla="*/ 4669005 w 4669005"/>
            <a:gd name="connsiteY220" fmla="*/ 1552575 h 5827926"/>
            <a:gd name="connsiteX221" fmla="*/ 4659480 w 4669005"/>
            <a:gd name="connsiteY221" fmla="*/ 1390650 h 5827926"/>
            <a:gd name="connsiteX222" fmla="*/ 4649955 w 4669005"/>
            <a:gd name="connsiteY222" fmla="*/ 1362075 h 5827926"/>
            <a:gd name="connsiteX223" fmla="*/ 4640430 w 4669005"/>
            <a:gd name="connsiteY223" fmla="*/ 1323975 h 5827926"/>
            <a:gd name="connsiteX224" fmla="*/ 4621380 w 4669005"/>
            <a:gd name="connsiteY224" fmla="*/ 1219200 h 5827926"/>
            <a:gd name="connsiteX225" fmla="*/ 4611855 w 4669005"/>
            <a:gd name="connsiteY225" fmla="*/ 1190625 h 5827926"/>
            <a:gd name="connsiteX226" fmla="*/ 4583280 w 4669005"/>
            <a:gd name="connsiteY226" fmla="*/ 1057275 h 5827926"/>
            <a:gd name="connsiteX227" fmla="*/ 4573755 w 4669005"/>
            <a:gd name="connsiteY227" fmla="*/ 1019175 h 5827926"/>
            <a:gd name="connsiteX228" fmla="*/ 4564230 w 4669005"/>
            <a:gd name="connsiteY228" fmla="*/ 990600 h 5827926"/>
            <a:gd name="connsiteX229" fmla="*/ 4554705 w 4669005"/>
            <a:gd name="connsiteY229" fmla="*/ 933450 h 5827926"/>
            <a:gd name="connsiteX230" fmla="*/ 4545180 w 4669005"/>
            <a:gd name="connsiteY230" fmla="*/ 885825 h 5827926"/>
            <a:gd name="connsiteX231" fmla="*/ 4535655 w 4669005"/>
            <a:gd name="connsiteY231" fmla="*/ 847725 h 5827926"/>
            <a:gd name="connsiteX232" fmla="*/ 4526130 w 4669005"/>
            <a:gd name="connsiteY232" fmla="*/ 771525 h 5827926"/>
            <a:gd name="connsiteX233" fmla="*/ 4516605 w 4669005"/>
            <a:gd name="connsiteY233" fmla="*/ 381000 h 5827926"/>
            <a:gd name="connsiteX234" fmla="*/ 4497555 w 4669005"/>
            <a:gd name="connsiteY234" fmla="*/ 304800 h 5827926"/>
            <a:gd name="connsiteX235" fmla="*/ 4468980 w 4669005"/>
            <a:gd name="connsiteY235" fmla="*/ 180975 h 5827926"/>
            <a:gd name="connsiteX236" fmla="*/ 4459455 w 4669005"/>
            <a:gd name="connsiteY236" fmla="*/ 142875 h 5827926"/>
            <a:gd name="connsiteX237" fmla="*/ 4440405 w 4669005"/>
            <a:gd name="connsiteY237" fmla="*/ 114300 h 5827926"/>
            <a:gd name="connsiteX238" fmla="*/ 4411830 w 4669005"/>
            <a:gd name="connsiteY238" fmla="*/ 57150 h 5827926"/>
            <a:gd name="connsiteX239" fmla="*/ 4383255 w 4669005"/>
            <a:gd name="connsiteY239" fmla="*/ 38100 h 5827926"/>
            <a:gd name="connsiteX240" fmla="*/ 4364205 w 4669005"/>
            <a:gd name="connsiteY240" fmla="*/ 9525 h 5827926"/>
            <a:gd name="connsiteX241" fmla="*/ 4335630 w 4669005"/>
            <a:gd name="connsiteY241" fmla="*/ 0 h 5827926"/>
            <a:gd name="connsiteX242" fmla="*/ 4135605 w 4669005"/>
            <a:gd name="connsiteY242" fmla="*/ 9525 h 5827926"/>
            <a:gd name="connsiteX243" fmla="*/ 4097505 w 4669005"/>
            <a:gd name="connsiteY243" fmla="*/ 19050 h 5827926"/>
            <a:gd name="connsiteX244" fmla="*/ 4068930 w 4669005"/>
            <a:gd name="connsiteY244" fmla="*/ 28575 h 5827926"/>
            <a:gd name="connsiteX245" fmla="*/ 4049880 w 4669005"/>
            <a:gd name="connsiteY245" fmla="*/ 85725 h 5827926"/>
            <a:gd name="connsiteX246" fmla="*/ 4049880 w 4669005"/>
            <a:gd name="connsiteY246" fmla="*/ 123825 h 5827926"/>
            <a:gd name="connsiteX0" fmla="*/ 4049880 w 4669005"/>
            <a:gd name="connsiteY0" fmla="*/ 123825 h 5825376"/>
            <a:gd name="connsiteX1" fmla="*/ 3983205 w 4669005"/>
            <a:gd name="connsiteY1" fmla="*/ 133350 h 5825376"/>
            <a:gd name="connsiteX2" fmla="*/ 3954630 w 4669005"/>
            <a:gd name="connsiteY2" fmla="*/ 152400 h 5825376"/>
            <a:gd name="connsiteX3" fmla="*/ 3897480 w 4669005"/>
            <a:gd name="connsiteY3" fmla="*/ 180975 h 5825376"/>
            <a:gd name="connsiteX4" fmla="*/ 3811755 w 4669005"/>
            <a:gd name="connsiteY4" fmla="*/ 247650 h 5825376"/>
            <a:gd name="connsiteX5" fmla="*/ 3735555 w 4669005"/>
            <a:gd name="connsiteY5" fmla="*/ 266700 h 5825376"/>
            <a:gd name="connsiteX6" fmla="*/ 3649830 w 4669005"/>
            <a:gd name="connsiteY6" fmla="*/ 285750 h 5825376"/>
            <a:gd name="connsiteX7" fmla="*/ 3621255 w 4669005"/>
            <a:gd name="connsiteY7" fmla="*/ 304800 h 5825376"/>
            <a:gd name="connsiteX8" fmla="*/ 3554580 w 4669005"/>
            <a:gd name="connsiteY8" fmla="*/ 342900 h 5825376"/>
            <a:gd name="connsiteX9" fmla="*/ 3497430 w 4669005"/>
            <a:gd name="connsiteY9" fmla="*/ 400050 h 5825376"/>
            <a:gd name="connsiteX10" fmla="*/ 3459330 w 4669005"/>
            <a:gd name="connsiteY10" fmla="*/ 428625 h 5825376"/>
            <a:gd name="connsiteX11" fmla="*/ 3430755 w 4669005"/>
            <a:gd name="connsiteY11" fmla="*/ 466725 h 5825376"/>
            <a:gd name="connsiteX12" fmla="*/ 3402180 w 4669005"/>
            <a:gd name="connsiteY12" fmla="*/ 485775 h 5825376"/>
            <a:gd name="connsiteX13" fmla="*/ 3373605 w 4669005"/>
            <a:gd name="connsiteY13" fmla="*/ 514350 h 5825376"/>
            <a:gd name="connsiteX14" fmla="*/ 3335505 w 4669005"/>
            <a:gd name="connsiteY14" fmla="*/ 533400 h 5825376"/>
            <a:gd name="connsiteX15" fmla="*/ 3306930 w 4669005"/>
            <a:gd name="connsiteY15" fmla="*/ 552450 h 5825376"/>
            <a:gd name="connsiteX16" fmla="*/ 3021180 w 4669005"/>
            <a:gd name="connsiteY16" fmla="*/ 552450 h 5825376"/>
            <a:gd name="connsiteX17" fmla="*/ 3040230 w 4669005"/>
            <a:gd name="connsiteY17" fmla="*/ 762000 h 5825376"/>
            <a:gd name="connsiteX18" fmla="*/ 3049755 w 4669005"/>
            <a:gd name="connsiteY18" fmla="*/ 790575 h 5825376"/>
            <a:gd name="connsiteX19" fmla="*/ 3040230 w 4669005"/>
            <a:gd name="connsiteY19" fmla="*/ 914400 h 5825376"/>
            <a:gd name="connsiteX20" fmla="*/ 3002130 w 4669005"/>
            <a:gd name="connsiteY20" fmla="*/ 1000125 h 5825376"/>
            <a:gd name="connsiteX21" fmla="*/ 2973555 w 4669005"/>
            <a:gd name="connsiteY21" fmla="*/ 1066800 h 5825376"/>
            <a:gd name="connsiteX22" fmla="*/ 2935455 w 4669005"/>
            <a:gd name="connsiteY22" fmla="*/ 1133475 h 5825376"/>
            <a:gd name="connsiteX23" fmla="*/ 2906880 w 4669005"/>
            <a:gd name="connsiteY23" fmla="*/ 1200150 h 5825376"/>
            <a:gd name="connsiteX24" fmla="*/ 2887830 w 4669005"/>
            <a:gd name="connsiteY24" fmla="*/ 1228725 h 5825376"/>
            <a:gd name="connsiteX25" fmla="*/ 2878305 w 4669005"/>
            <a:gd name="connsiteY25" fmla="*/ 1257300 h 5825376"/>
            <a:gd name="connsiteX26" fmla="*/ 2849730 w 4669005"/>
            <a:gd name="connsiteY26" fmla="*/ 1285875 h 5825376"/>
            <a:gd name="connsiteX27" fmla="*/ 2830680 w 4669005"/>
            <a:gd name="connsiteY27" fmla="*/ 1314450 h 5825376"/>
            <a:gd name="connsiteX28" fmla="*/ 2802105 w 4669005"/>
            <a:gd name="connsiteY28" fmla="*/ 1352550 h 5825376"/>
            <a:gd name="connsiteX29" fmla="*/ 2783055 w 4669005"/>
            <a:gd name="connsiteY29" fmla="*/ 1390650 h 5825376"/>
            <a:gd name="connsiteX30" fmla="*/ 2725905 w 4669005"/>
            <a:gd name="connsiteY30" fmla="*/ 1428750 h 5825376"/>
            <a:gd name="connsiteX31" fmla="*/ 2706855 w 4669005"/>
            <a:gd name="connsiteY31" fmla="*/ 1457325 h 5825376"/>
            <a:gd name="connsiteX32" fmla="*/ 2649705 w 4669005"/>
            <a:gd name="connsiteY32" fmla="*/ 1476375 h 5825376"/>
            <a:gd name="connsiteX33" fmla="*/ 2621130 w 4669005"/>
            <a:gd name="connsiteY33" fmla="*/ 1504950 h 5825376"/>
            <a:gd name="connsiteX34" fmla="*/ 2563980 w 4669005"/>
            <a:gd name="connsiteY34" fmla="*/ 1524000 h 5825376"/>
            <a:gd name="connsiteX35" fmla="*/ 2535405 w 4669005"/>
            <a:gd name="connsiteY35" fmla="*/ 1533525 h 5825376"/>
            <a:gd name="connsiteX36" fmla="*/ 2478255 w 4669005"/>
            <a:gd name="connsiteY36" fmla="*/ 1562100 h 5825376"/>
            <a:gd name="connsiteX37" fmla="*/ 2449680 w 4669005"/>
            <a:gd name="connsiteY37" fmla="*/ 1581150 h 5825376"/>
            <a:gd name="connsiteX38" fmla="*/ 2383005 w 4669005"/>
            <a:gd name="connsiteY38" fmla="*/ 1609725 h 5825376"/>
            <a:gd name="connsiteX39" fmla="*/ 2344905 w 4669005"/>
            <a:gd name="connsiteY39" fmla="*/ 1638300 h 5825376"/>
            <a:gd name="connsiteX40" fmla="*/ 2297280 w 4669005"/>
            <a:gd name="connsiteY40" fmla="*/ 1647825 h 5825376"/>
            <a:gd name="connsiteX41" fmla="*/ 2221080 w 4669005"/>
            <a:gd name="connsiteY41" fmla="*/ 1666875 h 5825376"/>
            <a:gd name="connsiteX42" fmla="*/ 2173455 w 4669005"/>
            <a:gd name="connsiteY42" fmla="*/ 1685925 h 5825376"/>
            <a:gd name="connsiteX43" fmla="*/ 2097255 w 4669005"/>
            <a:gd name="connsiteY43" fmla="*/ 1704975 h 5825376"/>
            <a:gd name="connsiteX44" fmla="*/ 2059155 w 4669005"/>
            <a:gd name="connsiteY44" fmla="*/ 1714500 h 5825376"/>
            <a:gd name="connsiteX45" fmla="*/ 2002005 w 4669005"/>
            <a:gd name="connsiteY45" fmla="*/ 1733550 h 5825376"/>
            <a:gd name="connsiteX46" fmla="*/ 1973430 w 4669005"/>
            <a:gd name="connsiteY46" fmla="*/ 1743075 h 5825376"/>
            <a:gd name="connsiteX47" fmla="*/ 1944855 w 4669005"/>
            <a:gd name="connsiteY47" fmla="*/ 1752600 h 5825376"/>
            <a:gd name="connsiteX48" fmla="*/ 1916280 w 4669005"/>
            <a:gd name="connsiteY48" fmla="*/ 1771650 h 5825376"/>
            <a:gd name="connsiteX49" fmla="*/ 1868655 w 4669005"/>
            <a:gd name="connsiteY49" fmla="*/ 1828800 h 5825376"/>
            <a:gd name="connsiteX50" fmla="*/ 1821030 w 4669005"/>
            <a:gd name="connsiteY50" fmla="*/ 1885950 h 5825376"/>
            <a:gd name="connsiteX51" fmla="*/ 1782930 w 4669005"/>
            <a:gd name="connsiteY51" fmla="*/ 1933575 h 5825376"/>
            <a:gd name="connsiteX52" fmla="*/ 1763880 w 4669005"/>
            <a:gd name="connsiteY52" fmla="*/ 1962150 h 5825376"/>
            <a:gd name="connsiteX53" fmla="*/ 1706730 w 4669005"/>
            <a:gd name="connsiteY53" fmla="*/ 2009775 h 5825376"/>
            <a:gd name="connsiteX54" fmla="*/ 1678155 w 4669005"/>
            <a:gd name="connsiteY54" fmla="*/ 2038350 h 5825376"/>
            <a:gd name="connsiteX55" fmla="*/ 1649580 w 4669005"/>
            <a:gd name="connsiteY55" fmla="*/ 2047875 h 5825376"/>
            <a:gd name="connsiteX56" fmla="*/ 1592430 w 4669005"/>
            <a:gd name="connsiteY56" fmla="*/ 2085975 h 5825376"/>
            <a:gd name="connsiteX57" fmla="*/ 1525755 w 4669005"/>
            <a:gd name="connsiteY57" fmla="*/ 2114550 h 5825376"/>
            <a:gd name="connsiteX58" fmla="*/ 1459080 w 4669005"/>
            <a:gd name="connsiteY58" fmla="*/ 2133600 h 5825376"/>
            <a:gd name="connsiteX59" fmla="*/ 1430505 w 4669005"/>
            <a:gd name="connsiteY59" fmla="*/ 2143125 h 5825376"/>
            <a:gd name="connsiteX60" fmla="*/ 1363830 w 4669005"/>
            <a:gd name="connsiteY60" fmla="*/ 2152650 h 5825376"/>
            <a:gd name="connsiteX61" fmla="*/ 1287630 w 4669005"/>
            <a:gd name="connsiteY61" fmla="*/ 2171700 h 5825376"/>
            <a:gd name="connsiteX62" fmla="*/ 1240005 w 4669005"/>
            <a:gd name="connsiteY62" fmla="*/ 2219325 h 5825376"/>
            <a:gd name="connsiteX63" fmla="*/ 1211430 w 4669005"/>
            <a:gd name="connsiteY63" fmla="*/ 2247900 h 5825376"/>
            <a:gd name="connsiteX64" fmla="*/ 1192380 w 4669005"/>
            <a:gd name="connsiteY64" fmla="*/ 2286000 h 5825376"/>
            <a:gd name="connsiteX65" fmla="*/ 1163805 w 4669005"/>
            <a:gd name="connsiteY65" fmla="*/ 2314575 h 5825376"/>
            <a:gd name="connsiteX66" fmla="*/ 1116180 w 4669005"/>
            <a:gd name="connsiteY66" fmla="*/ 2371725 h 5825376"/>
            <a:gd name="connsiteX67" fmla="*/ 1106655 w 4669005"/>
            <a:gd name="connsiteY67" fmla="*/ 2400300 h 5825376"/>
            <a:gd name="connsiteX68" fmla="*/ 1068555 w 4669005"/>
            <a:gd name="connsiteY68" fmla="*/ 2457450 h 5825376"/>
            <a:gd name="connsiteX69" fmla="*/ 1059030 w 4669005"/>
            <a:gd name="connsiteY69" fmla="*/ 2495550 h 5825376"/>
            <a:gd name="connsiteX70" fmla="*/ 1049505 w 4669005"/>
            <a:gd name="connsiteY70" fmla="*/ 2524125 h 5825376"/>
            <a:gd name="connsiteX71" fmla="*/ 1039980 w 4669005"/>
            <a:gd name="connsiteY71" fmla="*/ 2571750 h 5825376"/>
            <a:gd name="connsiteX72" fmla="*/ 1011405 w 4669005"/>
            <a:gd name="connsiteY72" fmla="*/ 2609850 h 5825376"/>
            <a:gd name="connsiteX73" fmla="*/ 1001880 w 4669005"/>
            <a:gd name="connsiteY73" fmla="*/ 2657475 h 5825376"/>
            <a:gd name="connsiteX74" fmla="*/ 982830 w 4669005"/>
            <a:gd name="connsiteY74" fmla="*/ 2686050 h 5825376"/>
            <a:gd name="connsiteX75" fmla="*/ 935205 w 4669005"/>
            <a:gd name="connsiteY75" fmla="*/ 2752725 h 5825376"/>
            <a:gd name="connsiteX76" fmla="*/ 897105 w 4669005"/>
            <a:gd name="connsiteY76" fmla="*/ 2809875 h 5825376"/>
            <a:gd name="connsiteX77" fmla="*/ 849480 w 4669005"/>
            <a:gd name="connsiteY77" fmla="*/ 2857500 h 5825376"/>
            <a:gd name="connsiteX78" fmla="*/ 830430 w 4669005"/>
            <a:gd name="connsiteY78" fmla="*/ 2886075 h 5825376"/>
            <a:gd name="connsiteX79" fmla="*/ 744705 w 4669005"/>
            <a:gd name="connsiteY79" fmla="*/ 2962275 h 5825376"/>
            <a:gd name="connsiteX80" fmla="*/ 706605 w 4669005"/>
            <a:gd name="connsiteY80" fmla="*/ 3019425 h 5825376"/>
            <a:gd name="connsiteX81" fmla="*/ 687555 w 4669005"/>
            <a:gd name="connsiteY81" fmla="*/ 3048000 h 5825376"/>
            <a:gd name="connsiteX82" fmla="*/ 668505 w 4669005"/>
            <a:gd name="connsiteY82" fmla="*/ 3086100 h 5825376"/>
            <a:gd name="connsiteX83" fmla="*/ 639930 w 4669005"/>
            <a:gd name="connsiteY83" fmla="*/ 3133725 h 5825376"/>
            <a:gd name="connsiteX84" fmla="*/ 620880 w 4669005"/>
            <a:gd name="connsiteY84" fmla="*/ 3162300 h 5825376"/>
            <a:gd name="connsiteX85" fmla="*/ 592305 w 4669005"/>
            <a:gd name="connsiteY85" fmla="*/ 3248025 h 5825376"/>
            <a:gd name="connsiteX86" fmla="*/ 573255 w 4669005"/>
            <a:gd name="connsiteY86" fmla="*/ 3305175 h 5825376"/>
            <a:gd name="connsiteX87" fmla="*/ 563730 w 4669005"/>
            <a:gd name="connsiteY87" fmla="*/ 3333750 h 5825376"/>
            <a:gd name="connsiteX88" fmla="*/ 544680 w 4669005"/>
            <a:gd name="connsiteY88" fmla="*/ 3438525 h 5825376"/>
            <a:gd name="connsiteX89" fmla="*/ 525630 w 4669005"/>
            <a:gd name="connsiteY89" fmla="*/ 3505200 h 5825376"/>
            <a:gd name="connsiteX90" fmla="*/ 487530 w 4669005"/>
            <a:gd name="connsiteY90" fmla="*/ 3638550 h 5825376"/>
            <a:gd name="connsiteX91" fmla="*/ 468480 w 4669005"/>
            <a:gd name="connsiteY91" fmla="*/ 3667125 h 5825376"/>
            <a:gd name="connsiteX92" fmla="*/ 449430 w 4669005"/>
            <a:gd name="connsiteY92" fmla="*/ 3762375 h 5825376"/>
            <a:gd name="connsiteX93" fmla="*/ 439905 w 4669005"/>
            <a:gd name="connsiteY93" fmla="*/ 3790950 h 5825376"/>
            <a:gd name="connsiteX94" fmla="*/ 420855 w 4669005"/>
            <a:gd name="connsiteY94" fmla="*/ 3819525 h 5825376"/>
            <a:gd name="connsiteX95" fmla="*/ 401805 w 4669005"/>
            <a:gd name="connsiteY95" fmla="*/ 3895725 h 5825376"/>
            <a:gd name="connsiteX96" fmla="*/ 382755 w 4669005"/>
            <a:gd name="connsiteY96" fmla="*/ 3962400 h 5825376"/>
            <a:gd name="connsiteX97" fmla="*/ 363705 w 4669005"/>
            <a:gd name="connsiteY97" fmla="*/ 3990975 h 5825376"/>
            <a:gd name="connsiteX98" fmla="*/ 354180 w 4669005"/>
            <a:gd name="connsiteY98" fmla="*/ 4029075 h 5825376"/>
            <a:gd name="connsiteX99" fmla="*/ 335130 w 4669005"/>
            <a:gd name="connsiteY99" fmla="*/ 4057650 h 5825376"/>
            <a:gd name="connsiteX100" fmla="*/ 287505 w 4669005"/>
            <a:gd name="connsiteY100" fmla="*/ 4124325 h 5825376"/>
            <a:gd name="connsiteX101" fmla="*/ 268455 w 4669005"/>
            <a:gd name="connsiteY101" fmla="*/ 4162425 h 5825376"/>
            <a:gd name="connsiteX102" fmla="*/ 230355 w 4669005"/>
            <a:gd name="connsiteY102" fmla="*/ 4191000 h 5825376"/>
            <a:gd name="connsiteX103" fmla="*/ 211305 w 4669005"/>
            <a:gd name="connsiteY103" fmla="*/ 4219575 h 5825376"/>
            <a:gd name="connsiteX104" fmla="*/ 173205 w 4669005"/>
            <a:gd name="connsiteY104" fmla="*/ 4238625 h 5825376"/>
            <a:gd name="connsiteX105" fmla="*/ 125580 w 4669005"/>
            <a:gd name="connsiteY105" fmla="*/ 4276725 h 5825376"/>
            <a:gd name="connsiteX106" fmla="*/ 77955 w 4669005"/>
            <a:gd name="connsiteY106" fmla="*/ 4333875 h 5825376"/>
            <a:gd name="connsiteX107" fmla="*/ 58905 w 4669005"/>
            <a:gd name="connsiteY107" fmla="*/ 4391025 h 5825376"/>
            <a:gd name="connsiteX108" fmla="*/ 49380 w 4669005"/>
            <a:gd name="connsiteY108" fmla="*/ 4486275 h 5825376"/>
            <a:gd name="connsiteX109" fmla="*/ 39855 w 4669005"/>
            <a:gd name="connsiteY109" fmla="*/ 4514850 h 5825376"/>
            <a:gd name="connsiteX110" fmla="*/ 30330 w 4669005"/>
            <a:gd name="connsiteY110" fmla="*/ 4562475 h 5825376"/>
            <a:gd name="connsiteX111" fmla="*/ 11280 w 4669005"/>
            <a:gd name="connsiteY111" fmla="*/ 4629150 h 5825376"/>
            <a:gd name="connsiteX112" fmla="*/ 30330 w 4669005"/>
            <a:gd name="connsiteY112" fmla="*/ 4876800 h 5825376"/>
            <a:gd name="connsiteX113" fmla="*/ 49380 w 4669005"/>
            <a:gd name="connsiteY113" fmla="*/ 4905375 h 5825376"/>
            <a:gd name="connsiteX114" fmla="*/ 68430 w 4669005"/>
            <a:gd name="connsiteY114" fmla="*/ 4962525 h 5825376"/>
            <a:gd name="connsiteX115" fmla="*/ 77955 w 4669005"/>
            <a:gd name="connsiteY115" fmla="*/ 4991100 h 5825376"/>
            <a:gd name="connsiteX116" fmla="*/ 125580 w 4669005"/>
            <a:gd name="connsiteY116" fmla="*/ 5048250 h 5825376"/>
            <a:gd name="connsiteX117" fmla="*/ 135105 w 4669005"/>
            <a:gd name="connsiteY117" fmla="*/ 5076825 h 5825376"/>
            <a:gd name="connsiteX118" fmla="*/ 201780 w 4669005"/>
            <a:gd name="connsiteY118" fmla="*/ 5162550 h 5825376"/>
            <a:gd name="connsiteX119" fmla="*/ 211305 w 4669005"/>
            <a:gd name="connsiteY119" fmla="*/ 5191125 h 5825376"/>
            <a:gd name="connsiteX120" fmla="*/ 220830 w 4669005"/>
            <a:gd name="connsiteY120" fmla="*/ 5229225 h 5825376"/>
            <a:gd name="connsiteX121" fmla="*/ 258930 w 4669005"/>
            <a:gd name="connsiteY121" fmla="*/ 5219700 h 5825376"/>
            <a:gd name="connsiteX122" fmla="*/ 316080 w 4669005"/>
            <a:gd name="connsiteY122" fmla="*/ 5200650 h 5825376"/>
            <a:gd name="connsiteX123" fmla="*/ 354180 w 4669005"/>
            <a:gd name="connsiteY123" fmla="*/ 5191125 h 5825376"/>
            <a:gd name="connsiteX124" fmla="*/ 287505 w 4669005"/>
            <a:gd name="connsiteY124" fmla="*/ 5429250 h 5825376"/>
            <a:gd name="connsiteX125" fmla="*/ 363705 w 4669005"/>
            <a:gd name="connsiteY125" fmla="*/ 5686425 h 5825376"/>
            <a:gd name="connsiteX126" fmla="*/ 620880 w 4669005"/>
            <a:gd name="connsiteY126" fmla="*/ 5819775 h 5825376"/>
            <a:gd name="connsiteX127" fmla="*/ 935205 w 4669005"/>
            <a:gd name="connsiteY127" fmla="*/ 5505450 h 5825376"/>
            <a:gd name="connsiteX128" fmla="*/ 1078080 w 4669005"/>
            <a:gd name="connsiteY128" fmla="*/ 5305425 h 5825376"/>
            <a:gd name="connsiteX129" fmla="*/ 1144755 w 4669005"/>
            <a:gd name="connsiteY129" fmla="*/ 5057775 h 5825376"/>
            <a:gd name="connsiteX130" fmla="*/ 1182855 w 4669005"/>
            <a:gd name="connsiteY130" fmla="*/ 5048250 h 5825376"/>
            <a:gd name="connsiteX131" fmla="*/ 1240005 w 4669005"/>
            <a:gd name="connsiteY131" fmla="*/ 5000625 h 5825376"/>
            <a:gd name="connsiteX132" fmla="*/ 1278105 w 4669005"/>
            <a:gd name="connsiteY132" fmla="*/ 4972050 h 5825376"/>
            <a:gd name="connsiteX133" fmla="*/ 1306680 w 4669005"/>
            <a:gd name="connsiteY133" fmla="*/ 4933950 h 5825376"/>
            <a:gd name="connsiteX134" fmla="*/ 1401930 w 4669005"/>
            <a:gd name="connsiteY134" fmla="*/ 4876800 h 5825376"/>
            <a:gd name="connsiteX135" fmla="*/ 1459080 w 4669005"/>
            <a:gd name="connsiteY135" fmla="*/ 4838700 h 5825376"/>
            <a:gd name="connsiteX136" fmla="*/ 1516230 w 4669005"/>
            <a:gd name="connsiteY136" fmla="*/ 4791075 h 5825376"/>
            <a:gd name="connsiteX137" fmla="*/ 1544805 w 4669005"/>
            <a:gd name="connsiteY137" fmla="*/ 4781550 h 5825376"/>
            <a:gd name="connsiteX138" fmla="*/ 1611480 w 4669005"/>
            <a:gd name="connsiteY138" fmla="*/ 4752975 h 5825376"/>
            <a:gd name="connsiteX139" fmla="*/ 1640055 w 4669005"/>
            <a:gd name="connsiteY139" fmla="*/ 4743450 h 5825376"/>
            <a:gd name="connsiteX140" fmla="*/ 1916280 w 4669005"/>
            <a:gd name="connsiteY140" fmla="*/ 4733925 h 5825376"/>
            <a:gd name="connsiteX141" fmla="*/ 1982955 w 4669005"/>
            <a:gd name="connsiteY141" fmla="*/ 4724400 h 5825376"/>
            <a:gd name="connsiteX142" fmla="*/ 2011530 w 4669005"/>
            <a:gd name="connsiteY142" fmla="*/ 4714875 h 5825376"/>
            <a:gd name="connsiteX143" fmla="*/ 2068680 w 4669005"/>
            <a:gd name="connsiteY143" fmla="*/ 4705350 h 5825376"/>
            <a:gd name="connsiteX144" fmla="*/ 2097255 w 4669005"/>
            <a:gd name="connsiteY144" fmla="*/ 4695825 h 5825376"/>
            <a:gd name="connsiteX145" fmla="*/ 2173455 w 4669005"/>
            <a:gd name="connsiteY145" fmla="*/ 4676775 h 5825376"/>
            <a:gd name="connsiteX146" fmla="*/ 2211555 w 4669005"/>
            <a:gd name="connsiteY146" fmla="*/ 4667250 h 5825376"/>
            <a:gd name="connsiteX147" fmla="*/ 2240130 w 4669005"/>
            <a:gd name="connsiteY147" fmla="*/ 4648200 h 5825376"/>
            <a:gd name="connsiteX148" fmla="*/ 2306805 w 4669005"/>
            <a:gd name="connsiteY148" fmla="*/ 4629150 h 5825376"/>
            <a:gd name="connsiteX149" fmla="*/ 2383005 w 4669005"/>
            <a:gd name="connsiteY149" fmla="*/ 4600575 h 5825376"/>
            <a:gd name="connsiteX150" fmla="*/ 2449680 w 4669005"/>
            <a:gd name="connsiteY150" fmla="*/ 4562475 h 5825376"/>
            <a:gd name="connsiteX151" fmla="*/ 2516355 w 4669005"/>
            <a:gd name="connsiteY151" fmla="*/ 4543425 h 5825376"/>
            <a:gd name="connsiteX152" fmla="*/ 2544930 w 4669005"/>
            <a:gd name="connsiteY152" fmla="*/ 4533900 h 5825376"/>
            <a:gd name="connsiteX153" fmla="*/ 2583030 w 4669005"/>
            <a:gd name="connsiteY153" fmla="*/ 4505325 h 5825376"/>
            <a:gd name="connsiteX154" fmla="*/ 2659230 w 4669005"/>
            <a:gd name="connsiteY154" fmla="*/ 4476750 h 5825376"/>
            <a:gd name="connsiteX155" fmla="*/ 2735430 w 4669005"/>
            <a:gd name="connsiteY155" fmla="*/ 4429125 h 5825376"/>
            <a:gd name="connsiteX156" fmla="*/ 2792580 w 4669005"/>
            <a:gd name="connsiteY156" fmla="*/ 4391025 h 5825376"/>
            <a:gd name="connsiteX157" fmla="*/ 2821155 w 4669005"/>
            <a:gd name="connsiteY157" fmla="*/ 4371975 h 5825376"/>
            <a:gd name="connsiteX158" fmla="*/ 2878305 w 4669005"/>
            <a:gd name="connsiteY158" fmla="*/ 4305300 h 5825376"/>
            <a:gd name="connsiteX159" fmla="*/ 2906880 w 4669005"/>
            <a:gd name="connsiteY159" fmla="*/ 4267200 h 5825376"/>
            <a:gd name="connsiteX160" fmla="*/ 2964030 w 4669005"/>
            <a:gd name="connsiteY160" fmla="*/ 4210050 h 5825376"/>
            <a:gd name="connsiteX161" fmla="*/ 2992605 w 4669005"/>
            <a:gd name="connsiteY161" fmla="*/ 4181475 h 5825376"/>
            <a:gd name="connsiteX162" fmla="*/ 3021180 w 4669005"/>
            <a:gd name="connsiteY162" fmla="*/ 4162425 h 5825376"/>
            <a:gd name="connsiteX163" fmla="*/ 3049755 w 4669005"/>
            <a:gd name="connsiteY163" fmla="*/ 4133850 h 5825376"/>
            <a:gd name="connsiteX164" fmla="*/ 3087855 w 4669005"/>
            <a:gd name="connsiteY164" fmla="*/ 4114800 h 5825376"/>
            <a:gd name="connsiteX165" fmla="*/ 3145005 w 4669005"/>
            <a:gd name="connsiteY165" fmla="*/ 4067175 h 5825376"/>
            <a:gd name="connsiteX166" fmla="*/ 3173580 w 4669005"/>
            <a:gd name="connsiteY166" fmla="*/ 4057650 h 5825376"/>
            <a:gd name="connsiteX167" fmla="*/ 3202155 w 4669005"/>
            <a:gd name="connsiteY167" fmla="*/ 4038600 h 5825376"/>
            <a:gd name="connsiteX168" fmla="*/ 3297405 w 4669005"/>
            <a:gd name="connsiteY168" fmla="*/ 3981450 h 5825376"/>
            <a:gd name="connsiteX169" fmla="*/ 3335505 w 4669005"/>
            <a:gd name="connsiteY169" fmla="*/ 3952875 h 5825376"/>
            <a:gd name="connsiteX170" fmla="*/ 3354555 w 4669005"/>
            <a:gd name="connsiteY170" fmla="*/ 3924300 h 5825376"/>
            <a:gd name="connsiteX171" fmla="*/ 3383130 w 4669005"/>
            <a:gd name="connsiteY171" fmla="*/ 3895725 h 5825376"/>
            <a:gd name="connsiteX172" fmla="*/ 3411705 w 4669005"/>
            <a:gd name="connsiteY172" fmla="*/ 3857625 h 5825376"/>
            <a:gd name="connsiteX173" fmla="*/ 3468855 w 4669005"/>
            <a:gd name="connsiteY173" fmla="*/ 3800475 h 5825376"/>
            <a:gd name="connsiteX174" fmla="*/ 3487905 w 4669005"/>
            <a:gd name="connsiteY174" fmla="*/ 3762375 h 5825376"/>
            <a:gd name="connsiteX175" fmla="*/ 3516480 w 4669005"/>
            <a:gd name="connsiteY175" fmla="*/ 3733800 h 5825376"/>
            <a:gd name="connsiteX176" fmla="*/ 3554580 w 4669005"/>
            <a:gd name="connsiteY176" fmla="*/ 3667125 h 5825376"/>
            <a:gd name="connsiteX177" fmla="*/ 3592680 w 4669005"/>
            <a:gd name="connsiteY177" fmla="*/ 3609975 h 5825376"/>
            <a:gd name="connsiteX178" fmla="*/ 3621255 w 4669005"/>
            <a:gd name="connsiteY178" fmla="*/ 3552825 h 5825376"/>
            <a:gd name="connsiteX179" fmla="*/ 3630780 w 4669005"/>
            <a:gd name="connsiteY179" fmla="*/ 3524250 h 5825376"/>
            <a:gd name="connsiteX180" fmla="*/ 3649830 w 4669005"/>
            <a:gd name="connsiteY180" fmla="*/ 3476625 h 5825376"/>
            <a:gd name="connsiteX181" fmla="*/ 3678405 w 4669005"/>
            <a:gd name="connsiteY181" fmla="*/ 3400425 h 5825376"/>
            <a:gd name="connsiteX182" fmla="*/ 3706980 w 4669005"/>
            <a:gd name="connsiteY182" fmla="*/ 3362325 h 5825376"/>
            <a:gd name="connsiteX183" fmla="*/ 3735555 w 4669005"/>
            <a:gd name="connsiteY183" fmla="*/ 3286125 h 5825376"/>
            <a:gd name="connsiteX184" fmla="*/ 3754605 w 4669005"/>
            <a:gd name="connsiteY184" fmla="*/ 3257550 h 5825376"/>
            <a:gd name="connsiteX185" fmla="*/ 3802230 w 4669005"/>
            <a:gd name="connsiteY185" fmla="*/ 3190875 h 5825376"/>
            <a:gd name="connsiteX186" fmla="*/ 3821280 w 4669005"/>
            <a:gd name="connsiteY186" fmla="*/ 3152775 h 5825376"/>
            <a:gd name="connsiteX187" fmla="*/ 3840330 w 4669005"/>
            <a:gd name="connsiteY187" fmla="*/ 3124200 h 5825376"/>
            <a:gd name="connsiteX188" fmla="*/ 3849855 w 4669005"/>
            <a:gd name="connsiteY188" fmla="*/ 3095625 h 5825376"/>
            <a:gd name="connsiteX189" fmla="*/ 3878430 w 4669005"/>
            <a:gd name="connsiteY189" fmla="*/ 3076575 h 5825376"/>
            <a:gd name="connsiteX190" fmla="*/ 3916530 w 4669005"/>
            <a:gd name="connsiteY190" fmla="*/ 3009900 h 5825376"/>
            <a:gd name="connsiteX191" fmla="*/ 3935580 w 4669005"/>
            <a:gd name="connsiteY191" fmla="*/ 2971800 h 5825376"/>
            <a:gd name="connsiteX192" fmla="*/ 3964155 w 4669005"/>
            <a:gd name="connsiteY192" fmla="*/ 2933700 h 5825376"/>
            <a:gd name="connsiteX193" fmla="*/ 3983205 w 4669005"/>
            <a:gd name="connsiteY193" fmla="*/ 2895600 h 5825376"/>
            <a:gd name="connsiteX194" fmla="*/ 4011780 w 4669005"/>
            <a:gd name="connsiteY194" fmla="*/ 2867025 h 5825376"/>
            <a:gd name="connsiteX195" fmla="*/ 4049880 w 4669005"/>
            <a:gd name="connsiteY195" fmla="*/ 2809875 h 5825376"/>
            <a:gd name="connsiteX196" fmla="*/ 4068930 w 4669005"/>
            <a:gd name="connsiteY196" fmla="*/ 2781300 h 5825376"/>
            <a:gd name="connsiteX197" fmla="*/ 4097505 w 4669005"/>
            <a:gd name="connsiteY197" fmla="*/ 2724150 h 5825376"/>
            <a:gd name="connsiteX198" fmla="*/ 4116555 w 4669005"/>
            <a:gd name="connsiteY198" fmla="*/ 2667000 h 5825376"/>
            <a:gd name="connsiteX199" fmla="*/ 4135605 w 4669005"/>
            <a:gd name="connsiteY199" fmla="*/ 2628900 h 5825376"/>
            <a:gd name="connsiteX200" fmla="*/ 4173705 w 4669005"/>
            <a:gd name="connsiteY200" fmla="*/ 2543175 h 5825376"/>
            <a:gd name="connsiteX201" fmla="*/ 4202280 w 4669005"/>
            <a:gd name="connsiteY201" fmla="*/ 2505075 h 5825376"/>
            <a:gd name="connsiteX202" fmla="*/ 4240380 w 4669005"/>
            <a:gd name="connsiteY202" fmla="*/ 2428875 h 5825376"/>
            <a:gd name="connsiteX203" fmla="*/ 4249905 w 4669005"/>
            <a:gd name="connsiteY203" fmla="*/ 2400300 h 5825376"/>
            <a:gd name="connsiteX204" fmla="*/ 4268955 w 4669005"/>
            <a:gd name="connsiteY204" fmla="*/ 2371725 h 5825376"/>
            <a:gd name="connsiteX205" fmla="*/ 4278480 w 4669005"/>
            <a:gd name="connsiteY205" fmla="*/ 2343150 h 5825376"/>
            <a:gd name="connsiteX206" fmla="*/ 4335630 w 4669005"/>
            <a:gd name="connsiteY206" fmla="*/ 2266950 h 5825376"/>
            <a:gd name="connsiteX207" fmla="*/ 4354680 w 4669005"/>
            <a:gd name="connsiteY207" fmla="*/ 2238375 h 5825376"/>
            <a:gd name="connsiteX208" fmla="*/ 4364205 w 4669005"/>
            <a:gd name="connsiteY208" fmla="*/ 2209800 h 5825376"/>
            <a:gd name="connsiteX209" fmla="*/ 4383255 w 4669005"/>
            <a:gd name="connsiteY209" fmla="*/ 2181225 h 5825376"/>
            <a:gd name="connsiteX210" fmla="*/ 4402305 w 4669005"/>
            <a:gd name="connsiteY210" fmla="*/ 2143125 h 5825376"/>
            <a:gd name="connsiteX211" fmla="*/ 4430880 w 4669005"/>
            <a:gd name="connsiteY211" fmla="*/ 2105025 h 5825376"/>
            <a:gd name="connsiteX212" fmla="*/ 4449930 w 4669005"/>
            <a:gd name="connsiteY212" fmla="*/ 2066925 h 5825376"/>
            <a:gd name="connsiteX213" fmla="*/ 4507080 w 4669005"/>
            <a:gd name="connsiteY213" fmla="*/ 1990725 h 5825376"/>
            <a:gd name="connsiteX214" fmla="*/ 4526130 w 4669005"/>
            <a:gd name="connsiteY214" fmla="*/ 1943100 h 5825376"/>
            <a:gd name="connsiteX215" fmla="*/ 4545180 w 4669005"/>
            <a:gd name="connsiteY215" fmla="*/ 1885950 h 5825376"/>
            <a:gd name="connsiteX216" fmla="*/ 4573755 w 4669005"/>
            <a:gd name="connsiteY216" fmla="*/ 1857375 h 5825376"/>
            <a:gd name="connsiteX217" fmla="*/ 4611855 w 4669005"/>
            <a:gd name="connsiteY217" fmla="*/ 1733550 h 5825376"/>
            <a:gd name="connsiteX218" fmla="*/ 4640430 w 4669005"/>
            <a:gd name="connsiteY218" fmla="*/ 1666875 h 5825376"/>
            <a:gd name="connsiteX219" fmla="*/ 4659480 w 4669005"/>
            <a:gd name="connsiteY219" fmla="*/ 1581150 h 5825376"/>
            <a:gd name="connsiteX220" fmla="*/ 4669005 w 4669005"/>
            <a:gd name="connsiteY220" fmla="*/ 1552575 h 5825376"/>
            <a:gd name="connsiteX221" fmla="*/ 4659480 w 4669005"/>
            <a:gd name="connsiteY221" fmla="*/ 1390650 h 5825376"/>
            <a:gd name="connsiteX222" fmla="*/ 4649955 w 4669005"/>
            <a:gd name="connsiteY222" fmla="*/ 1362075 h 5825376"/>
            <a:gd name="connsiteX223" fmla="*/ 4640430 w 4669005"/>
            <a:gd name="connsiteY223" fmla="*/ 1323975 h 5825376"/>
            <a:gd name="connsiteX224" fmla="*/ 4621380 w 4669005"/>
            <a:gd name="connsiteY224" fmla="*/ 1219200 h 5825376"/>
            <a:gd name="connsiteX225" fmla="*/ 4611855 w 4669005"/>
            <a:gd name="connsiteY225" fmla="*/ 1190625 h 5825376"/>
            <a:gd name="connsiteX226" fmla="*/ 4583280 w 4669005"/>
            <a:gd name="connsiteY226" fmla="*/ 1057275 h 5825376"/>
            <a:gd name="connsiteX227" fmla="*/ 4573755 w 4669005"/>
            <a:gd name="connsiteY227" fmla="*/ 1019175 h 5825376"/>
            <a:gd name="connsiteX228" fmla="*/ 4564230 w 4669005"/>
            <a:gd name="connsiteY228" fmla="*/ 990600 h 5825376"/>
            <a:gd name="connsiteX229" fmla="*/ 4554705 w 4669005"/>
            <a:gd name="connsiteY229" fmla="*/ 933450 h 5825376"/>
            <a:gd name="connsiteX230" fmla="*/ 4545180 w 4669005"/>
            <a:gd name="connsiteY230" fmla="*/ 885825 h 5825376"/>
            <a:gd name="connsiteX231" fmla="*/ 4535655 w 4669005"/>
            <a:gd name="connsiteY231" fmla="*/ 847725 h 5825376"/>
            <a:gd name="connsiteX232" fmla="*/ 4526130 w 4669005"/>
            <a:gd name="connsiteY232" fmla="*/ 771525 h 5825376"/>
            <a:gd name="connsiteX233" fmla="*/ 4516605 w 4669005"/>
            <a:gd name="connsiteY233" fmla="*/ 381000 h 5825376"/>
            <a:gd name="connsiteX234" fmla="*/ 4497555 w 4669005"/>
            <a:gd name="connsiteY234" fmla="*/ 304800 h 5825376"/>
            <a:gd name="connsiteX235" fmla="*/ 4468980 w 4669005"/>
            <a:gd name="connsiteY235" fmla="*/ 180975 h 5825376"/>
            <a:gd name="connsiteX236" fmla="*/ 4459455 w 4669005"/>
            <a:gd name="connsiteY236" fmla="*/ 142875 h 5825376"/>
            <a:gd name="connsiteX237" fmla="*/ 4440405 w 4669005"/>
            <a:gd name="connsiteY237" fmla="*/ 114300 h 5825376"/>
            <a:gd name="connsiteX238" fmla="*/ 4411830 w 4669005"/>
            <a:gd name="connsiteY238" fmla="*/ 57150 h 5825376"/>
            <a:gd name="connsiteX239" fmla="*/ 4383255 w 4669005"/>
            <a:gd name="connsiteY239" fmla="*/ 38100 h 5825376"/>
            <a:gd name="connsiteX240" fmla="*/ 4364205 w 4669005"/>
            <a:gd name="connsiteY240" fmla="*/ 9525 h 5825376"/>
            <a:gd name="connsiteX241" fmla="*/ 4335630 w 4669005"/>
            <a:gd name="connsiteY241" fmla="*/ 0 h 5825376"/>
            <a:gd name="connsiteX242" fmla="*/ 4135605 w 4669005"/>
            <a:gd name="connsiteY242" fmla="*/ 9525 h 5825376"/>
            <a:gd name="connsiteX243" fmla="*/ 4097505 w 4669005"/>
            <a:gd name="connsiteY243" fmla="*/ 19050 h 5825376"/>
            <a:gd name="connsiteX244" fmla="*/ 4068930 w 4669005"/>
            <a:gd name="connsiteY244" fmla="*/ 28575 h 5825376"/>
            <a:gd name="connsiteX245" fmla="*/ 4049880 w 4669005"/>
            <a:gd name="connsiteY245" fmla="*/ 85725 h 5825376"/>
            <a:gd name="connsiteX246" fmla="*/ 4049880 w 4669005"/>
            <a:gd name="connsiteY246" fmla="*/ 123825 h 5825376"/>
            <a:gd name="connsiteX0" fmla="*/ 4049880 w 4669005"/>
            <a:gd name="connsiteY0" fmla="*/ 123825 h 5825376"/>
            <a:gd name="connsiteX1" fmla="*/ 3983205 w 4669005"/>
            <a:gd name="connsiteY1" fmla="*/ 133350 h 5825376"/>
            <a:gd name="connsiteX2" fmla="*/ 3954630 w 4669005"/>
            <a:gd name="connsiteY2" fmla="*/ 152400 h 5825376"/>
            <a:gd name="connsiteX3" fmla="*/ 3897480 w 4669005"/>
            <a:gd name="connsiteY3" fmla="*/ 180975 h 5825376"/>
            <a:gd name="connsiteX4" fmla="*/ 3811755 w 4669005"/>
            <a:gd name="connsiteY4" fmla="*/ 247650 h 5825376"/>
            <a:gd name="connsiteX5" fmla="*/ 3735555 w 4669005"/>
            <a:gd name="connsiteY5" fmla="*/ 266700 h 5825376"/>
            <a:gd name="connsiteX6" fmla="*/ 3649830 w 4669005"/>
            <a:gd name="connsiteY6" fmla="*/ 285750 h 5825376"/>
            <a:gd name="connsiteX7" fmla="*/ 3621255 w 4669005"/>
            <a:gd name="connsiteY7" fmla="*/ 304800 h 5825376"/>
            <a:gd name="connsiteX8" fmla="*/ 3554580 w 4669005"/>
            <a:gd name="connsiteY8" fmla="*/ 342900 h 5825376"/>
            <a:gd name="connsiteX9" fmla="*/ 3497430 w 4669005"/>
            <a:gd name="connsiteY9" fmla="*/ 400050 h 5825376"/>
            <a:gd name="connsiteX10" fmla="*/ 3459330 w 4669005"/>
            <a:gd name="connsiteY10" fmla="*/ 428625 h 5825376"/>
            <a:gd name="connsiteX11" fmla="*/ 3430755 w 4669005"/>
            <a:gd name="connsiteY11" fmla="*/ 466725 h 5825376"/>
            <a:gd name="connsiteX12" fmla="*/ 3402180 w 4669005"/>
            <a:gd name="connsiteY12" fmla="*/ 485775 h 5825376"/>
            <a:gd name="connsiteX13" fmla="*/ 3373605 w 4669005"/>
            <a:gd name="connsiteY13" fmla="*/ 514350 h 5825376"/>
            <a:gd name="connsiteX14" fmla="*/ 3335505 w 4669005"/>
            <a:gd name="connsiteY14" fmla="*/ 533400 h 5825376"/>
            <a:gd name="connsiteX15" fmla="*/ 3306930 w 4669005"/>
            <a:gd name="connsiteY15" fmla="*/ 552450 h 5825376"/>
            <a:gd name="connsiteX16" fmla="*/ 3021180 w 4669005"/>
            <a:gd name="connsiteY16" fmla="*/ 552450 h 5825376"/>
            <a:gd name="connsiteX17" fmla="*/ 3040230 w 4669005"/>
            <a:gd name="connsiteY17" fmla="*/ 762000 h 5825376"/>
            <a:gd name="connsiteX18" fmla="*/ 3049755 w 4669005"/>
            <a:gd name="connsiteY18" fmla="*/ 790575 h 5825376"/>
            <a:gd name="connsiteX19" fmla="*/ 3040230 w 4669005"/>
            <a:gd name="connsiteY19" fmla="*/ 914400 h 5825376"/>
            <a:gd name="connsiteX20" fmla="*/ 3002130 w 4669005"/>
            <a:gd name="connsiteY20" fmla="*/ 1000125 h 5825376"/>
            <a:gd name="connsiteX21" fmla="*/ 2973555 w 4669005"/>
            <a:gd name="connsiteY21" fmla="*/ 1066800 h 5825376"/>
            <a:gd name="connsiteX22" fmla="*/ 2935455 w 4669005"/>
            <a:gd name="connsiteY22" fmla="*/ 1133475 h 5825376"/>
            <a:gd name="connsiteX23" fmla="*/ 2906880 w 4669005"/>
            <a:gd name="connsiteY23" fmla="*/ 1200150 h 5825376"/>
            <a:gd name="connsiteX24" fmla="*/ 2887830 w 4669005"/>
            <a:gd name="connsiteY24" fmla="*/ 1228725 h 5825376"/>
            <a:gd name="connsiteX25" fmla="*/ 2878305 w 4669005"/>
            <a:gd name="connsiteY25" fmla="*/ 1257300 h 5825376"/>
            <a:gd name="connsiteX26" fmla="*/ 2849730 w 4669005"/>
            <a:gd name="connsiteY26" fmla="*/ 1285875 h 5825376"/>
            <a:gd name="connsiteX27" fmla="*/ 2830680 w 4669005"/>
            <a:gd name="connsiteY27" fmla="*/ 1314450 h 5825376"/>
            <a:gd name="connsiteX28" fmla="*/ 2802105 w 4669005"/>
            <a:gd name="connsiteY28" fmla="*/ 1352550 h 5825376"/>
            <a:gd name="connsiteX29" fmla="*/ 2783055 w 4669005"/>
            <a:gd name="connsiteY29" fmla="*/ 1390650 h 5825376"/>
            <a:gd name="connsiteX30" fmla="*/ 2725905 w 4669005"/>
            <a:gd name="connsiteY30" fmla="*/ 1428750 h 5825376"/>
            <a:gd name="connsiteX31" fmla="*/ 2706855 w 4669005"/>
            <a:gd name="connsiteY31" fmla="*/ 1457325 h 5825376"/>
            <a:gd name="connsiteX32" fmla="*/ 2649705 w 4669005"/>
            <a:gd name="connsiteY32" fmla="*/ 1476375 h 5825376"/>
            <a:gd name="connsiteX33" fmla="*/ 2621130 w 4669005"/>
            <a:gd name="connsiteY33" fmla="*/ 1504950 h 5825376"/>
            <a:gd name="connsiteX34" fmla="*/ 2563980 w 4669005"/>
            <a:gd name="connsiteY34" fmla="*/ 1524000 h 5825376"/>
            <a:gd name="connsiteX35" fmla="*/ 2535405 w 4669005"/>
            <a:gd name="connsiteY35" fmla="*/ 1533525 h 5825376"/>
            <a:gd name="connsiteX36" fmla="*/ 2478255 w 4669005"/>
            <a:gd name="connsiteY36" fmla="*/ 1562100 h 5825376"/>
            <a:gd name="connsiteX37" fmla="*/ 2449680 w 4669005"/>
            <a:gd name="connsiteY37" fmla="*/ 1581150 h 5825376"/>
            <a:gd name="connsiteX38" fmla="*/ 2383005 w 4669005"/>
            <a:gd name="connsiteY38" fmla="*/ 1609725 h 5825376"/>
            <a:gd name="connsiteX39" fmla="*/ 2344905 w 4669005"/>
            <a:gd name="connsiteY39" fmla="*/ 1638300 h 5825376"/>
            <a:gd name="connsiteX40" fmla="*/ 2297280 w 4669005"/>
            <a:gd name="connsiteY40" fmla="*/ 1647825 h 5825376"/>
            <a:gd name="connsiteX41" fmla="*/ 2221080 w 4669005"/>
            <a:gd name="connsiteY41" fmla="*/ 1666875 h 5825376"/>
            <a:gd name="connsiteX42" fmla="*/ 2173455 w 4669005"/>
            <a:gd name="connsiteY42" fmla="*/ 1685925 h 5825376"/>
            <a:gd name="connsiteX43" fmla="*/ 2097255 w 4669005"/>
            <a:gd name="connsiteY43" fmla="*/ 1704975 h 5825376"/>
            <a:gd name="connsiteX44" fmla="*/ 2059155 w 4669005"/>
            <a:gd name="connsiteY44" fmla="*/ 1714500 h 5825376"/>
            <a:gd name="connsiteX45" fmla="*/ 2002005 w 4669005"/>
            <a:gd name="connsiteY45" fmla="*/ 1733550 h 5825376"/>
            <a:gd name="connsiteX46" fmla="*/ 1973430 w 4669005"/>
            <a:gd name="connsiteY46" fmla="*/ 1743075 h 5825376"/>
            <a:gd name="connsiteX47" fmla="*/ 1944855 w 4669005"/>
            <a:gd name="connsiteY47" fmla="*/ 1752600 h 5825376"/>
            <a:gd name="connsiteX48" fmla="*/ 1916280 w 4669005"/>
            <a:gd name="connsiteY48" fmla="*/ 1771650 h 5825376"/>
            <a:gd name="connsiteX49" fmla="*/ 1868655 w 4669005"/>
            <a:gd name="connsiteY49" fmla="*/ 1828800 h 5825376"/>
            <a:gd name="connsiteX50" fmla="*/ 1821030 w 4669005"/>
            <a:gd name="connsiteY50" fmla="*/ 1885950 h 5825376"/>
            <a:gd name="connsiteX51" fmla="*/ 1782930 w 4669005"/>
            <a:gd name="connsiteY51" fmla="*/ 1933575 h 5825376"/>
            <a:gd name="connsiteX52" fmla="*/ 1763880 w 4669005"/>
            <a:gd name="connsiteY52" fmla="*/ 1962150 h 5825376"/>
            <a:gd name="connsiteX53" fmla="*/ 1706730 w 4669005"/>
            <a:gd name="connsiteY53" fmla="*/ 2009775 h 5825376"/>
            <a:gd name="connsiteX54" fmla="*/ 1678155 w 4669005"/>
            <a:gd name="connsiteY54" fmla="*/ 2038350 h 5825376"/>
            <a:gd name="connsiteX55" fmla="*/ 1649580 w 4669005"/>
            <a:gd name="connsiteY55" fmla="*/ 2047875 h 5825376"/>
            <a:gd name="connsiteX56" fmla="*/ 1592430 w 4669005"/>
            <a:gd name="connsiteY56" fmla="*/ 2085975 h 5825376"/>
            <a:gd name="connsiteX57" fmla="*/ 1525755 w 4669005"/>
            <a:gd name="connsiteY57" fmla="*/ 2114550 h 5825376"/>
            <a:gd name="connsiteX58" fmla="*/ 1459080 w 4669005"/>
            <a:gd name="connsiteY58" fmla="*/ 2133600 h 5825376"/>
            <a:gd name="connsiteX59" fmla="*/ 1430505 w 4669005"/>
            <a:gd name="connsiteY59" fmla="*/ 2143125 h 5825376"/>
            <a:gd name="connsiteX60" fmla="*/ 1363830 w 4669005"/>
            <a:gd name="connsiteY60" fmla="*/ 2152650 h 5825376"/>
            <a:gd name="connsiteX61" fmla="*/ 1287630 w 4669005"/>
            <a:gd name="connsiteY61" fmla="*/ 2171700 h 5825376"/>
            <a:gd name="connsiteX62" fmla="*/ 1240005 w 4669005"/>
            <a:gd name="connsiteY62" fmla="*/ 2219325 h 5825376"/>
            <a:gd name="connsiteX63" fmla="*/ 1211430 w 4669005"/>
            <a:gd name="connsiteY63" fmla="*/ 2247900 h 5825376"/>
            <a:gd name="connsiteX64" fmla="*/ 1192380 w 4669005"/>
            <a:gd name="connsiteY64" fmla="*/ 2286000 h 5825376"/>
            <a:gd name="connsiteX65" fmla="*/ 1163805 w 4669005"/>
            <a:gd name="connsiteY65" fmla="*/ 2314575 h 5825376"/>
            <a:gd name="connsiteX66" fmla="*/ 1116180 w 4669005"/>
            <a:gd name="connsiteY66" fmla="*/ 2371725 h 5825376"/>
            <a:gd name="connsiteX67" fmla="*/ 1106655 w 4669005"/>
            <a:gd name="connsiteY67" fmla="*/ 2400300 h 5825376"/>
            <a:gd name="connsiteX68" fmla="*/ 1068555 w 4669005"/>
            <a:gd name="connsiteY68" fmla="*/ 2457450 h 5825376"/>
            <a:gd name="connsiteX69" fmla="*/ 1059030 w 4669005"/>
            <a:gd name="connsiteY69" fmla="*/ 2495550 h 5825376"/>
            <a:gd name="connsiteX70" fmla="*/ 1049505 w 4669005"/>
            <a:gd name="connsiteY70" fmla="*/ 2524125 h 5825376"/>
            <a:gd name="connsiteX71" fmla="*/ 1039980 w 4669005"/>
            <a:gd name="connsiteY71" fmla="*/ 2571750 h 5825376"/>
            <a:gd name="connsiteX72" fmla="*/ 1011405 w 4669005"/>
            <a:gd name="connsiteY72" fmla="*/ 2609850 h 5825376"/>
            <a:gd name="connsiteX73" fmla="*/ 1001880 w 4669005"/>
            <a:gd name="connsiteY73" fmla="*/ 2657475 h 5825376"/>
            <a:gd name="connsiteX74" fmla="*/ 982830 w 4669005"/>
            <a:gd name="connsiteY74" fmla="*/ 2686050 h 5825376"/>
            <a:gd name="connsiteX75" fmla="*/ 935205 w 4669005"/>
            <a:gd name="connsiteY75" fmla="*/ 2752725 h 5825376"/>
            <a:gd name="connsiteX76" fmla="*/ 897105 w 4669005"/>
            <a:gd name="connsiteY76" fmla="*/ 2809875 h 5825376"/>
            <a:gd name="connsiteX77" fmla="*/ 849480 w 4669005"/>
            <a:gd name="connsiteY77" fmla="*/ 2857500 h 5825376"/>
            <a:gd name="connsiteX78" fmla="*/ 830430 w 4669005"/>
            <a:gd name="connsiteY78" fmla="*/ 2886075 h 5825376"/>
            <a:gd name="connsiteX79" fmla="*/ 744705 w 4669005"/>
            <a:gd name="connsiteY79" fmla="*/ 2962275 h 5825376"/>
            <a:gd name="connsiteX80" fmla="*/ 706605 w 4669005"/>
            <a:gd name="connsiteY80" fmla="*/ 3019425 h 5825376"/>
            <a:gd name="connsiteX81" fmla="*/ 687555 w 4669005"/>
            <a:gd name="connsiteY81" fmla="*/ 3048000 h 5825376"/>
            <a:gd name="connsiteX82" fmla="*/ 668505 w 4669005"/>
            <a:gd name="connsiteY82" fmla="*/ 3086100 h 5825376"/>
            <a:gd name="connsiteX83" fmla="*/ 639930 w 4669005"/>
            <a:gd name="connsiteY83" fmla="*/ 3133725 h 5825376"/>
            <a:gd name="connsiteX84" fmla="*/ 620880 w 4669005"/>
            <a:gd name="connsiteY84" fmla="*/ 3162300 h 5825376"/>
            <a:gd name="connsiteX85" fmla="*/ 592305 w 4669005"/>
            <a:gd name="connsiteY85" fmla="*/ 3248025 h 5825376"/>
            <a:gd name="connsiteX86" fmla="*/ 573255 w 4669005"/>
            <a:gd name="connsiteY86" fmla="*/ 3305175 h 5825376"/>
            <a:gd name="connsiteX87" fmla="*/ 563730 w 4669005"/>
            <a:gd name="connsiteY87" fmla="*/ 3333750 h 5825376"/>
            <a:gd name="connsiteX88" fmla="*/ 544680 w 4669005"/>
            <a:gd name="connsiteY88" fmla="*/ 3438525 h 5825376"/>
            <a:gd name="connsiteX89" fmla="*/ 525630 w 4669005"/>
            <a:gd name="connsiteY89" fmla="*/ 3505200 h 5825376"/>
            <a:gd name="connsiteX90" fmla="*/ 487530 w 4669005"/>
            <a:gd name="connsiteY90" fmla="*/ 3638550 h 5825376"/>
            <a:gd name="connsiteX91" fmla="*/ 468480 w 4669005"/>
            <a:gd name="connsiteY91" fmla="*/ 3667125 h 5825376"/>
            <a:gd name="connsiteX92" fmla="*/ 449430 w 4669005"/>
            <a:gd name="connsiteY92" fmla="*/ 3762375 h 5825376"/>
            <a:gd name="connsiteX93" fmla="*/ 439905 w 4669005"/>
            <a:gd name="connsiteY93" fmla="*/ 3790950 h 5825376"/>
            <a:gd name="connsiteX94" fmla="*/ 420855 w 4669005"/>
            <a:gd name="connsiteY94" fmla="*/ 3819525 h 5825376"/>
            <a:gd name="connsiteX95" fmla="*/ 401805 w 4669005"/>
            <a:gd name="connsiteY95" fmla="*/ 3895725 h 5825376"/>
            <a:gd name="connsiteX96" fmla="*/ 382755 w 4669005"/>
            <a:gd name="connsiteY96" fmla="*/ 3962400 h 5825376"/>
            <a:gd name="connsiteX97" fmla="*/ 363705 w 4669005"/>
            <a:gd name="connsiteY97" fmla="*/ 3990975 h 5825376"/>
            <a:gd name="connsiteX98" fmla="*/ 354180 w 4669005"/>
            <a:gd name="connsiteY98" fmla="*/ 4029075 h 5825376"/>
            <a:gd name="connsiteX99" fmla="*/ 335130 w 4669005"/>
            <a:gd name="connsiteY99" fmla="*/ 4057650 h 5825376"/>
            <a:gd name="connsiteX100" fmla="*/ 287505 w 4669005"/>
            <a:gd name="connsiteY100" fmla="*/ 4124325 h 5825376"/>
            <a:gd name="connsiteX101" fmla="*/ 268455 w 4669005"/>
            <a:gd name="connsiteY101" fmla="*/ 4162425 h 5825376"/>
            <a:gd name="connsiteX102" fmla="*/ 230355 w 4669005"/>
            <a:gd name="connsiteY102" fmla="*/ 4191000 h 5825376"/>
            <a:gd name="connsiteX103" fmla="*/ 211305 w 4669005"/>
            <a:gd name="connsiteY103" fmla="*/ 4219575 h 5825376"/>
            <a:gd name="connsiteX104" fmla="*/ 173205 w 4669005"/>
            <a:gd name="connsiteY104" fmla="*/ 4238625 h 5825376"/>
            <a:gd name="connsiteX105" fmla="*/ 125580 w 4669005"/>
            <a:gd name="connsiteY105" fmla="*/ 4276725 h 5825376"/>
            <a:gd name="connsiteX106" fmla="*/ 77955 w 4669005"/>
            <a:gd name="connsiteY106" fmla="*/ 4333875 h 5825376"/>
            <a:gd name="connsiteX107" fmla="*/ 58905 w 4669005"/>
            <a:gd name="connsiteY107" fmla="*/ 4391025 h 5825376"/>
            <a:gd name="connsiteX108" fmla="*/ 49380 w 4669005"/>
            <a:gd name="connsiteY108" fmla="*/ 4486275 h 5825376"/>
            <a:gd name="connsiteX109" fmla="*/ 39855 w 4669005"/>
            <a:gd name="connsiteY109" fmla="*/ 4514850 h 5825376"/>
            <a:gd name="connsiteX110" fmla="*/ 30330 w 4669005"/>
            <a:gd name="connsiteY110" fmla="*/ 4562475 h 5825376"/>
            <a:gd name="connsiteX111" fmla="*/ 11280 w 4669005"/>
            <a:gd name="connsiteY111" fmla="*/ 4629150 h 5825376"/>
            <a:gd name="connsiteX112" fmla="*/ 30330 w 4669005"/>
            <a:gd name="connsiteY112" fmla="*/ 4876800 h 5825376"/>
            <a:gd name="connsiteX113" fmla="*/ 49380 w 4669005"/>
            <a:gd name="connsiteY113" fmla="*/ 4905375 h 5825376"/>
            <a:gd name="connsiteX114" fmla="*/ 68430 w 4669005"/>
            <a:gd name="connsiteY114" fmla="*/ 4962525 h 5825376"/>
            <a:gd name="connsiteX115" fmla="*/ 77955 w 4669005"/>
            <a:gd name="connsiteY115" fmla="*/ 4991100 h 5825376"/>
            <a:gd name="connsiteX116" fmla="*/ 125580 w 4669005"/>
            <a:gd name="connsiteY116" fmla="*/ 5048250 h 5825376"/>
            <a:gd name="connsiteX117" fmla="*/ 135105 w 4669005"/>
            <a:gd name="connsiteY117" fmla="*/ 5076825 h 5825376"/>
            <a:gd name="connsiteX118" fmla="*/ 201780 w 4669005"/>
            <a:gd name="connsiteY118" fmla="*/ 5162550 h 5825376"/>
            <a:gd name="connsiteX119" fmla="*/ 211305 w 4669005"/>
            <a:gd name="connsiteY119" fmla="*/ 5191125 h 5825376"/>
            <a:gd name="connsiteX120" fmla="*/ 220830 w 4669005"/>
            <a:gd name="connsiteY120" fmla="*/ 5229225 h 5825376"/>
            <a:gd name="connsiteX121" fmla="*/ 258930 w 4669005"/>
            <a:gd name="connsiteY121" fmla="*/ 5219700 h 5825376"/>
            <a:gd name="connsiteX122" fmla="*/ 316080 w 4669005"/>
            <a:gd name="connsiteY122" fmla="*/ 5200650 h 5825376"/>
            <a:gd name="connsiteX123" fmla="*/ 277980 w 4669005"/>
            <a:gd name="connsiteY123" fmla="*/ 5314950 h 5825376"/>
            <a:gd name="connsiteX124" fmla="*/ 287505 w 4669005"/>
            <a:gd name="connsiteY124" fmla="*/ 5429250 h 5825376"/>
            <a:gd name="connsiteX125" fmla="*/ 363705 w 4669005"/>
            <a:gd name="connsiteY125" fmla="*/ 5686425 h 5825376"/>
            <a:gd name="connsiteX126" fmla="*/ 620880 w 4669005"/>
            <a:gd name="connsiteY126" fmla="*/ 5819775 h 5825376"/>
            <a:gd name="connsiteX127" fmla="*/ 935205 w 4669005"/>
            <a:gd name="connsiteY127" fmla="*/ 5505450 h 5825376"/>
            <a:gd name="connsiteX128" fmla="*/ 1078080 w 4669005"/>
            <a:gd name="connsiteY128" fmla="*/ 5305425 h 5825376"/>
            <a:gd name="connsiteX129" fmla="*/ 1144755 w 4669005"/>
            <a:gd name="connsiteY129" fmla="*/ 5057775 h 5825376"/>
            <a:gd name="connsiteX130" fmla="*/ 1182855 w 4669005"/>
            <a:gd name="connsiteY130" fmla="*/ 5048250 h 5825376"/>
            <a:gd name="connsiteX131" fmla="*/ 1240005 w 4669005"/>
            <a:gd name="connsiteY131" fmla="*/ 5000625 h 5825376"/>
            <a:gd name="connsiteX132" fmla="*/ 1278105 w 4669005"/>
            <a:gd name="connsiteY132" fmla="*/ 4972050 h 5825376"/>
            <a:gd name="connsiteX133" fmla="*/ 1306680 w 4669005"/>
            <a:gd name="connsiteY133" fmla="*/ 4933950 h 5825376"/>
            <a:gd name="connsiteX134" fmla="*/ 1401930 w 4669005"/>
            <a:gd name="connsiteY134" fmla="*/ 4876800 h 5825376"/>
            <a:gd name="connsiteX135" fmla="*/ 1459080 w 4669005"/>
            <a:gd name="connsiteY135" fmla="*/ 4838700 h 5825376"/>
            <a:gd name="connsiteX136" fmla="*/ 1516230 w 4669005"/>
            <a:gd name="connsiteY136" fmla="*/ 4791075 h 5825376"/>
            <a:gd name="connsiteX137" fmla="*/ 1544805 w 4669005"/>
            <a:gd name="connsiteY137" fmla="*/ 4781550 h 5825376"/>
            <a:gd name="connsiteX138" fmla="*/ 1611480 w 4669005"/>
            <a:gd name="connsiteY138" fmla="*/ 4752975 h 5825376"/>
            <a:gd name="connsiteX139" fmla="*/ 1640055 w 4669005"/>
            <a:gd name="connsiteY139" fmla="*/ 4743450 h 5825376"/>
            <a:gd name="connsiteX140" fmla="*/ 1916280 w 4669005"/>
            <a:gd name="connsiteY140" fmla="*/ 4733925 h 5825376"/>
            <a:gd name="connsiteX141" fmla="*/ 1982955 w 4669005"/>
            <a:gd name="connsiteY141" fmla="*/ 4724400 h 5825376"/>
            <a:gd name="connsiteX142" fmla="*/ 2011530 w 4669005"/>
            <a:gd name="connsiteY142" fmla="*/ 4714875 h 5825376"/>
            <a:gd name="connsiteX143" fmla="*/ 2068680 w 4669005"/>
            <a:gd name="connsiteY143" fmla="*/ 4705350 h 5825376"/>
            <a:gd name="connsiteX144" fmla="*/ 2097255 w 4669005"/>
            <a:gd name="connsiteY144" fmla="*/ 4695825 h 5825376"/>
            <a:gd name="connsiteX145" fmla="*/ 2173455 w 4669005"/>
            <a:gd name="connsiteY145" fmla="*/ 4676775 h 5825376"/>
            <a:gd name="connsiteX146" fmla="*/ 2211555 w 4669005"/>
            <a:gd name="connsiteY146" fmla="*/ 4667250 h 5825376"/>
            <a:gd name="connsiteX147" fmla="*/ 2240130 w 4669005"/>
            <a:gd name="connsiteY147" fmla="*/ 4648200 h 5825376"/>
            <a:gd name="connsiteX148" fmla="*/ 2306805 w 4669005"/>
            <a:gd name="connsiteY148" fmla="*/ 4629150 h 5825376"/>
            <a:gd name="connsiteX149" fmla="*/ 2383005 w 4669005"/>
            <a:gd name="connsiteY149" fmla="*/ 4600575 h 5825376"/>
            <a:gd name="connsiteX150" fmla="*/ 2449680 w 4669005"/>
            <a:gd name="connsiteY150" fmla="*/ 4562475 h 5825376"/>
            <a:gd name="connsiteX151" fmla="*/ 2516355 w 4669005"/>
            <a:gd name="connsiteY151" fmla="*/ 4543425 h 5825376"/>
            <a:gd name="connsiteX152" fmla="*/ 2544930 w 4669005"/>
            <a:gd name="connsiteY152" fmla="*/ 4533900 h 5825376"/>
            <a:gd name="connsiteX153" fmla="*/ 2583030 w 4669005"/>
            <a:gd name="connsiteY153" fmla="*/ 4505325 h 5825376"/>
            <a:gd name="connsiteX154" fmla="*/ 2659230 w 4669005"/>
            <a:gd name="connsiteY154" fmla="*/ 4476750 h 5825376"/>
            <a:gd name="connsiteX155" fmla="*/ 2735430 w 4669005"/>
            <a:gd name="connsiteY155" fmla="*/ 4429125 h 5825376"/>
            <a:gd name="connsiteX156" fmla="*/ 2792580 w 4669005"/>
            <a:gd name="connsiteY156" fmla="*/ 4391025 h 5825376"/>
            <a:gd name="connsiteX157" fmla="*/ 2821155 w 4669005"/>
            <a:gd name="connsiteY157" fmla="*/ 4371975 h 5825376"/>
            <a:gd name="connsiteX158" fmla="*/ 2878305 w 4669005"/>
            <a:gd name="connsiteY158" fmla="*/ 4305300 h 5825376"/>
            <a:gd name="connsiteX159" fmla="*/ 2906880 w 4669005"/>
            <a:gd name="connsiteY159" fmla="*/ 4267200 h 5825376"/>
            <a:gd name="connsiteX160" fmla="*/ 2964030 w 4669005"/>
            <a:gd name="connsiteY160" fmla="*/ 4210050 h 5825376"/>
            <a:gd name="connsiteX161" fmla="*/ 2992605 w 4669005"/>
            <a:gd name="connsiteY161" fmla="*/ 4181475 h 5825376"/>
            <a:gd name="connsiteX162" fmla="*/ 3021180 w 4669005"/>
            <a:gd name="connsiteY162" fmla="*/ 4162425 h 5825376"/>
            <a:gd name="connsiteX163" fmla="*/ 3049755 w 4669005"/>
            <a:gd name="connsiteY163" fmla="*/ 4133850 h 5825376"/>
            <a:gd name="connsiteX164" fmla="*/ 3087855 w 4669005"/>
            <a:gd name="connsiteY164" fmla="*/ 4114800 h 5825376"/>
            <a:gd name="connsiteX165" fmla="*/ 3145005 w 4669005"/>
            <a:gd name="connsiteY165" fmla="*/ 4067175 h 5825376"/>
            <a:gd name="connsiteX166" fmla="*/ 3173580 w 4669005"/>
            <a:gd name="connsiteY166" fmla="*/ 4057650 h 5825376"/>
            <a:gd name="connsiteX167" fmla="*/ 3202155 w 4669005"/>
            <a:gd name="connsiteY167" fmla="*/ 4038600 h 5825376"/>
            <a:gd name="connsiteX168" fmla="*/ 3297405 w 4669005"/>
            <a:gd name="connsiteY168" fmla="*/ 3981450 h 5825376"/>
            <a:gd name="connsiteX169" fmla="*/ 3335505 w 4669005"/>
            <a:gd name="connsiteY169" fmla="*/ 3952875 h 5825376"/>
            <a:gd name="connsiteX170" fmla="*/ 3354555 w 4669005"/>
            <a:gd name="connsiteY170" fmla="*/ 3924300 h 5825376"/>
            <a:gd name="connsiteX171" fmla="*/ 3383130 w 4669005"/>
            <a:gd name="connsiteY171" fmla="*/ 3895725 h 5825376"/>
            <a:gd name="connsiteX172" fmla="*/ 3411705 w 4669005"/>
            <a:gd name="connsiteY172" fmla="*/ 3857625 h 5825376"/>
            <a:gd name="connsiteX173" fmla="*/ 3468855 w 4669005"/>
            <a:gd name="connsiteY173" fmla="*/ 3800475 h 5825376"/>
            <a:gd name="connsiteX174" fmla="*/ 3487905 w 4669005"/>
            <a:gd name="connsiteY174" fmla="*/ 3762375 h 5825376"/>
            <a:gd name="connsiteX175" fmla="*/ 3516480 w 4669005"/>
            <a:gd name="connsiteY175" fmla="*/ 3733800 h 5825376"/>
            <a:gd name="connsiteX176" fmla="*/ 3554580 w 4669005"/>
            <a:gd name="connsiteY176" fmla="*/ 3667125 h 5825376"/>
            <a:gd name="connsiteX177" fmla="*/ 3592680 w 4669005"/>
            <a:gd name="connsiteY177" fmla="*/ 3609975 h 5825376"/>
            <a:gd name="connsiteX178" fmla="*/ 3621255 w 4669005"/>
            <a:gd name="connsiteY178" fmla="*/ 3552825 h 5825376"/>
            <a:gd name="connsiteX179" fmla="*/ 3630780 w 4669005"/>
            <a:gd name="connsiteY179" fmla="*/ 3524250 h 5825376"/>
            <a:gd name="connsiteX180" fmla="*/ 3649830 w 4669005"/>
            <a:gd name="connsiteY180" fmla="*/ 3476625 h 5825376"/>
            <a:gd name="connsiteX181" fmla="*/ 3678405 w 4669005"/>
            <a:gd name="connsiteY181" fmla="*/ 3400425 h 5825376"/>
            <a:gd name="connsiteX182" fmla="*/ 3706980 w 4669005"/>
            <a:gd name="connsiteY182" fmla="*/ 3362325 h 5825376"/>
            <a:gd name="connsiteX183" fmla="*/ 3735555 w 4669005"/>
            <a:gd name="connsiteY183" fmla="*/ 3286125 h 5825376"/>
            <a:gd name="connsiteX184" fmla="*/ 3754605 w 4669005"/>
            <a:gd name="connsiteY184" fmla="*/ 3257550 h 5825376"/>
            <a:gd name="connsiteX185" fmla="*/ 3802230 w 4669005"/>
            <a:gd name="connsiteY185" fmla="*/ 3190875 h 5825376"/>
            <a:gd name="connsiteX186" fmla="*/ 3821280 w 4669005"/>
            <a:gd name="connsiteY186" fmla="*/ 3152775 h 5825376"/>
            <a:gd name="connsiteX187" fmla="*/ 3840330 w 4669005"/>
            <a:gd name="connsiteY187" fmla="*/ 3124200 h 5825376"/>
            <a:gd name="connsiteX188" fmla="*/ 3849855 w 4669005"/>
            <a:gd name="connsiteY188" fmla="*/ 3095625 h 5825376"/>
            <a:gd name="connsiteX189" fmla="*/ 3878430 w 4669005"/>
            <a:gd name="connsiteY189" fmla="*/ 3076575 h 5825376"/>
            <a:gd name="connsiteX190" fmla="*/ 3916530 w 4669005"/>
            <a:gd name="connsiteY190" fmla="*/ 3009900 h 5825376"/>
            <a:gd name="connsiteX191" fmla="*/ 3935580 w 4669005"/>
            <a:gd name="connsiteY191" fmla="*/ 2971800 h 5825376"/>
            <a:gd name="connsiteX192" fmla="*/ 3964155 w 4669005"/>
            <a:gd name="connsiteY192" fmla="*/ 2933700 h 5825376"/>
            <a:gd name="connsiteX193" fmla="*/ 3983205 w 4669005"/>
            <a:gd name="connsiteY193" fmla="*/ 2895600 h 5825376"/>
            <a:gd name="connsiteX194" fmla="*/ 4011780 w 4669005"/>
            <a:gd name="connsiteY194" fmla="*/ 2867025 h 5825376"/>
            <a:gd name="connsiteX195" fmla="*/ 4049880 w 4669005"/>
            <a:gd name="connsiteY195" fmla="*/ 2809875 h 5825376"/>
            <a:gd name="connsiteX196" fmla="*/ 4068930 w 4669005"/>
            <a:gd name="connsiteY196" fmla="*/ 2781300 h 5825376"/>
            <a:gd name="connsiteX197" fmla="*/ 4097505 w 4669005"/>
            <a:gd name="connsiteY197" fmla="*/ 2724150 h 5825376"/>
            <a:gd name="connsiteX198" fmla="*/ 4116555 w 4669005"/>
            <a:gd name="connsiteY198" fmla="*/ 2667000 h 5825376"/>
            <a:gd name="connsiteX199" fmla="*/ 4135605 w 4669005"/>
            <a:gd name="connsiteY199" fmla="*/ 2628900 h 5825376"/>
            <a:gd name="connsiteX200" fmla="*/ 4173705 w 4669005"/>
            <a:gd name="connsiteY200" fmla="*/ 2543175 h 5825376"/>
            <a:gd name="connsiteX201" fmla="*/ 4202280 w 4669005"/>
            <a:gd name="connsiteY201" fmla="*/ 2505075 h 5825376"/>
            <a:gd name="connsiteX202" fmla="*/ 4240380 w 4669005"/>
            <a:gd name="connsiteY202" fmla="*/ 2428875 h 5825376"/>
            <a:gd name="connsiteX203" fmla="*/ 4249905 w 4669005"/>
            <a:gd name="connsiteY203" fmla="*/ 2400300 h 5825376"/>
            <a:gd name="connsiteX204" fmla="*/ 4268955 w 4669005"/>
            <a:gd name="connsiteY204" fmla="*/ 2371725 h 5825376"/>
            <a:gd name="connsiteX205" fmla="*/ 4278480 w 4669005"/>
            <a:gd name="connsiteY205" fmla="*/ 2343150 h 5825376"/>
            <a:gd name="connsiteX206" fmla="*/ 4335630 w 4669005"/>
            <a:gd name="connsiteY206" fmla="*/ 2266950 h 5825376"/>
            <a:gd name="connsiteX207" fmla="*/ 4354680 w 4669005"/>
            <a:gd name="connsiteY207" fmla="*/ 2238375 h 5825376"/>
            <a:gd name="connsiteX208" fmla="*/ 4364205 w 4669005"/>
            <a:gd name="connsiteY208" fmla="*/ 2209800 h 5825376"/>
            <a:gd name="connsiteX209" fmla="*/ 4383255 w 4669005"/>
            <a:gd name="connsiteY209" fmla="*/ 2181225 h 5825376"/>
            <a:gd name="connsiteX210" fmla="*/ 4402305 w 4669005"/>
            <a:gd name="connsiteY210" fmla="*/ 2143125 h 5825376"/>
            <a:gd name="connsiteX211" fmla="*/ 4430880 w 4669005"/>
            <a:gd name="connsiteY211" fmla="*/ 2105025 h 5825376"/>
            <a:gd name="connsiteX212" fmla="*/ 4449930 w 4669005"/>
            <a:gd name="connsiteY212" fmla="*/ 2066925 h 5825376"/>
            <a:gd name="connsiteX213" fmla="*/ 4507080 w 4669005"/>
            <a:gd name="connsiteY213" fmla="*/ 1990725 h 5825376"/>
            <a:gd name="connsiteX214" fmla="*/ 4526130 w 4669005"/>
            <a:gd name="connsiteY214" fmla="*/ 1943100 h 5825376"/>
            <a:gd name="connsiteX215" fmla="*/ 4545180 w 4669005"/>
            <a:gd name="connsiteY215" fmla="*/ 1885950 h 5825376"/>
            <a:gd name="connsiteX216" fmla="*/ 4573755 w 4669005"/>
            <a:gd name="connsiteY216" fmla="*/ 1857375 h 5825376"/>
            <a:gd name="connsiteX217" fmla="*/ 4611855 w 4669005"/>
            <a:gd name="connsiteY217" fmla="*/ 1733550 h 5825376"/>
            <a:gd name="connsiteX218" fmla="*/ 4640430 w 4669005"/>
            <a:gd name="connsiteY218" fmla="*/ 1666875 h 5825376"/>
            <a:gd name="connsiteX219" fmla="*/ 4659480 w 4669005"/>
            <a:gd name="connsiteY219" fmla="*/ 1581150 h 5825376"/>
            <a:gd name="connsiteX220" fmla="*/ 4669005 w 4669005"/>
            <a:gd name="connsiteY220" fmla="*/ 1552575 h 5825376"/>
            <a:gd name="connsiteX221" fmla="*/ 4659480 w 4669005"/>
            <a:gd name="connsiteY221" fmla="*/ 1390650 h 5825376"/>
            <a:gd name="connsiteX222" fmla="*/ 4649955 w 4669005"/>
            <a:gd name="connsiteY222" fmla="*/ 1362075 h 5825376"/>
            <a:gd name="connsiteX223" fmla="*/ 4640430 w 4669005"/>
            <a:gd name="connsiteY223" fmla="*/ 1323975 h 5825376"/>
            <a:gd name="connsiteX224" fmla="*/ 4621380 w 4669005"/>
            <a:gd name="connsiteY224" fmla="*/ 1219200 h 5825376"/>
            <a:gd name="connsiteX225" fmla="*/ 4611855 w 4669005"/>
            <a:gd name="connsiteY225" fmla="*/ 1190625 h 5825376"/>
            <a:gd name="connsiteX226" fmla="*/ 4583280 w 4669005"/>
            <a:gd name="connsiteY226" fmla="*/ 1057275 h 5825376"/>
            <a:gd name="connsiteX227" fmla="*/ 4573755 w 4669005"/>
            <a:gd name="connsiteY227" fmla="*/ 1019175 h 5825376"/>
            <a:gd name="connsiteX228" fmla="*/ 4564230 w 4669005"/>
            <a:gd name="connsiteY228" fmla="*/ 990600 h 5825376"/>
            <a:gd name="connsiteX229" fmla="*/ 4554705 w 4669005"/>
            <a:gd name="connsiteY229" fmla="*/ 933450 h 5825376"/>
            <a:gd name="connsiteX230" fmla="*/ 4545180 w 4669005"/>
            <a:gd name="connsiteY230" fmla="*/ 885825 h 5825376"/>
            <a:gd name="connsiteX231" fmla="*/ 4535655 w 4669005"/>
            <a:gd name="connsiteY231" fmla="*/ 847725 h 5825376"/>
            <a:gd name="connsiteX232" fmla="*/ 4526130 w 4669005"/>
            <a:gd name="connsiteY232" fmla="*/ 771525 h 5825376"/>
            <a:gd name="connsiteX233" fmla="*/ 4516605 w 4669005"/>
            <a:gd name="connsiteY233" fmla="*/ 381000 h 5825376"/>
            <a:gd name="connsiteX234" fmla="*/ 4497555 w 4669005"/>
            <a:gd name="connsiteY234" fmla="*/ 304800 h 5825376"/>
            <a:gd name="connsiteX235" fmla="*/ 4468980 w 4669005"/>
            <a:gd name="connsiteY235" fmla="*/ 180975 h 5825376"/>
            <a:gd name="connsiteX236" fmla="*/ 4459455 w 4669005"/>
            <a:gd name="connsiteY236" fmla="*/ 142875 h 5825376"/>
            <a:gd name="connsiteX237" fmla="*/ 4440405 w 4669005"/>
            <a:gd name="connsiteY237" fmla="*/ 114300 h 5825376"/>
            <a:gd name="connsiteX238" fmla="*/ 4411830 w 4669005"/>
            <a:gd name="connsiteY238" fmla="*/ 57150 h 5825376"/>
            <a:gd name="connsiteX239" fmla="*/ 4383255 w 4669005"/>
            <a:gd name="connsiteY239" fmla="*/ 38100 h 5825376"/>
            <a:gd name="connsiteX240" fmla="*/ 4364205 w 4669005"/>
            <a:gd name="connsiteY240" fmla="*/ 9525 h 5825376"/>
            <a:gd name="connsiteX241" fmla="*/ 4335630 w 4669005"/>
            <a:gd name="connsiteY241" fmla="*/ 0 h 5825376"/>
            <a:gd name="connsiteX242" fmla="*/ 4135605 w 4669005"/>
            <a:gd name="connsiteY242" fmla="*/ 9525 h 5825376"/>
            <a:gd name="connsiteX243" fmla="*/ 4097505 w 4669005"/>
            <a:gd name="connsiteY243" fmla="*/ 19050 h 5825376"/>
            <a:gd name="connsiteX244" fmla="*/ 4068930 w 4669005"/>
            <a:gd name="connsiteY244" fmla="*/ 28575 h 5825376"/>
            <a:gd name="connsiteX245" fmla="*/ 4049880 w 4669005"/>
            <a:gd name="connsiteY245" fmla="*/ 85725 h 5825376"/>
            <a:gd name="connsiteX246" fmla="*/ 4049880 w 4669005"/>
            <a:gd name="connsiteY246" fmla="*/ 123825 h 5825376"/>
            <a:gd name="connsiteX0" fmla="*/ 4049880 w 4669005"/>
            <a:gd name="connsiteY0" fmla="*/ 123825 h 5825376"/>
            <a:gd name="connsiteX1" fmla="*/ 3983205 w 4669005"/>
            <a:gd name="connsiteY1" fmla="*/ 133350 h 5825376"/>
            <a:gd name="connsiteX2" fmla="*/ 3954630 w 4669005"/>
            <a:gd name="connsiteY2" fmla="*/ 152400 h 5825376"/>
            <a:gd name="connsiteX3" fmla="*/ 3897480 w 4669005"/>
            <a:gd name="connsiteY3" fmla="*/ 180975 h 5825376"/>
            <a:gd name="connsiteX4" fmla="*/ 3811755 w 4669005"/>
            <a:gd name="connsiteY4" fmla="*/ 247650 h 5825376"/>
            <a:gd name="connsiteX5" fmla="*/ 3735555 w 4669005"/>
            <a:gd name="connsiteY5" fmla="*/ 266700 h 5825376"/>
            <a:gd name="connsiteX6" fmla="*/ 3649830 w 4669005"/>
            <a:gd name="connsiteY6" fmla="*/ 285750 h 5825376"/>
            <a:gd name="connsiteX7" fmla="*/ 3621255 w 4669005"/>
            <a:gd name="connsiteY7" fmla="*/ 304800 h 5825376"/>
            <a:gd name="connsiteX8" fmla="*/ 3554580 w 4669005"/>
            <a:gd name="connsiteY8" fmla="*/ 342900 h 5825376"/>
            <a:gd name="connsiteX9" fmla="*/ 3497430 w 4669005"/>
            <a:gd name="connsiteY9" fmla="*/ 400050 h 5825376"/>
            <a:gd name="connsiteX10" fmla="*/ 3459330 w 4669005"/>
            <a:gd name="connsiteY10" fmla="*/ 428625 h 5825376"/>
            <a:gd name="connsiteX11" fmla="*/ 3430755 w 4669005"/>
            <a:gd name="connsiteY11" fmla="*/ 466725 h 5825376"/>
            <a:gd name="connsiteX12" fmla="*/ 3402180 w 4669005"/>
            <a:gd name="connsiteY12" fmla="*/ 485775 h 5825376"/>
            <a:gd name="connsiteX13" fmla="*/ 3373605 w 4669005"/>
            <a:gd name="connsiteY13" fmla="*/ 514350 h 5825376"/>
            <a:gd name="connsiteX14" fmla="*/ 3335505 w 4669005"/>
            <a:gd name="connsiteY14" fmla="*/ 533400 h 5825376"/>
            <a:gd name="connsiteX15" fmla="*/ 3306930 w 4669005"/>
            <a:gd name="connsiteY15" fmla="*/ 552450 h 5825376"/>
            <a:gd name="connsiteX16" fmla="*/ 3021180 w 4669005"/>
            <a:gd name="connsiteY16" fmla="*/ 552450 h 5825376"/>
            <a:gd name="connsiteX17" fmla="*/ 3040230 w 4669005"/>
            <a:gd name="connsiteY17" fmla="*/ 762000 h 5825376"/>
            <a:gd name="connsiteX18" fmla="*/ 3049755 w 4669005"/>
            <a:gd name="connsiteY18" fmla="*/ 790575 h 5825376"/>
            <a:gd name="connsiteX19" fmla="*/ 3040230 w 4669005"/>
            <a:gd name="connsiteY19" fmla="*/ 914400 h 5825376"/>
            <a:gd name="connsiteX20" fmla="*/ 3002130 w 4669005"/>
            <a:gd name="connsiteY20" fmla="*/ 1000125 h 5825376"/>
            <a:gd name="connsiteX21" fmla="*/ 2973555 w 4669005"/>
            <a:gd name="connsiteY21" fmla="*/ 1066800 h 5825376"/>
            <a:gd name="connsiteX22" fmla="*/ 2935455 w 4669005"/>
            <a:gd name="connsiteY22" fmla="*/ 1133475 h 5825376"/>
            <a:gd name="connsiteX23" fmla="*/ 2906880 w 4669005"/>
            <a:gd name="connsiteY23" fmla="*/ 1200150 h 5825376"/>
            <a:gd name="connsiteX24" fmla="*/ 2887830 w 4669005"/>
            <a:gd name="connsiteY24" fmla="*/ 1228725 h 5825376"/>
            <a:gd name="connsiteX25" fmla="*/ 2878305 w 4669005"/>
            <a:gd name="connsiteY25" fmla="*/ 1257300 h 5825376"/>
            <a:gd name="connsiteX26" fmla="*/ 2849730 w 4669005"/>
            <a:gd name="connsiteY26" fmla="*/ 1285875 h 5825376"/>
            <a:gd name="connsiteX27" fmla="*/ 2830680 w 4669005"/>
            <a:gd name="connsiteY27" fmla="*/ 1314450 h 5825376"/>
            <a:gd name="connsiteX28" fmla="*/ 2802105 w 4669005"/>
            <a:gd name="connsiteY28" fmla="*/ 1352550 h 5825376"/>
            <a:gd name="connsiteX29" fmla="*/ 2783055 w 4669005"/>
            <a:gd name="connsiteY29" fmla="*/ 1390650 h 5825376"/>
            <a:gd name="connsiteX30" fmla="*/ 2725905 w 4669005"/>
            <a:gd name="connsiteY30" fmla="*/ 1428750 h 5825376"/>
            <a:gd name="connsiteX31" fmla="*/ 2706855 w 4669005"/>
            <a:gd name="connsiteY31" fmla="*/ 1457325 h 5825376"/>
            <a:gd name="connsiteX32" fmla="*/ 2649705 w 4669005"/>
            <a:gd name="connsiteY32" fmla="*/ 1476375 h 5825376"/>
            <a:gd name="connsiteX33" fmla="*/ 2621130 w 4669005"/>
            <a:gd name="connsiteY33" fmla="*/ 1504950 h 5825376"/>
            <a:gd name="connsiteX34" fmla="*/ 2563980 w 4669005"/>
            <a:gd name="connsiteY34" fmla="*/ 1524000 h 5825376"/>
            <a:gd name="connsiteX35" fmla="*/ 2535405 w 4669005"/>
            <a:gd name="connsiteY35" fmla="*/ 1533525 h 5825376"/>
            <a:gd name="connsiteX36" fmla="*/ 2478255 w 4669005"/>
            <a:gd name="connsiteY36" fmla="*/ 1562100 h 5825376"/>
            <a:gd name="connsiteX37" fmla="*/ 2449680 w 4669005"/>
            <a:gd name="connsiteY37" fmla="*/ 1581150 h 5825376"/>
            <a:gd name="connsiteX38" fmla="*/ 2383005 w 4669005"/>
            <a:gd name="connsiteY38" fmla="*/ 1609725 h 5825376"/>
            <a:gd name="connsiteX39" fmla="*/ 2344905 w 4669005"/>
            <a:gd name="connsiteY39" fmla="*/ 1638300 h 5825376"/>
            <a:gd name="connsiteX40" fmla="*/ 2297280 w 4669005"/>
            <a:gd name="connsiteY40" fmla="*/ 1647825 h 5825376"/>
            <a:gd name="connsiteX41" fmla="*/ 2221080 w 4669005"/>
            <a:gd name="connsiteY41" fmla="*/ 1666875 h 5825376"/>
            <a:gd name="connsiteX42" fmla="*/ 2173455 w 4669005"/>
            <a:gd name="connsiteY42" fmla="*/ 1685925 h 5825376"/>
            <a:gd name="connsiteX43" fmla="*/ 2097255 w 4669005"/>
            <a:gd name="connsiteY43" fmla="*/ 1704975 h 5825376"/>
            <a:gd name="connsiteX44" fmla="*/ 2059155 w 4669005"/>
            <a:gd name="connsiteY44" fmla="*/ 1714500 h 5825376"/>
            <a:gd name="connsiteX45" fmla="*/ 2002005 w 4669005"/>
            <a:gd name="connsiteY45" fmla="*/ 1733550 h 5825376"/>
            <a:gd name="connsiteX46" fmla="*/ 1973430 w 4669005"/>
            <a:gd name="connsiteY46" fmla="*/ 1743075 h 5825376"/>
            <a:gd name="connsiteX47" fmla="*/ 1944855 w 4669005"/>
            <a:gd name="connsiteY47" fmla="*/ 1752600 h 5825376"/>
            <a:gd name="connsiteX48" fmla="*/ 1916280 w 4669005"/>
            <a:gd name="connsiteY48" fmla="*/ 1771650 h 5825376"/>
            <a:gd name="connsiteX49" fmla="*/ 1868655 w 4669005"/>
            <a:gd name="connsiteY49" fmla="*/ 1828800 h 5825376"/>
            <a:gd name="connsiteX50" fmla="*/ 1821030 w 4669005"/>
            <a:gd name="connsiteY50" fmla="*/ 1885950 h 5825376"/>
            <a:gd name="connsiteX51" fmla="*/ 1782930 w 4669005"/>
            <a:gd name="connsiteY51" fmla="*/ 1933575 h 5825376"/>
            <a:gd name="connsiteX52" fmla="*/ 1763880 w 4669005"/>
            <a:gd name="connsiteY52" fmla="*/ 1962150 h 5825376"/>
            <a:gd name="connsiteX53" fmla="*/ 1706730 w 4669005"/>
            <a:gd name="connsiteY53" fmla="*/ 2009775 h 5825376"/>
            <a:gd name="connsiteX54" fmla="*/ 1678155 w 4669005"/>
            <a:gd name="connsiteY54" fmla="*/ 2038350 h 5825376"/>
            <a:gd name="connsiteX55" fmla="*/ 1649580 w 4669005"/>
            <a:gd name="connsiteY55" fmla="*/ 2047875 h 5825376"/>
            <a:gd name="connsiteX56" fmla="*/ 1592430 w 4669005"/>
            <a:gd name="connsiteY56" fmla="*/ 2085975 h 5825376"/>
            <a:gd name="connsiteX57" fmla="*/ 1525755 w 4669005"/>
            <a:gd name="connsiteY57" fmla="*/ 2114550 h 5825376"/>
            <a:gd name="connsiteX58" fmla="*/ 1459080 w 4669005"/>
            <a:gd name="connsiteY58" fmla="*/ 2133600 h 5825376"/>
            <a:gd name="connsiteX59" fmla="*/ 1430505 w 4669005"/>
            <a:gd name="connsiteY59" fmla="*/ 2143125 h 5825376"/>
            <a:gd name="connsiteX60" fmla="*/ 1363830 w 4669005"/>
            <a:gd name="connsiteY60" fmla="*/ 2152650 h 5825376"/>
            <a:gd name="connsiteX61" fmla="*/ 1287630 w 4669005"/>
            <a:gd name="connsiteY61" fmla="*/ 2171700 h 5825376"/>
            <a:gd name="connsiteX62" fmla="*/ 1240005 w 4669005"/>
            <a:gd name="connsiteY62" fmla="*/ 2219325 h 5825376"/>
            <a:gd name="connsiteX63" fmla="*/ 1211430 w 4669005"/>
            <a:gd name="connsiteY63" fmla="*/ 2247900 h 5825376"/>
            <a:gd name="connsiteX64" fmla="*/ 1192380 w 4669005"/>
            <a:gd name="connsiteY64" fmla="*/ 2286000 h 5825376"/>
            <a:gd name="connsiteX65" fmla="*/ 1163805 w 4669005"/>
            <a:gd name="connsiteY65" fmla="*/ 2314575 h 5825376"/>
            <a:gd name="connsiteX66" fmla="*/ 1116180 w 4669005"/>
            <a:gd name="connsiteY66" fmla="*/ 2371725 h 5825376"/>
            <a:gd name="connsiteX67" fmla="*/ 1106655 w 4669005"/>
            <a:gd name="connsiteY67" fmla="*/ 2400300 h 5825376"/>
            <a:gd name="connsiteX68" fmla="*/ 1068555 w 4669005"/>
            <a:gd name="connsiteY68" fmla="*/ 2457450 h 5825376"/>
            <a:gd name="connsiteX69" fmla="*/ 1059030 w 4669005"/>
            <a:gd name="connsiteY69" fmla="*/ 2495550 h 5825376"/>
            <a:gd name="connsiteX70" fmla="*/ 1049505 w 4669005"/>
            <a:gd name="connsiteY70" fmla="*/ 2524125 h 5825376"/>
            <a:gd name="connsiteX71" fmla="*/ 1039980 w 4669005"/>
            <a:gd name="connsiteY71" fmla="*/ 2571750 h 5825376"/>
            <a:gd name="connsiteX72" fmla="*/ 1011405 w 4669005"/>
            <a:gd name="connsiteY72" fmla="*/ 2609850 h 5825376"/>
            <a:gd name="connsiteX73" fmla="*/ 1001880 w 4669005"/>
            <a:gd name="connsiteY73" fmla="*/ 2657475 h 5825376"/>
            <a:gd name="connsiteX74" fmla="*/ 982830 w 4669005"/>
            <a:gd name="connsiteY74" fmla="*/ 2686050 h 5825376"/>
            <a:gd name="connsiteX75" fmla="*/ 935205 w 4669005"/>
            <a:gd name="connsiteY75" fmla="*/ 2752725 h 5825376"/>
            <a:gd name="connsiteX76" fmla="*/ 897105 w 4669005"/>
            <a:gd name="connsiteY76" fmla="*/ 2809875 h 5825376"/>
            <a:gd name="connsiteX77" fmla="*/ 849480 w 4669005"/>
            <a:gd name="connsiteY77" fmla="*/ 2857500 h 5825376"/>
            <a:gd name="connsiteX78" fmla="*/ 830430 w 4669005"/>
            <a:gd name="connsiteY78" fmla="*/ 2886075 h 5825376"/>
            <a:gd name="connsiteX79" fmla="*/ 744705 w 4669005"/>
            <a:gd name="connsiteY79" fmla="*/ 2962275 h 5825376"/>
            <a:gd name="connsiteX80" fmla="*/ 706605 w 4669005"/>
            <a:gd name="connsiteY80" fmla="*/ 3019425 h 5825376"/>
            <a:gd name="connsiteX81" fmla="*/ 687555 w 4669005"/>
            <a:gd name="connsiteY81" fmla="*/ 3048000 h 5825376"/>
            <a:gd name="connsiteX82" fmla="*/ 668505 w 4669005"/>
            <a:gd name="connsiteY82" fmla="*/ 3086100 h 5825376"/>
            <a:gd name="connsiteX83" fmla="*/ 639930 w 4669005"/>
            <a:gd name="connsiteY83" fmla="*/ 3133725 h 5825376"/>
            <a:gd name="connsiteX84" fmla="*/ 620880 w 4669005"/>
            <a:gd name="connsiteY84" fmla="*/ 3162300 h 5825376"/>
            <a:gd name="connsiteX85" fmla="*/ 592305 w 4669005"/>
            <a:gd name="connsiteY85" fmla="*/ 3248025 h 5825376"/>
            <a:gd name="connsiteX86" fmla="*/ 573255 w 4669005"/>
            <a:gd name="connsiteY86" fmla="*/ 3305175 h 5825376"/>
            <a:gd name="connsiteX87" fmla="*/ 563730 w 4669005"/>
            <a:gd name="connsiteY87" fmla="*/ 3333750 h 5825376"/>
            <a:gd name="connsiteX88" fmla="*/ 544680 w 4669005"/>
            <a:gd name="connsiteY88" fmla="*/ 3438525 h 5825376"/>
            <a:gd name="connsiteX89" fmla="*/ 525630 w 4669005"/>
            <a:gd name="connsiteY89" fmla="*/ 3505200 h 5825376"/>
            <a:gd name="connsiteX90" fmla="*/ 487530 w 4669005"/>
            <a:gd name="connsiteY90" fmla="*/ 3638550 h 5825376"/>
            <a:gd name="connsiteX91" fmla="*/ 468480 w 4669005"/>
            <a:gd name="connsiteY91" fmla="*/ 3667125 h 5825376"/>
            <a:gd name="connsiteX92" fmla="*/ 449430 w 4669005"/>
            <a:gd name="connsiteY92" fmla="*/ 3762375 h 5825376"/>
            <a:gd name="connsiteX93" fmla="*/ 439905 w 4669005"/>
            <a:gd name="connsiteY93" fmla="*/ 3790950 h 5825376"/>
            <a:gd name="connsiteX94" fmla="*/ 420855 w 4669005"/>
            <a:gd name="connsiteY94" fmla="*/ 3819525 h 5825376"/>
            <a:gd name="connsiteX95" fmla="*/ 401805 w 4669005"/>
            <a:gd name="connsiteY95" fmla="*/ 3895725 h 5825376"/>
            <a:gd name="connsiteX96" fmla="*/ 382755 w 4669005"/>
            <a:gd name="connsiteY96" fmla="*/ 3962400 h 5825376"/>
            <a:gd name="connsiteX97" fmla="*/ 363705 w 4669005"/>
            <a:gd name="connsiteY97" fmla="*/ 3990975 h 5825376"/>
            <a:gd name="connsiteX98" fmla="*/ 354180 w 4669005"/>
            <a:gd name="connsiteY98" fmla="*/ 4029075 h 5825376"/>
            <a:gd name="connsiteX99" fmla="*/ 335130 w 4669005"/>
            <a:gd name="connsiteY99" fmla="*/ 4057650 h 5825376"/>
            <a:gd name="connsiteX100" fmla="*/ 287505 w 4669005"/>
            <a:gd name="connsiteY100" fmla="*/ 4124325 h 5825376"/>
            <a:gd name="connsiteX101" fmla="*/ 268455 w 4669005"/>
            <a:gd name="connsiteY101" fmla="*/ 4162425 h 5825376"/>
            <a:gd name="connsiteX102" fmla="*/ 230355 w 4669005"/>
            <a:gd name="connsiteY102" fmla="*/ 4191000 h 5825376"/>
            <a:gd name="connsiteX103" fmla="*/ 211305 w 4669005"/>
            <a:gd name="connsiteY103" fmla="*/ 4219575 h 5825376"/>
            <a:gd name="connsiteX104" fmla="*/ 173205 w 4669005"/>
            <a:gd name="connsiteY104" fmla="*/ 4238625 h 5825376"/>
            <a:gd name="connsiteX105" fmla="*/ 125580 w 4669005"/>
            <a:gd name="connsiteY105" fmla="*/ 4276725 h 5825376"/>
            <a:gd name="connsiteX106" fmla="*/ 77955 w 4669005"/>
            <a:gd name="connsiteY106" fmla="*/ 4333875 h 5825376"/>
            <a:gd name="connsiteX107" fmla="*/ 58905 w 4669005"/>
            <a:gd name="connsiteY107" fmla="*/ 4391025 h 5825376"/>
            <a:gd name="connsiteX108" fmla="*/ 49380 w 4669005"/>
            <a:gd name="connsiteY108" fmla="*/ 4486275 h 5825376"/>
            <a:gd name="connsiteX109" fmla="*/ 39855 w 4669005"/>
            <a:gd name="connsiteY109" fmla="*/ 4514850 h 5825376"/>
            <a:gd name="connsiteX110" fmla="*/ 30330 w 4669005"/>
            <a:gd name="connsiteY110" fmla="*/ 4562475 h 5825376"/>
            <a:gd name="connsiteX111" fmla="*/ 11280 w 4669005"/>
            <a:gd name="connsiteY111" fmla="*/ 4629150 h 5825376"/>
            <a:gd name="connsiteX112" fmla="*/ 30330 w 4669005"/>
            <a:gd name="connsiteY112" fmla="*/ 4876800 h 5825376"/>
            <a:gd name="connsiteX113" fmla="*/ 49380 w 4669005"/>
            <a:gd name="connsiteY113" fmla="*/ 4905375 h 5825376"/>
            <a:gd name="connsiteX114" fmla="*/ 68430 w 4669005"/>
            <a:gd name="connsiteY114" fmla="*/ 4962525 h 5825376"/>
            <a:gd name="connsiteX115" fmla="*/ 77955 w 4669005"/>
            <a:gd name="connsiteY115" fmla="*/ 4991100 h 5825376"/>
            <a:gd name="connsiteX116" fmla="*/ 125580 w 4669005"/>
            <a:gd name="connsiteY116" fmla="*/ 5048250 h 5825376"/>
            <a:gd name="connsiteX117" fmla="*/ 135105 w 4669005"/>
            <a:gd name="connsiteY117" fmla="*/ 5076825 h 5825376"/>
            <a:gd name="connsiteX118" fmla="*/ 201780 w 4669005"/>
            <a:gd name="connsiteY118" fmla="*/ 5162550 h 5825376"/>
            <a:gd name="connsiteX119" fmla="*/ 211305 w 4669005"/>
            <a:gd name="connsiteY119" fmla="*/ 5191125 h 5825376"/>
            <a:gd name="connsiteX120" fmla="*/ 220830 w 4669005"/>
            <a:gd name="connsiteY120" fmla="*/ 5229225 h 5825376"/>
            <a:gd name="connsiteX121" fmla="*/ 258930 w 4669005"/>
            <a:gd name="connsiteY121" fmla="*/ 5219700 h 5825376"/>
            <a:gd name="connsiteX122" fmla="*/ 211305 w 4669005"/>
            <a:gd name="connsiteY122" fmla="*/ 5267325 h 5825376"/>
            <a:gd name="connsiteX123" fmla="*/ 277980 w 4669005"/>
            <a:gd name="connsiteY123" fmla="*/ 5314950 h 5825376"/>
            <a:gd name="connsiteX124" fmla="*/ 287505 w 4669005"/>
            <a:gd name="connsiteY124" fmla="*/ 5429250 h 5825376"/>
            <a:gd name="connsiteX125" fmla="*/ 363705 w 4669005"/>
            <a:gd name="connsiteY125" fmla="*/ 5686425 h 5825376"/>
            <a:gd name="connsiteX126" fmla="*/ 620880 w 4669005"/>
            <a:gd name="connsiteY126" fmla="*/ 5819775 h 5825376"/>
            <a:gd name="connsiteX127" fmla="*/ 935205 w 4669005"/>
            <a:gd name="connsiteY127" fmla="*/ 5505450 h 5825376"/>
            <a:gd name="connsiteX128" fmla="*/ 1078080 w 4669005"/>
            <a:gd name="connsiteY128" fmla="*/ 5305425 h 5825376"/>
            <a:gd name="connsiteX129" fmla="*/ 1144755 w 4669005"/>
            <a:gd name="connsiteY129" fmla="*/ 5057775 h 5825376"/>
            <a:gd name="connsiteX130" fmla="*/ 1182855 w 4669005"/>
            <a:gd name="connsiteY130" fmla="*/ 5048250 h 5825376"/>
            <a:gd name="connsiteX131" fmla="*/ 1240005 w 4669005"/>
            <a:gd name="connsiteY131" fmla="*/ 5000625 h 5825376"/>
            <a:gd name="connsiteX132" fmla="*/ 1278105 w 4669005"/>
            <a:gd name="connsiteY132" fmla="*/ 4972050 h 5825376"/>
            <a:gd name="connsiteX133" fmla="*/ 1306680 w 4669005"/>
            <a:gd name="connsiteY133" fmla="*/ 4933950 h 5825376"/>
            <a:gd name="connsiteX134" fmla="*/ 1401930 w 4669005"/>
            <a:gd name="connsiteY134" fmla="*/ 4876800 h 5825376"/>
            <a:gd name="connsiteX135" fmla="*/ 1459080 w 4669005"/>
            <a:gd name="connsiteY135" fmla="*/ 4838700 h 5825376"/>
            <a:gd name="connsiteX136" fmla="*/ 1516230 w 4669005"/>
            <a:gd name="connsiteY136" fmla="*/ 4791075 h 5825376"/>
            <a:gd name="connsiteX137" fmla="*/ 1544805 w 4669005"/>
            <a:gd name="connsiteY137" fmla="*/ 4781550 h 5825376"/>
            <a:gd name="connsiteX138" fmla="*/ 1611480 w 4669005"/>
            <a:gd name="connsiteY138" fmla="*/ 4752975 h 5825376"/>
            <a:gd name="connsiteX139" fmla="*/ 1640055 w 4669005"/>
            <a:gd name="connsiteY139" fmla="*/ 4743450 h 5825376"/>
            <a:gd name="connsiteX140" fmla="*/ 1916280 w 4669005"/>
            <a:gd name="connsiteY140" fmla="*/ 4733925 h 5825376"/>
            <a:gd name="connsiteX141" fmla="*/ 1982955 w 4669005"/>
            <a:gd name="connsiteY141" fmla="*/ 4724400 h 5825376"/>
            <a:gd name="connsiteX142" fmla="*/ 2011530 w 4669005"/>
            <a:gd name="connsiteY142" fmla="*/ 4714875 h 5825376"/>
            <a:gd name="connsiteX143" fmla="*/ 2068680 w 4669005"/>
            <a:gd name="connsiteY143" fmla="*/ 4705350 h 5825376"/>
            <a:gd name="connsiteX144" fmla="*/ 2097255 w 4669005"/>
            <a:gd name="connsiteY144" fmla="*/ 4695825 h 5825376"/>
            <a:gd name="connsiteX145" fmla="*/ 2173455 w 4669005"/>
            <a:gd name="connsiteY145" fmla="*/ 4676775 h 5825376"/>
            <a:gd name="connsiteX146" fmla="*/ 2211555 w 4669005"/>
            <a:gd name="connsiteY146" fmla="*/ 4667250 h 5825376"/>
            <a:gd name="connsiteX147" fmla="*/ 2240130 w 4669005"/>
            <a:gd name="connsiteY147" fmla="*/ 4648200 h 5825376"/>
            <a:gd name="connsiteX148" fmla="*/ 2306805 w 4669005"/>
            <a:gd name="connsiteY148" fmla="*/ 4629150 h 5825376"/>
            <a:gd name="connsiteX149" fmla="*/ 2383005 w 4669005"/>
            <a:gd name="connsiteY149" fmla="*/ 4600575 h 5825376"/>
            <a:gd name="connsiteX150" fmla="*/ 2449680 w 4669005"/>
            <a:gd name="connsiteY150" fmla="*/ 4562475 h 5825376"/>
            <a:gd name="connsiteX151" fmla="*/ 2516355 w 4669005"/>
            <a:gd name="connsiteY151" fmla="*/ 4543425 h 5825376"/>
            <a:gd name="connsiteX152" fmla="*/ 2544930 w 4669005"/>
            <a:gd name="connsiteY152" fmla="*/ 4533900 h 5825376"/>
            <a:gd name="connsiteX153" fmla="*/ 2583030 w 4669005"/>
            <a:gd name="connsiteY153" fmla="*/ 4505325 h 5825376"/>
            <a:gd name="connsiteX154" fmla="*/ 2659230 w 4669005"/>
            <a:gd name="connsiteY154" fmla="*/ 4476750 h 5825376"/>
            <a:gd name="connsiteX155" fmla="*/ 2735430 w 4669005"/>
            <a:gd name="connsiteY155" fmla="*/ 4429125 h 5825376"/>
            <a:gd name="connsiteX156" fmla="*/ 2792580 w 4669005"/>
            <a:gd name="connsiteY156" fmla="*/ 4391025 h 5825376"/>
            <a:gd name="connsiteX157" fmla="*/ 2821155 w 4669005"/>
            <a:gd name="connsiteY157" fmla="*/ 4371975 h 5825376"/>
            <a:gd name="connsiteX158" fmla="*/ 2878305 w 4669005"/>
            <a:gd name="connsiteY158" fmla="*/ 4305300 h 5825376"/>
            <a:gd name="connsiteX159" fmla="*/ 2906880 w 4669005"/>
            <a:gd name="connsiteY159" fmla="*/ 4267200 h 5825376"/>
            <a:gd name="connsiteX160" fmla="*/ 2964030 w 4669005"/>
            <a:gd name="connsiteY160" fmla="*/ 4210050 h 5825376"/>
            <a:gd name="connsiteX161" fmla="*/ 2992605 w 4669005"/>
            <a:gd name="connsiteY161" fmla="*/ 4181475 h 5825376"/>
            <a:gd name="connsiteX162" fmla="*/ 3021180 w 4669005"/>
            <a:gd name="connsiteY162" fmla="*/ 4162425 h 5825376"/>
            <a:gd name="connsiteX163" fmla="*/ 3049755 w 4669005"/>
            <a:gd name="connsiteY163" fmla="*/ 4133850 h 5825376"/>
            <a:gd name="connsiteX164" fmla="*/ 3087855 w 4669005"/>
            <a:gd name="connsiteY164" fmla="*/ 4114800 h 5825376"/>
            <a:gd name="connsiteX165" fmla="*/ 3145005 w 4669005"/>
            <a:gd name="connsiteY165" fmla="*/ 4067175 h 5825376"/>
            <a:gd name="connsiteX166" fmla="*/ 3173580 w 4669005"/>
            <a:gd name="connsiteY166" fmla="*/ 4057650 h 5825376"/>
            <a:gd name="connsiteX167" fmla="*/ 3202155 w 4669005"/>
            <a:gd name="connsiteY167" fmla="*/ 4038600 h 5825376"/>
            <a:gd name="connsiteX168" fmla="*/ 3297405 w 4669005"/>
            <a:gd name="connsiteY168" fmla="*/ 3981450 h 5825376"/>
            <a:gd name="connsiteX169" fmla="*/ 3335505 w 4669005"/>
            <a:gd name="connsiteY169" fmla="*/ 3952875 h 5825376"/>
            <a:gd name="connsiteX170" fmla="*/ 3354555 w 4669005"/>
            <a:gd name="connsiteY170" fmla="*/ 3924300 h 5825376"/>
            <a:gd name="connsiteX171" fmla="*/ 3383130 w 4669005"/>
            <a:gd name="connsiteY171" fmla="*/ 3895725 h 5825376"/>
            <a:gd name="connsiteX172" fmla="*/ 3411705 w 4669005"/>
            <a:gd name="connsiteY172" fmla="*/ 3857625 h 5825376"/>
            <a:gd name="connsiteX173" fmla="*/ 3468855 w 4669005"/>
            <a:gd name="connsiteY173" fmla="*/ 3800475 h 5825376"/>
            <a:gd name="connsiteX174" fmla="*/ 3487905 w 4669005"/>
            <a:gd name="connsiteY174" fmla="*/ 3762375 h 5825376"/>
            <a:gd name="connsiteX175" fmla="*/ 3516480 w 4669005"/>
            <a:gd name="connsiteY175" fmla="*/ 3733800 h 5825376"/>
            <a:gd name="connsiteX176" fmla="*/ 3554580 w 4669005"/>
            <a:gd name="connsiteY176" fmla="*/ 3667125 h 5825376"/>
            <a:gd name="connsiteX177" fmla="*/ 3592680 w 4669005"/>
            <a:gd name="connsiteY177" fmla="*/ 3609975 h 5825376"/>
            <a:gd name="connsiteX178" fmla="*/ 3621255 w 4669005"/>
            <a:gd name="connsiteY178" fmla="*/ 3552825 h 5825376"/>
            <a:gd name="connsiteX179" fmla="*/ 3630780 w 4669005"/>
            <a:gd name="connsiteY179" fmla="*/ 3524250 h 5825376"/>
            <a:gd name="connsiteX180" fmla="*/ 3649830 w 4669005"/>
            <a:gd name="connsiteY180" fmla="*/ 3476625 h 5825376"/>
            <a:gd name="connsiteX181" fmla="*/ 3678405 w 4669005"/>
            <a:gd name="connsiteY181" fmla="*/ 3400425 h 5825376"/>
            <a:gd name="connsiteX182" fmla="*/ 3706980 w 4669005"/>
            <a:gd name="connsiteY182" fmla="*/ 3362325 h 5825376"/>
            <a:gd name="connsiteX183" fmla="*/ 3735555 w 4669005"/>
            <a:gd name="connsiteY183" fmla="*/ 3286125 h 5825376"/>
            <a:gd name="connsiteX184" fmla="*/ 3754605 w 4669005"/>
            <a:gd name="connsiteY184" fmla="*/ 3257550 h 5825376"/>
            <a:gd name="connsiteX185" fmla="*/ 3802230 w 4669005"/>
            <a:gd name="connsiteY185" fmla="*/ 3190875 h 5825376"/>
            <a:gd name="connsiteX186" fmla="*/ 3821280 w 4669005"/>
            <a:gd name="connsiteY186" fmla="*/ 3152775 h 5825376"/>
            <a:gd name="connsiteX187" fmla="*/ 3840330 w 4669005"/>
            <a:gd name="connsiteY187" fmla="*/ 3124200 h 5825376"/>
            <a:gd name="connsiteX188" fmla="*/ 3849855 w 4669005"/>
            <a:gd name="connsiteY188" fmla="*/ 3095625 h 5825376"/>
            <a:gd name="connsiteX189" fmla="*/ 3878430 w 4669005"/>
            <a:gd name="connsiteY189" fmla="*/ 3076575 h 5825376"/>
            <a:gd name="connsiteX190" fmla="*/ 3916530 w 4669005"/>
            <a:gd name="connsiteY190" fmla="*/ 3009900 h 5825376"/>
            <a:gd name="connsiteX191" fmla="*/ 3935580 w 4669005"/>
            <a:gd name="connsiteY191" fmla="*/ 2971800 h 5825376"/>
            <a:gd name="connsiteX192" fmla="*/ 3964155 w 4669005"/>
            <a:gd name="connsiteY192" fmla="*/ 2933700 h 5825376"/>
            <a:gd name="connsiteX193" fmla="*/ 3983205 w 4669005"/>
            <a:gd name="connsiteY193" fmla="*/ 2895600 h 5825376"/>
            <a:gd name="connsiteX194" fmla="*/ 4011780 w 4669005"/>
            <a:gd name="connsiteY194" fmla="*/ 2867025 h 5825376"/>
            <a:gd name="connsiteX195" fmla="*/ 4049880 w 4669005"/>
            <a:gd name="connsiteY195" fmla="*/ 2809875 h 5825376"/>
            <a:gd name="connsiteX196" fmla="*/ 4068930 w 4669005"/>
            <a:gd name="connsiteY196" fmla="*/ 2781300 h 5825376"/>
            <a:gd name="connsiteX197" fmla="*/ 4097505 w 4669005"/>
            <a:gd name="connsiteY197" fmla="*/ 2724150 h 5825376"/>
            <a:gd name="connsiteX198" fmla="*/ 4116555 w 4669005"/>
            <a:gd name="connsiteY198" fmla="*/ 2667000 h 5825376"/>
            <a:gd name="connsiteX199" fmla="*/ 4135605 w 4669005"/>
            <a:gd name="connsiteY199" fmla="*/ 2628900 h 5825376"/>
            <a:gd name="connsiteX200" fmla="*/ 4173705 w 4669005"/>
            <a:gd name="connsiteY200" fmla="*/ 2543175 h 5825376"/>
            <a:gd name="connsiteX201" fmla="*/ 4202280 w 4669005"/>
            <a:gd name="connsiteY201" fmla="*/ 2505075 h 5825376"/>
            <a:gd name="connsiteX202" fmla="*/ 4240380 w 4669005"/>
            <a:gd name="connsiteY202" fmla="*/ 2428875 h 5825376"/>
            <a:gd name="connsiteX203" fmla="*/ 4249905 w 4669005"/>
            <a:gd name="connsiteY203" fmla="*/ 2400300 h 5825376"/>
            <a:gd name="connsiteX204" fmla="*/ 4268955 w 4669005"/>
            <a:gd name="connsiteY204" fmla="*/ 2371725 h 5825376"/>
            <a:gd name="connsiteX205" fmla="*/ 4278480 w 4669005"/>
            <a:gd name="connsiteY205" fmla="*/ 2343150 h 5825376"/>
            <a:gd name="connsiteX206" fmla="*/ 4335630 w 4669005"/>
            <a:gd name="connsiteY206" fmla="*/ 2266950 h 5825376"/>
            <a:gd name="connsiteX207" fmla="*/ 4354680 w 4669005"/>
            <a:gd name="connsiteY207" fmla="*/ 2238375 h 5825376"/>
            <a:gd name="connsiteX208" fmla="*/ 4364205 w 4669005"/>
            <a:gd name="connsiteY208" fmla="*/ 2209800 h 5825376"/>
            <a:gd name="connsiteX209" fmla="*/ 4383255 w 4669005"/>
            <a:gd name="connsiteY209" fmla="*/ 2181225 h 5825376"/>
            <a:gd name="connsiteX210" fmla="*/ 4402305 w 4669005"/>
            <a:gd name="connsiteY210" fmla="*/ 2143125 h 5825376"/>
            <a:gd name="connsiteX211" fmla="*/ 4430880 w 4669005"/>
            <a:gd name="connsiteY211" fmla="*/ 2105025 h 5825376"/>
            <a:gd name="connsiteX212" fmla="*/ 4449930 w 4669005"/>
            <a:gd name="connsiteY212" fmla="*/ 2066925 h 5825376"/>
            <a:gd name="connsiteX213" fmla="*/ 4507080 w 4669005"/>
            <a:gd name="connsiteY213" fmla="*/ 1990725 h 5825376"/>
            <a:gd name="connsiteX214" fmla="*/ 4526130 w 4669005"/>
            <a:gd name="connsiteY214" fmla="*/ 1943100 h 5825376"/>
            <a:gd name="connsiteX215" fmla="*/ 4545180 w 4669005"/>
            <a:gd name="connsiteY215" fmla="*/ 1885950 h 5825376"/>
            <a:gd name="connsiteX216" fmla="*/ 4573755 w 4669005"/>
            <a:gd name="connsiteY216" fmla="*/ 1857375 h 5825376"/>
            <a:gd name="connsiteX217" fmla="*/ 4611855 w 4669005"/>
            <a:gd name="connsiteY217" fmla="*/ 1733550 h 5825376"/>
            <a:gd name="connsiteX218" fmla="*/ 4640430 w 4669005"/>
            <a:gd name="connsiteY218" fmla="*/ 1666875 h 5825376"/>
            <a:gd name="connsiteX219" fmla="*/ 4659480 w 4669005"/>
            <a:gd name="connsiteY219" fmla="*/ 1581150 h 5825376"/>
            <a:gd name="connsiteX220" fmla="*/ 4669005 w 4669005"/>
            <a:gd name="connsiteY220" fmla="*/ 1552575 h 5825376"/>
            <a:gd name="connsiteX221" fmla="*/ 4659480 w 4669005"/>
            <a:gd name="connsiteY221" fmla="*/ 1390650 h 5825376"/>
            <a:gd name="connsiteX222" fmla="*/ 4649955 w 4669005"/>
            <a:gd name="connsiteY222" fmla="*/ 1362075 h 5825376"/>
            <a:gd name="connsiteX223" fmla="*/ 4640430 w 4669005"/>
            <a:gd name="connsiteY223" fmla="*/ 1323975 h 5825376"/>
            <a:gd name="connsiteX224" fmla="*/ 4621380 w 4669005"/>
            <a:gd name="connsiteY224" fmla="*/ 1219200 h 5825376"/>
            <a:gd name="connsiteX225" fmla="*/ 4611855 w 4669005"/>
            <a:gd name="connsiteY225" fmla="*/ 1190625 h 5825376"/>
            <a:gd name="connsiteX226" fmla="*/ 4583280 w 4669005"/>
            <a:gd name="connsiteY226" fmla="*/ 1057275 h 5825376"/>
            <a:gd name="connsiteX227" fmla="*/ 4573755 w 4669005"/>
            <a:gd name="connsiteY227" fmla="*/ 1019175 h 5825376"/>
            <a:gd name="connsiteX228" fmla="*/ 4564230 w 4669005"/>
            <a:gd name="connsiteY228" fmla="*/ 990600 h 5825376"/>
            <a:gd name="connsiteX229" fmla="*/ 4554705 w 4669005"/>
            <a:gd name="connsiteY229" fmla="*/ 933450 h 5825376"/>
            <a:gd name="connsiteX230" fmla="*/ 4545180 w 4669005"/>
            <a:gd name="connsiteY230" fmla="*/ 885825 h 5825376"/>
            <a:gd name="connsiteX231" fmla="*/ 4535655 w 4669005"/>
            <a:gd name="connsiteY231" fmla="*/ 847725 h 5825376"/>
            <a:gd name="connsiteX232" fmla="*/ 4526130 w 4669005"/>
            <a:gd name="connsiteY232" fmla="*/ 771525 h 5825376"/>
            <a:gd name="connsiteX233" fmla="*/ 4516605 w 4669005"/>
            <a:gd name="connsiteY233" fmla="*/ 381000 h 5825376"/>
            <a:gd name="connsiteX234" fmla="*/ 4497555 w 4669005"/>
            <a:gd name="connsiteY234" fmla="*/ 304800 h 5825376"/>
            <a:gd name="connsiteX235" fmla="*/ 4468980 w 4669005"/>
            <a:gd name="connsiteY235" fmla="*/ 180975 h 5825376"/>
            <a:gd name="connsiteX236" fmla="*/ 4459455 w 4669005"/>
            <a:gd name="connsiteY236" fmla="*/ 142875 h 5825376"/>
            <a:gd name="connsiteX237" fmla="*/ 4440405 w 4669005"/>
            <a:gd name="connsiteY237" fmla="*/ 114300 h 5825376"/>
            <a:gd name="connsiteX238" fmla="*/ 4411830 w 4669005"/>
            <a:gd name="connsiteY238" fmla="*/ 57150 h 5825376"/>
            <a:gd name="connsiteX239" fmla="*/ 4383255 w 4669005"/>
            <a:gd name="connsiteY239" fmla="*/ 38100 h 5825376"/>
            <a:gd name="connsiteX240" fmla="*/ 4364205 w 4669005"/>
            <a:gd name="connsiteY240" fmla="*/ 9525 h 5825376"/>
            <a:gd name="connsiteX241" fmla="*/ 4335630 w 4669005"/>
            <a:gd name="connsiteY241" fmla="*/ 0 h 5825376"/>
            <a:gd name="connsiteX242" fmla="*/ 4135605 w 4669005"/>
            <a:gd name="connsiteY242" fmla="*/ 9525 h 5825376"/>
            <a:gd name="connsiteX243" fmla="*/ 4097505 w 4669005"/>
            <a:gd name="connsiteY243" fmla="*/ 19050 h 5825376"/>
            <a:gd name="connsiteX244" fmla="*/ 4068930 w 4669005"/>
            <a:gd name="connsiteY244" fmla="*/ 28575 h 5825376"/>
            <a:gd name="connsiteX245" fmla="*/ 4049880 w 4669005"/>
            <a:gd name="connsiteY245" fmla="*/ 85725 h 5825376"/>
            <a:gd name="connsiteX246" fmla="*/ 4049880 w 4669005"/>
            <a:gd name="connsiteY246" fmla="*/ 123825 h 5825376"/>
            <a:gd name="connsiteX0" fmla="*/ 4049880 w 4669005"/>
            <a:gd name="connsiteY0" fmla="*/ 123825 h 5822434"/>
            <a:gd name="connsiteX1" fmla="*/ 3983205 w 4669005"/>
            <a:gd name="connsiteY1" fmla="*/ 133350 h 5822434"/>
            <a:gd name="connsiteX2" fmla="*/ 3954630 w 4669005"/>
            <a:gd name="connsiteY2" fmla="*/ 152400 h 5822434"/>
            <a:gd name="connsiteX3" fmla="*/ 3897480 w 4669005"/>
            <a:gd name="connsiteY3" fmla="*/ 180975 h 5822434"/>
            <a:gd name="connsiteX4" fmla="*/ 3811755 w 4669005"/>
            <a:gd name="connsiteY4" fmla="*/ 247650 h 5822434"/>
            <a:gd name="connsiteX5" fmla="*/ 3735555 w 4669005"/>
            <a:gd name="connsiteY5" fmla="*/ 266700 h 5822434"/>
            <a:gd name="connsiteX6" fmla="*/ 3649830 w 4669005"/>
            <a:gd name="connsiteY6" fmla="*/ 285750 h 5822434"/>
            <a:gd name="connsiteX7" fmla="*/ 3621255 w 4669005"/>
            <a:gd name="connsiteY7" fmla="*/ 304800 h 5822434"/>
            <a:gd name="connsiteX8" fmla="*/ 3554580 w 4669005"/>
            <a:gd name="connsiteY8" fmla="*/ 342900 h 5822434"/>
            <a:gd name="connsiteX9" fmla="*/ 3497430 w 4669005"/>
            <a:gd name="connsiteY9" fmla="*/ 400050 h 5822434"/>
            <a:gd name="connsiteX10" fmla="*/ 3459330 w 4669005"/>
            <a:gd name="connsiteY10" fmla="*/ 428625 h 5822434"/>
            <a:gd name="connsiteX11" fmla="*/ 3430755 w 4669005"/>
            <a:gd name="connsiteY11" fmla="*/ 466725 h 5822434"/>
            <a:gd name="connsiteX12" fmla="*/ 3402180 w 4669005"/>
            <a:gd name="connsiteY12" fmla="*/ 485775 h 5822434"/>
            <a:gd name="connsiteX13" fmla="*/ 3373605 w 4669005"/>
            <a:gd name="connsiteY13" fmla="*/ 514350 h 5822434"/>
            <a:gd name="connsiteX14" fmla="*/ 3335505 w 4669005"/>
            <a:gd name="connsiteY14" fmla="*/ 533400 h 5822434"/>
            <a:gd name="connsiteX15" fmla="*/ 3306930 w 4669005"/>
            <a:gd name="connsiteY15" fmla="*/ 552450 h 5822434"/>
            <a:gd name="connsiteX16" fmla="*/ 3021180 w 4669005"/>
            <a:gd name="connsiteY16" fmla="*/ 552450 h 5822434"/>
            <a:gd name="connsiteX17" fmla="*/ 3040230 w 4669005"/>
            <a:gd name="connsiteY17" fmla="*/ 762000 h 5822434"/>
            <a:gd name="connsiteX18" fmla="*/ 3049755 w 4669005"/>
            <a:gd name="connsiteY18" fmla="*/ 790575 h 5822434"/>
            <a:gd name="connsiteX19" fmla="*/ 3040230 w 4669005"/>
            <a:gd name="connsiteY19" fmla="*/ 914400 h 5822434"/>
            <a:gd name="connsiteX20" fmla="*/ 3002130 w 4669005"/>
            <a:gd name="connsiteY20" fmla="*/ 1000125 h 5822434"/>
            <a:gd name="connsiteX21" fmla="*/ 2973555 w 4669005"/>
            <a:gd name="connsiteY21" fmla="*/ 1066800 h 5822434"/>
            <a:gd name="connsiteX22" fmla="*/ 2935455 w 4669005"/>
            <a:gd name="connsiteY22" fmla="*/ 1133475 h 5822434"/>
            <a:gd name="connsiteX23" fmla="*/ 2906880 w 4669005"/>
            <a:gd name="connsiteY23" fmla="*/ 1200150 h 5822434"/>
            <a:gd name="connsiteX24" fmla="*/ 2887830 w 4669005"/>
            <a:gd name="connsiteY24" fmla="*/ 1228725 h 5822434"/>
            <a:gd name="connsiteX25" fmla="*/ 2878305 w 4669005"/>
            <a:gd name="connsiteY25" fmla="*/ 1257300 h 5822434"/>
            <a:gd name="connsiteX26" fmla="*/ 2849730 w 4669005"/>
            <a:gd name="connsiteY26" fmla="*/ 1285875 h 5822434"/>
            <a:gd name="connsiteX27" fmla="*/ 2830680 w 4669005"/>
            <a:gd name="connsiteY27" fmla="*/ 1314450 h 5822434"/>
            <a:gd name="connsiteX28" fmla="*/ 2802105 w 4669005"/>
            <a:gd name="connsiteY28" fmla="*/ 1352550 h 5822434"/>
            <a:gd name="connsiteX29" fmla="*/ 2783055 w 4669005"/>
            <a:gd name="connsiteY29" fmla="*/ 1390650 h 5822434"/>
            <a:gd name="connsiteX30" fmla="*/ 2725905 w 4669005"/>
            <a:gd name="connsiteY30" fmla="*/ 1428750 h 5822434"/>
            <a:gd name="connsiteX31" fmla="*/ 2706855 w 4669005"/>
            <a:gd name="connsiteY31" fmla="*/ 1457325 h 5822434"/>
            <a:gd name="connsiteX32" fmla="*/ 2649705 w 4669005"/>
            <a:gd name="connsiteY32" fmla="*/ 1476375 h 5822434"/>
            <a:gd name="connsiteX33" fmla="*/ 2621130 w 4669005"/>
            <a:gd name="connsiteY33" fmla="*/ 1504950 h 5822434"/>
            <a:gd name="connsiteX34" fmla="*/ 2563980 w 4669005"/>
            <a:gd name="connsiteY34" fmla="*/ 1524000 h 5822434"/>
            <a:gd name="connsiteX35" fmla="*/ 2535405 w 4669005"/>
            <a:gd name="connsiteY35" fmla="*/ 1533525 h 5822434"/>
            <a:gd name="connsiteX36" fmla="*/ 2478255 w 4669005"/>
            <a:gd name="connsiteY36" fmla="*/ 1562100 h 5822434"/>
            <a:gd name="connsiteX37" fmla="*/ 2449680 w 4669005"/>
            <a:gd name="connsiteY37" fmla="*/ 1581150 h 5822434"/>
            <a:gd name="connsiteX38" fmla="*/ 2383005 w 4669005"/>
            <a:gd name="connsiteY38" fmla="*/ 1609725 h 5822434"/>
            <a:gd name="connsiteX39" fmla="*/ 2344905 w 4669005"/>
            <a:gd name="connsiteY39" fmla="*/ 1638300 h 5822434"/>
            <a:gd name="connsiteX40" fmla="*/ 2297280 w 4669005"/>
            <a:gd name="connsiteY40" fmla="*/ 1647825 h 5822434"/>
            <a:gd name="connsiteX41" fmla="*/ 2221080 w 4669005"/>
            <a:gd name="connsiteY41" fmla="*/ 1666875 h 5822434"/>
            <a:gd name="connsiteX42" fmla="*/ 2173455 w 4669005"/>
            <a:gd name="connsiteY42" fmla="*/ 1685925 h 5822434"/>
            <a:gd name="connsiteX43" fmla="*/ 2097255 w 4669005"/>
            <a:gd name="connsiteY43" fmla="*/ 1704975 h 5822434"/>
            <a:gd name="connsiteX44" fmla="*/ 2059155 w 4669005"/>
            <a:gd name="connsiteY44" fmla="*/ 1714500 h 5822434"/>
            <a:gd name="connsiteX45" fmla="*/ 2002005 w 4669005"/>
            <a:gd name="connsiteY45" fmla="*/ 1733550 h 5822434"/>
            <a:gd name="connsiteX46" fmla="*/ 1973430 w 4669005"/>
            <a:gd name="connsiteY46" fmla="*/ 1743075 h 5822434"/>
            <a:gd name="connsiteX47" fmla="*/ 1944855 w 4669005"/>
            <a:gd name="connsiteY47" fmla="*/ 1752600 h 5822434"/>
            <a:gd name="connsiteX48" fmla="*/ 1916280 w 4669005"/>
            <a:gd name="connsiteY48" fmla="*/ 1771650 h 5822434"/>
            <a:gd name="connsiteX49" fmla="*/ 1868655 w 4669005"/>
            <a:gd name="connsiteY49" fmla="*/ 1828800 h 5822434"/>
            <a:gd name="connsiteX50" fmla="*/ 1821030 w 4669005"/>
            <a:gd name="connsiteY50" fmla="*/ 1885950 h 5822434"/>
            <a:gd name="connsiteX51" fmla="*/ 1782930 w 4669005"/>
            <a:gd name="connsiteY51" fmla="*/ 1933575 h 5822434"/>
            <a:gd name="connsiteX52" fmla="*/ 1763880 w 4669005"/>
            <a:gd name="connsiteY52" fmla="*/ 1962150 h 5822434"/>
            <a:gd name="connsiteX53" fmla="*/ 1706730 w 4669005"/>
            <a:gd name="connsiteY53" fmla="*/ 2009775 h 5822434"/>
            <a:gd name="connsiteX54" fmla="*/ 1678155 w 4669005"/>
            <a:gd name="connsiteY54" fmla="*/ 2038350 h 5822434"/>
            <a:gd name="connsiteX55" fmla="*/ 1649580 w 4669005"/>
            <a:gd name="connsiteY55" fmla="*/ 2047875 h 5822434"/>
            <a:gd name="connsiteX56" fmla="*/ 1592430 w 4669005"/>
            <a:gd name="connsiteY56" fmla="*/ 2085975 h 5822434"/>
            <a:gd name="connsiteX57" fmla="*/ 1525755 w 4669005"/>
            <a:gd name="connsiteY57" fmla="*/ 2114550 h 5822434"/>
            <a:gd name="connsiteX58" fmla="*/ 1459080 w 4669005"/>
            <a:gd name="connsiteY58" fmla="*/ 2133600 h 5822434"/>
            <a:gd name="connsiteX59" fmla="*/ 1430505 w 4669005"/>
            <a:gd name="connsiteY59" fmla="*/ 2143125 h 5822434"/>
            <a:gd name="connsiteX60" fmla="*/ 1363830 w 4669005"/>
            <a:gd name="connsiteY60" fmla="*/ 2152650 h 5822434"/>
            <a:gd name="connsiteX61" fmla="*/ 1287630 w 4669005"/>
            <a:gd name="connsiteY61" fmla="*/ 2171700 h 5822434"/>
            <a:gd name="connsiteX62" fmla="*/ 1240005 w 4669005"/>
            <a:gd name="connsiteY62" fmla="*/ 2219325 h 5822434"/>
            <a:gd name="connsiteX63" fmla="*/ 1211430 w 4669005"/>
            <a:gd name="connsiteY63" fmla="*/ 2247900 h 5822434"/>
            <a:gd name="connsiteX64" fmla="*/ 1192380 w 4669005"/>
            <a:gd name="connsiteY64" fmla="*/ 2286000 h 5822434"/>
            <a:gd name="connsiteX65" fmla="*/ 1163805 w 4669005"/>
            <a:gd name="connsiteY65" fmla="*/ 2314575 h 5822434"/>
            <a:gd name="connsiteX66" fmla="*/ 1116180 w 4669005"/>
            <a:gd name="connsiteY66" fmla="*/ 2371725 h 5822434"/>
            <a:gd name="connsiteX67" fmla="*/ 1106655 w 4669005"/>
            <a:gd name="connsiteY67" fmla="*/ 2400300 h 5822434"/>
            <a:gd name="connsiteX68" fmla="*/ 1068555 w 4669005"/>
            <a:gd name="connsiteY68" fmla="*/ 2457450 h 5822434"/>
            <a:gd name="connsiteX69" fmla="*/ 1059030 w 4669005"/>
            <a:gd name="connsiteY69" fmla="*/ 2495550 h 5822434"/>
            <a:gd name="connsiteX70" fmla="*/ 1049505 w 4669005"/>
            <a:gd name="connsiteY70" fmla="*/ 2524125 h 5822434"/>
            <a:gd name="connsiteX71" fmla="*/ 1039980 w 4669005"/>
            <a:gd name="connsiteY71" fmla="*/ 2571750 h 5822434"/>
            <a:gd name="connsiteX72" fmla="*/ 1011405 w 4669005"/>
            <a:gd name="connsiteY72" fmla="*/ 2609850 h 5822434"/>
            <a:gd name="connsiteX73" fmla="*/ 1001880 w 4669005"/>
            <a:gd name="connsiteY73" fmla="*/ 2657475 h 5822434"/>
            <a:gd name="connsiteX74" fmla="*/ 982830 w 4669005"/>
            <a:gd name="connsiteY74" fmla="*/ 2686050 h 5822434"/>
            <a:gd name="connsiteX75" fmla="*/ 935205 w 4669005"/>
            <a:gd name="connsiteY75" fmla="*/ 2752725 h 5822434"/>
            <a:gd name="connsiteX76" fmla="*/ 897105 w 4669005"/>
            <a:gd name="connsiteY76" fmla="*/ 2809875 h 5822434"/>
            <a:gd name="connsiteX77" fmla="*/ 849480 w 4669005"/>
            <a:gd name="connsiteY77" fmla="*/ 2857500 h 5822434"/>
            <a:gd name="connsiteX78" fmla="*/ 830430 w 4669005"/>
            <a:gd name="connsiteY78" fmla="*/ 2886075 h 5822434"/>
            <a:gd name="connsiteX79" fmla="*/ 744705 w 4669005"/>
            <a:gd name="connsiteY79" fmla="*/ 2962275 h 5822434"/>
            <a:gd name="connsiteX80" fmla="*/ 706605 w 4669005"/>
            <a:gd name="connsiteY80" fmla="*/ 3019425 h 5822434"/>
            <a:gd name="connsiteX81" fmla="*/ 687555 w 4669005"/>
            <a:gd name="connsiteY81" fmla="*/ 3048000 h 5822434"/>
            <a:gd name="connsiteX82" fmla="*/ 668505 w 4669005"/>
            <a:gd name="connsiteY82" fmla="*/ 3086100 h 5822434"/>
            <a:gd name="connsiteX83" fmla="*/ 639930 w 4669005"/>
            <a:gd name="connsiteY83" fmla="*/ 3133725 h 5822434"/>
            <a:gd name="connsiteX84" fmla="*/ 620880 w 4669005"/>
            <a:gd name="connsiteY84" fmla="*/ 3162300 h 5822434"/>
            <a:gd name="connsiteX85" fmla="*/ 592305 w 4669005"/>
            <a:gd name="connsiteY85" fmla="*/ 3248025 h 5822434"/>
            <a:gd name="connsiteX86" fmla="*/ 573255 w 4669005"/>
            <a:gd name="connsiteY86" fmla="*/ 3305175 h 5822434"/>
            <a:gd name="connsiteX87" fmla="*/ 563730 w 4669005"/>
            <a:gd name="connsiteY87" fmla="*/ 3333750 h 5822434"/>
            <a:gd name="connsiteX88" fmla="*/ 544680 w 4669005"/>
            <a:gd name="connsiteY88" fmla="*/ 3438525 h 5822434"/>
            <a:gd name="connsiteX89" fmla="*/ 525630 w 4669005"/>
            <a:gd name="connsiteY89" fmla="*/ 3505200 h 5822434"/>
            <a:gd name="connsiteX90" fmla="*/ 487530 w 4669005"/>
            <a:gd name="connsiteY90" fmla="*/ 3638550 h 5822434"/>
            <a:gd name="connsiteX91" fmla="*/ 468480 w 4669005"/>
            <a:gd name="connsiteY91" fmla="*/ 3667125 h 5822434"/>
            <a:gd name="connsiteX92" fmla="*/ 449430 w 4669005"/>
            <a:gd name="connsiteY92" fmla="*/ 3762375 h 5822434"/>
            <a:gd name="connsiteX93" fmla="*/ 439905 w 4669005"/>
            <a:gd name="connsiteY93" fmla="*/ 3790950 h 5822434"/>
            <a:gd name="connsiteX94" fmla="*/ 420855 w 4669005"/>
            <a:gd name="connsiteY94" fmla="*/ 3819525 h 5822434"/>
            <a:gd name="connsiteX95" fmla="*/ 401805 w 4669005"/>
            <a:gd name="connsiteY95" fmla="*/ 3895725 h 5822434"/>
            <a:gd name="connsiteX96" fmla="*/ 382755 w 4669005"/>
            <a:gd name="connsiteY96" fmla="*/ 3962400 h 5822434"/>
            <a:gd name="connsiteX97" fmla="*/ 363705 w 4669005"/>
            <a:gd name="connsiteY97" fmla="*/ 3990975 h 5822434"/>
            <a:gd name="connsiteX98" fmla="*/ 354180 w 4669005"/>
            <a:gd name="connsiteY98" fmla="*/ 4029075 h 5822434"/>
            <a:gd name="connsiteX99" fmla="*/ 335130 w 4669005"/>
            <a:gd name="connsiteY99" fmla="*/ 4057650 h 5822434"/>
            <a:gd name="connsiteX100" fmla="*/ 287505 w 4669005"/>
            <a:gd name="connsiteY100" fmla="*/ 4124325 h 5822434"/>
            <a:gd name="connsiteX101" fmla="*/ 268455 w 4669005"/>
            <a:gd name="connsiteY101" fmla="*/ 4162425 h 5822434"/>
            <a:gd name="connsiteX102" fmla="*/ 230355 w 4669005"/>
            <a:gd name="connsiteY102" fmla="*/ 4191000 h 5822434"/>
            <a:gd name="connsiteX103" fmla="*/ 211305 w 4669005"/>
            <a:gd name="connsiteY103" fmla="*/ 4219575 h 5822434"/>
            <a:gd name="connsiteX104" fmla="*/ 173205 w 4669005"/>
            <a:gd name="connsiteY104" fmla="*/ 4238625 h 5822434"/>
            <a:gd name="connsiteX105" fmla="*/ 125580 w 4669005"/>
            <a:gd name="connsiteY105" fmla="*/ 4276725 h 5822434"/>
            <a:gd name="connsiteX106" fmla="*/ 77955 w 4669005"/>
            <a:gd name="connsiteY106" fmla="*/ 4333875 h 5822434"/>
            <a:gd name="connsiteX107" fmla="*/ 58905 w 4669005"/>
            <a:gd name="connsiteY107" fmla="*/ 4391025 h 5822434"/>
            <a:gd name="connsiteX108" fmla="*/ 49380 w 4669005"/>
            <a:gd name="connsiteY108" fmla="*/ 4486275 h 5822434"/>
            <a:gd name="connsiteX109" fmla="*/ 39855 w 4669005"/>
            <a:gd name="connsiteY109" fmla="*/ 4514850 h 5822434"/>
            <a:gd name="connsiteX110" fmla="*/ 30330 w 4669005"/>
            <a:gd name="connsiteY110" fmla="*/ 4562475 h 5822434"/>
            <a:gd name="connsiteX111" fmla="*/ 11280 w 4669005"/>
            <a:gd name="connsiteY111" fmla="*/ 4629150 h 5822434"/>
            <a:gd name="connsiteX112" fmla="*/ 30330 w 4669005"/>
            <a:gd name="connsiteY112" fmla="*/ 4876800 h 5822434"/>
            <a:gd name="connsiteX113" fmla="*/ 49380 w 4669005"/>
            <a:gd name="connsiteY113" fmla="*/ 4905375 h 5822434"/>
            <a:gd name="connsiteX114" fmla="*/ 68430 w 4669005"/>
            <a:gd name="connsiteY114" fmla="*/ 4962525 h 5822434"/>
            <a:gd name="connsiteX115" fmla="*/ 77955 w 4669005"/>
            <a:gd name="connsiteY115" fmla="*/ 4991100 h 5822434"/>
            <a:gd name="connsiteX116" fmla="*/ 125580 w 4669005"/>
            <a:gd name="connsiteY116" fmla="*/ 5048250 h 5822434"/>
            <a:gd name="connsiteX117" fmla="*/ 135105 w 4669005"/>
            <a:gd name="connsiteY117" fmla="*/ 5076825 h 5822434"/>
            <a:gd name="connsiteX118" fmla="*/ 201780 w 4669005"/>
            <a:gd name="connsiteY118" fmla="*/ 5162550 h 5822434"/>
            <a:gd name="connsiteX119" fmla="*/ 211305 w 4669005"/>
            <a:gd name="connsiteY119" fmla="*/ 5191125 h 5822434"/>
            <a:gd name="connsiteX120" fmla="*/ 220830 w 4669005"/>
            <a:gd name="connsiteY120" fmla="*/ 5229225 h 5822434"/>
            <a:gd name="connsiteX121" fmla="*/ 258930 w 4669005"/>
            <a:gd name="connsiteY121" fmla="*/ 5219700 h 5822434"/>
            <a:gd name="connsiteX122" fmla="*/ 211305 w 4669005"/>
            <a:gd name="connsiteY122" fmla="*/ 5267325 h 5822434"/>
            <a:gd name="connsiteX123" fmla="*/ 277980 w 4669005"/>
            <a:gd name="connsiteY123" fmla="*/ 5314950 h 5822434"/>
            <a:gd name="connsiteX124" fmla="*/ 287505 w 4669005"/>
            <a:gd name="connsiteY124" fmla="*/ 5429250 h 5822434"/>
            <a:gd name="connsiteX125" fmla="*/ 363705 w 4669005"/>
            <a:gd name="connsiteY125" fmla="*/ 5686425 h 5822434"/>
            <a:gd name="connsiteX126" fmla="*/ 620880 w 4669005"/>
            <a:gd name="connsiteY126" fmla="*/ 5819775 h 5822434"/>
            <a:gd name="connsiteX127" fmla="*/ 658980 w 4669005"/>
            <a:gd name="connsiteY127" fmla="*/ 5572123 h 5822434"/>
            <a:gd name="connsiteX128" fmla="*/ 935205 w 4669005"/>
            <a:gd name="connsiteY128" fmla="*/ 5505450 h 5822434"/>
            <a:gd name="connsiteX129" fmla="*/ 1078080 w 4669005"/>
            <a:gd name="connsiteY129" fmla="*/ 5305425 h 5822434"/>
            <a:gd name="connsiteX130" fmla="*/ 1144755 w 4669005"/>
            <a:gd name="connsiteY130" fmla="*/ 5057775 h 5822434"/>
            <a:gd name="connsiteX131" fmla="*/ 1182855 w 4669005"/>
            <a:gd name="connsiteY131" fmla="*/ 5048250 h 5822434"/>
            <a:gd name="connsiteX132" fmla="*/ 1240005 w 4669005"/>
            <a:gd name="connsiteY132" fmla="*/ 5000625 h 5822434"/>
            <a:gd name="connsiteX133" fmla="*/ 1278105 w 4669005"/>
            <a:gd name="connsiteY133" fmla="*/ 4972050 h 5822434"/>
            <a:gd name="connsiteX134" fmla="*/ 1306680 w 4669005"/>
            <a:gd name="connsiteY134" fmla="*/ 4933950 h 5822434"/>
            <a:gd name="connsiteX135" fmla="*/ 1401930 w 4669005"/>
            <a:gd name="connsiteY135" fmla="*/ 4876800 h 5822434"/>
            <a:gd name="connsiteX136" fmla="*/ 1459080 w 4669005"/>
            <a:gd name="connsiteY136" fmla="*/ 4838700 h 5822434"/>
            <a:gd name="connsiteX137" fmla="*/ 1516230 w 4669005"/>
            <a:gd name="connsiteY137" fmla="*/ 4791075 h 5822434"/>
            <a:gd name="connsiteX138" fmla="*/ 1544805 w 4669005"/>
            <a:gd name="connsiteY138" fmla="*/ 4781550 h 5822434"/>
            <a:gd name="connsiteX139" fmla="*/ 1611480 w 4669005"/>
            <a:gd name="connsiteY139" fmla="*/ 4752975 h 5822434"/>
            <a:gd name="connsiteX140" fmla="*/ 1640055 w 4669005"/>
            <a:gd name="connsiteY140" fmla="*/ 4743450 h 5822434"/>
            <a:gd name="connsiteX141" fmla="*/ 1916280 w 4669005"/>
            <a:gd name="connsiteY141" fmla="*/ 4733925 h 5822434"/>
            <a:gd name="connsiteX142" fmla="*/ 1982955 w 4669005"/>
            <a:gd name="connsiteY142" fmla="*/ 4724400 h 5822434"/>
            <a:gd name="connsiteX143" fmla="*/ 2011530 w 4669005"/>
            <a:gd name="connsiteY143" fmla="*/ 4714875 h 5822434"/>
            <a:gd name="connsiteX144" fmla="*/ 2068680 w 4669005"/>
            <a:gd name="connsiteY144" fmla="*/ 4705350 h 5822434"/>
            <a:gd name="connsiteX145" fmla="*/ 2097255 w 4669005"/>
            <a:gd name="connsiteY145" fmla="*/ 4695825 h 5822434"/>
            <a:gd name="connsiteX146" fmla="*/ 2173455 w 4669005"/>
            <a:gd name="connsiteY146" fmla="*/ 4676775 h 5822434"/>
            <a:gd name="connsiteX147" fmla="*/ 2211555 w 4669005"/>
            <a:gd name="connsiteY147" fmla="*/ 4667250 h 5822434"/>
            <a:gd name="connsiteX148" fmla="*/ 2240130 w 4669005"/>
            <a:gd name="connsiteY148" fmla="*/ 4648200 h 5822434"/>
            <a:gd name="connsiteX149" fmla="*/ 2306805 w 4669005"/>
            <a:gd name="connsiteY149" fmla="*/ 4629150 h 5822434"/>
            <a:gd name="connsiteX150" fmla="*/ 2383005 w 4669005"/>
            <a:gd name="connsiteY150" fmla="*/ 4600575 h 5822434"/>
            <a:gd name="connsiteX151" fmla="*/ 2449680 w 4669005"/>
            <a:gd name="connsiteY151" fmla="*/ 4562475 h 5822434"/>
            <a:gd name="connsiteX152" fmla="*/ 2516355 w 4669005"/>
            <a:gd name="connsiteY152" fmla="*/ 4543425 h 5822434"/>
            <a:gd name="connsiteX153" fmla="*/ 2544930 w 4669005"/>
            <a:gd name="connsiteY153" fmla="*/ 4533900 h 5822434"/>
            <a:gd name="connsiteX154" fmla="*/ 2583030 w 4669005"/>
            <a:gd name="connsiteY154" fmla="*/ 4505325 h 5822434"/>
            <a:gd name="connsiteX155" fmla="*/ 2659230 w 4669005"/>
            <a:gd name="connsiteY155" fmla="*/ 4476750 h 5822434"/>
            <a:gd name="connsiteX156" fmla="*/ 2735430 w 4669005"/>
            <a:gd name="connsiteY156" fmla="*/ 4429125 h 5822434"/>
            <a:gd name="connsiteX157" fmla="*/ 2792580 w 4669005"/>
            <a:gd name="connsiteY157" fmla="*/ 4391025 h 5822434"/>
            <a:gd name="connsiteX158" fmla="*/ 2821155 w 4669005"/>
            <a:gd name="connsiteY158" fmla="*/ 4371975 h 5822434"/>
            <a:gd name="connsiteX159" fmla="*/ 2878305 w 4669005"/>
            <a:gd name="connsiteY159" fmla="*/ 4305300 h 5822434"/>
            <a:gd name="connsiteX160" fmla="*/ 2906880 w 4669005"/>
            <a:gd name="connsiteY160" fmla="*/ 4267200 h 5822434"/>
            <a:gd name="connsiteX161" fmla="*/ 2964030 w 4669005"/>
            <a:gd name="connsiteY161" fmla="*/ 4210050 h 5822434"/>
            <a:gd name="connsiteX162" fmla="*/ 2992605 w 4669005"/>
            <a:gd name="connsiteY162" fmla="*/ 4181475 h 5822434"/>
            <a:gd name="connsiteX163" fmla="*/ 3021180 w 4669005"/>
            <a:gd name="connsiteY163" fmla="*/ 4162425 h 5822434"/>
            <a:gd name="connsiteX164" fmla="*/ 3049755 w 4669005"/>
            <a:gd name="connsiteY164" fmla="*/ 4133850 h 5822434"/>
            <a:gd name="connsiteX165" fmla="*/ 3087855 w 4669005"/>
            <a:gd name="connsiteY165" fmla="*/ 4114800 h 5822434"/>
            <a:gd name="connsiteX166" fmla="*/ 3145005 w 4669005"/>
            <a:gd name="connsiteY166" fmla="*/ 4067175 h 5822434"/>
            <a:gd name="connsiteX167" fmla="*/ 3173580 w 4669005"/>
            <a:gd name="connsiteY167" fmla="*/ 4057650 h 5822434"/>
            <a:gd name="connsiteX168" fmla="*/ 3202155 w 4669005"/>
            <a:gd name="connsiteY168" fmla="*/ 4038600 h 5822434"/>
            <a:gd name="connsiteX169" fmla="*/ 3297405 w 4669005"/>
            <a:gd name="connsiteY169" fmla="*/ 3981450 h 5822434"/>
            <a:gd name="connsiteX170" fmla="*/ 3335505 w 4669005"/>
            <a:gd name="connsiteY170" fmla="*/ 3952875 h 5822434"/>
            <a:gd name="connsiteX171" fmla="*/ 3354555 w 4669005"/>
            <a:gd name="connsiteY171" fmla="*/ 3924300 h 5822434"/>
            <a:gd name="connsiteX172" fmla="*/ 3383130 w 4669005"/>
            <a:gd name="connsiteY172" fmla="*/ 3895725 h 5822434"/>
            <a:gd name="connsiteX173" fmla="*/ 3411705 w 4669005"/>
            <a:gd name="connsiteY173" fmla="*/ 3857625 h 5822434"/>
            <a:gd name="connsiteX174" fmla="*/ 3468855 w 4669005"/>
            <a:gd name="connsiteY174" fmla="*/ 3800475 h 5822434"/>
            <a:gd name="connsiteX175" fmla="*/ 3487905 w 4669005"/>
            <a:gd name="connsiteY175" fmla="*/ 3762375 h 5822434"/>
            <a:gd name="connsiteX176" fmla="*/ 3516480 w 4669005"/>
            <a:gd name="connsiteY176" fmla="*/ 3733800 h 5822434"/>
            <a:gd name="connsiteX177" fmla="*/ 3554580 w 4669005"/>
            <a:gd name="connsiteY177" fmla="*/ 3667125 h 5822434"/>
            <a:gd name="connsiteX178" fmla="*/ 3592680 w 4669005"/>
            <a:gd name="connsiteY178" fmla="*/ 3609975 h 5822434"/>
            <a:gd name="connsiteX179" fmla="*/ 3621255 w 4669005"/>
            <a:gd name="connsiteY179" fmla="*/ 3552825 h 5822434"/>
            <a:gd name="connsiteX180" fmla="*/ 3630780 w 4669005"/>
            <a:gd name="connsiteY180" fmla="*/ 3524250 h 5822434"/>
            <a:gd name="connsiteX181" fmla="*/ 3649830 w 4669005"/>
            <a:gd name="connsiteY181" fmla="*/ 3476625 h 5822434"/>
            <a:gd name="connsiteX182" fmla="*/ 3678405 w 4669005"/>
            <a:gd name="connsiteY182" fmla="*/ 3400425 h 5822434"/>
            <a:gd name="connsiteX183" fmla="*/ 3706980 w 4669005"/>
            <a:gd name="connsiteY183" fmla="*/ 3362325 h 5822434"/>
            <a:gd name="connsiteX184" fmla="*/ 3735555 w 4669005"/>
            <a:gd name="connsiteY184" fmla="*/ 3286125 h 5822434"/>
            <a:gd name="connsiteX185" fmla="*/ 3754605 w 4669005"/>
            <a:gd name="connsiteY185" fmla="*/ 3257550 h 5822434"/>
            <a:gd name="connsiteX186" fmla="*/ 3802230 w 4669005"/>
            <a:gd name="connsiteY186" fmla="*/ 3190875 h 5822434"/>
            <a:gd name="connsiteX187" fmla="*/ 3821280 w 4669005"/>
            <a:gd name="connsiteY187" fmla="*/ 3152775 h 5822434"/>
            <a:gd name="connsiteX188" fmla="*/ 3840330 w 4669005"/>
            <a:gd name="connsiteY188" fmla="*/ 3124200 h 5822434"/>
            <a:gd name="connsiteX189" fmla="*/ 3849855 w 4669005"/>
            <a:gd name="connsiteY189" fmla="*/ 3095625 h 5822434"/>
            <a:gd name="connsiteX190" fmla="*/ 3878430 w 4669005"/>
            <a:gd name="connsiteY190" fmla="*/ 3076575 h 5822434"/>
            <a:gd name="connsiteX191" fmla="*/ 3916530 w 4669005"/>
            <a:gd name="connsiteY191" fmla="*/ 3009900 h 5822434"/>
            <a:gd name="connsiteX192" fmla="*/ 3935580 w 4669005"/>
            <a:gd name="connsiteY192" fmla="*/ 2971800 h 5822434"/>
            <a:gd name="connsiteX193" fmla="*/ 3964155 w 4669005"/>
            <a:gd name="connsiteY193" fmla="*/ 2933700 h 5822434"/>
            <a:gd name="connsiteX194" fmla="*/ 3983205 w 4669005"/>
            <a:gd name="connsiteY194" fmla="*/ 2895600 h 5822434"/>
            <a:gd name="connsiteX195" fmla="*/ 4011780 w 4669005"/>
            <a:gd name="connsiteY195" fmla="*/ 2867025 h 5822434"/>
            <a:gd name="connsiteX196" fmla="*/ 4049880 w 4669005"/>
            <a:gd name="connsiteY196" fmla="*/ 2809875 h 5822434"/>
            <a:gd name="connsiteX197" fmla="*/ 4068930 w 4669005"/>
            <a:gd name="connsiteY197" fmla="*/ 2781300 h 5822434"/>
            <a:gd name="connsiteX198" fmla="*/ 4097505 w 4669005"/>
            <a:gd name="connsiteY198" fmla="*/ 2724150 h 5822434"/>
            <a:gd name="connsiteX199" fmla="*/ 4116555 w 4669005"/>
            <a:gd name="connsiteY199" fmla="*/ 2667000 h 5822434"/>
            <a:gd name="connsiteX200" fmla="*/ 4135605 w 4669005"/>
            <a:gd name="connsiteY200" fmla="*/ 2628900 h 5822434"/>
            <a:gd name="connsiteX201" fmla="*/ 4173705 w 4669005"/>
            <a:gd name="connsiteY201" fmla="*/ 2543175 h 5822434"/>
            <a:gd name="connsiteX202" fmla="*/ 4202280 w 4669005"/>
            <a:gd name="connsiteY202" fmla="*/ 2505075 h 5822434"/>
            <a:gd name="connsiteX203" fmla="*/ 4240380 w 4669005"/>
            <a:gd name="connsiteY203" fmla="*/ 2428875 h 5822434"/>
            <a:gd name="connsiteX204" fmla="*/ 4249905 w 4669005"/>
            <a:gd name="connsiteY204" fmla="*/ 2400300 h 5822434"/>
            <a:gd name="connsiteX205" fmla="*/ 4268955 w 4669005"/>
            <a:gd name="connsiteY205" fmla="*/ 2371725 h 5822434"/>
            <a:gd name="connsiteX206" fmla="*/ 4278480 w 4669005"/>
            <a:gd name="connsiteY206" fmla="*/ 2343150 h 5822434"/>
            <a:gd name="connsiteX207" fmla="*/ 4335630 w 4669005"/>
            <a:gd name="connsiteY207" fmla="*/ 2266950 h 5822434"/>
            <a:gd name="connsiteX208" fmla="*/ 4354680 w 4669005"/>
            <a:gd name="connsiteY208" fmla="*/ 2238375 h 5822434"/>
            <a:gd name="connsiteX209" fmla="*/ 4364205 w 4669005"/>
            <a:gd name="connsiteY209" fmla="*/ 2209800 h 5822434"/>
            <a:gd name="connsiteX210" fmla="*/ 4383255 w 4669005"/>
            <a:gd name="connsiteY210" fmla="*/ 2181225 h 5822434"/>
            <a:gd name="connsiteX211" fmla="*/ 4402305 w 4669005"/>
            <a:gd name="connsiteY211" fmla="*/ 2143125 h 5822434"/>
            <a:gd name="connsiteX212" fmla="*/ 4430880 w 4669005"/>
            <a:gd name="connsiteY212" fmla="*/ 2105025 h 5822434"/>
            <a:gd name="connsiteX213" fmla="*/ 4449930 w 4669005"/>
            <a:gd name="connsiteY213" fmla="*/ 2066925 h 5822434"/>
            <a:gd name="connsiteX214" fmla="*/ 4507080 w 4669005"/>
            <a:gd name="connsiteY214" fmla="*/ 1990725 h 5822434"/>
            <a:gd name="connsiteX215" fmla="*/ 4526130 w 4669005"/>
            <a:gd name="connsiteY215" fmla="*/ 1943100 h 5822434"/>
            <a:gd name="connsiteX216" fmla="*/ 4545180 w 4669005"/>
            <a:gd name="connsiteY216" fmla="*/ 1885950 h 5822434"/>
            <a:gd name="connsiteX217" fmla="*/ 4573755 w 4669005"/>
            <a:gd name="connsiteY217" fmla="*/ 1857375 h 5822434"/>
            <a:gd name="connsiteX218" fmla="*/ 4611855 w 4669005"/>
            <a:gd name="connsiteY218" fmla="*/ 1733550 h 5822434"/>
            <a:gd name="connsiteX219" fmla="*/ 4640430 w 4669005"/>
            <a:gd name="connsiteY219" fmla="*/ 1666875 h 5822434"/>
            <a:gd name="connsiteX220" fmla="*/ 4659480 w 4669005"/>
            <a:gd name="connsiteY220" fmla="*/ 1581150 h 5822434"/>
            <a:gd name="connsiteX221" fmla="*/ 4669005 w 4669005"/>
            <a:gd name="connsiteY221" fmla="*/ 1552575 h 5822434"/>
            <a:gd name="connsiteX222" fmla="*/ 4659480 w 4669005"/>
            <a:gd name="connsiteY222" fmla="*/ 1390650 h 5822434"/>
            <a:gd name="connsiteX223" fmla="*/ 4649955 w 4669005"/>
            <a:gd name="connsiteY223" fmla="*/ 1362075 h 5822434"/>
            <a:gd name="connsiteX224" fmla="*/ 4640430 w 4669005"/>
            <a:gd name="connsiteY224" fmla="*/ 1323975 h 5822434"/>
            <a:gd name="connsiteX225" fmla="*/ 4621380 w 4669005"/>
            <a:gd name="connsiteY225" fmla="*/ 1219200 h 5822434"/>
            <a:gd name="connsiteX226" fmla="*/ 4611855 w 4669005"/>
            <a:gd name="connsiteY226" fmla="*/ 1190625 h 5822434"/>
            <a:gd name="connsiteX227" fmla="*/ 4583280 w 4669005"/>
            <a:gd name="connsiteY227" fmla="*/ 1057275 h 5822434"/>
            <a:gd name="connsiteX228" fmla="*/ 4573755 w 4669005"/>
            <a:gd name="connsiteY228" fmla="*/ 1019175 h 5822434"/>
            <a:gd name="connsiteX229" fmla="*/ 4564230 w 4669005"/>
            <a:gd name="connsiteY229" fmla="*/ 990600 h 5822434"/>
            <a:gd name="connsiteX230" fmla="*/ 4554705 w 4669005"/>
            <a:gd name="connsiteY230" fmla="*/ 933450 h 5822434"/>
            <a:gd name="connsiteX231" fmla="*/ 4545180 w 4669005"/>
            <a:gd name="connsiteY231" fmla="*/ 885825 h 5822434"/>
            <a:gd name="connsiteX232" fmla="*/ 4535655 w 4669005"/>
            <a:gd name="connsiteY232" fmla="*/ 847725 h 5822434"/>
            <a:gd name="connsiteX233" fmla="*/ 4526130 w 4669005"/>
            <a:gd name="connsiteY233" fmla="*/ 771525 h 5822434"/>
            <a:gd name="connsiteX234" fmla="*/ 4516605 w 4669005"/>
            <a:gd name="connsiteY234" fmla="*/ 381000 h 5822434"/>
            <a:gd name="connsiteX235" fmla="*/ 4497555 w 4669005"/>
            <a:gd name="connsiteY235" fmla="*/ 304800 h 5822434"/>
            <a:gd name="connsiteX236" fmla="*/ 4468980 w 4669005"/>
            <a:gd name="connsiteY236" fmla="*/ 180975 h 5822434"/>
            <a:gd name="connsiteX237" fmla="*/ 4459455 w 4669005"/>
            <a:gd name="connsiteY237" fmla="*/ 142875 h 5822434"/>
            <a:gd name="connsiteX238" fmla="*/ 4440405 w 4669005"/>
            <a:gd name="connsiteY238" fmla="*/ 114300 h 5822434"/>
            <a:gd name="connsiteX239" fmla="*/ 4411830 w 4669005"/>
            <a:gd name="connsiteY239" fmla="*/ 57150 h 5822434"/>
            <a:gd name="connsiteX240" fmla="*/ 4383255 w 4669005"/>
            <a:gd name="connsiteY240" fmla="*/ 38100 h 5822434"/>
            <a:gd name="connsiteX241" fmla="*/ 4364205 w 4669005"/>
            <a:gd name="connsiteY241" fmla="*/ 9525 h 5822434"/>
            <a:gd name="connsiteX242" fmla="*/ 4335630 w 4669005"/>
            <a:gd name="connsiteY242" fmla="*/ 0 h 5822434"/>
            <a:gd name="connsiteX243" fmla="*/ 4135605 w 4669005"/>
            <a:gd name="connsiteY243" fmla="*/ 9525 h 5822434"/>
            <a:gd name="connsiteX244" fmla="*/ 4097505 w 4669005"/>
            <a:gd name="connsiteY244" fmla="*/ 19050 h 5822434"/>
            <a:gd name="connsiteX245" fmla="*/ 4068930 w 4669005"/>
            <a:gd name="connsiteY245" fmla="*/ 28575 h 5822434"/>
            <a:gd name="connsiteX246" fmla="*/ 4049880 w 4669005"/>
            <a:gd name="connsiteY246" fmla="*/ 85725 h 5822434"/>
            <a:gd name="connsiteX247" fmla="*/ 4049880 w 4669005"/>
            <a:gd name="connsiteY247" fmla="*/ 123825 h 5822434"/>
            <a:gd name="connsiteX0" fmla="*/ 4049880 w 4669005"/>
            <a:gd name="connsiteY0" fmla="*/ 123825 h 5821396"/>
            <a:gd name="connsiteX1" fmla="*/ 3983205 w 4669005"/>
            <a:gd name="connsiteY1" fmla="*/ 133350 h 5821396"/>
            <a:gd name="connsiteX2" fmla="*/ 3954630 w 4669005"/>
            <a:gd name="connsiteY2" fmla="*/ 152400 h 5821396"/>
            <a:gd name="connsiteX3" fmla="*/ 3897480 w 4669005"/>
            <a:gd name="connsiteY3" fmla="*/ 180975 h 5821396"/>
            <a:gd name="connsiteX4" fmla="*/ 3811755 w 4669005"/>
            <a:gd name="connsiteY4" fmla="*/ 247650 h 5821396"/>
            <a:gd name="connsiteX5" fmla="*/ 3735555 w 4669005"/>
            <a:gd name="connsiteY5" fmla="*/ 266700 h 5821396"/>
            <a:gd name="connsiteX6" fmla="*/ 3649830 w 4669005"/>
            <a:gd name="connsiteY6" fmla="*/ 285750 h 5821396"/>
            <a:gd name="connsiteX7" fmla="*/ 3621255 w 4669005"/>
            <a:gd name="connsiteY7" fmla="*/ 304800 h 5821396"/>
            <a:gd name="connsiteX8" fmla="*/ 3554580 w 4669005"/>
            <a:gd name="connsiteY8" fmla="*/ 342900 h 5821396"/>
            <a:gd name="connsiteX9" fmla="*/ 3497430 w 4669005"/>
            <a:gd name="connsiteY9" fmla="*/ 400050 h 5821396"/>
            <a:gd name="connsiteX10" fmla="*/ 3459330 w 4669005"/>
            <a:gd name="connsiteY10" fmla="*/ 428625 h 5821396"/>
            <a:gd name="connsiteX11" fmla="*/ 3430755 w 4669005"/>
            <a:gd name="connsiteY11" fmla="*/ 466725 h 5821396"/>
            <a:gd name="connsiteX12" fmla="*/ 3402180 w 4669005"/>
            <a:gd name="connsiteY12" fmla="*/ 485775 h 5821396"/>
            <a:gd name="connsiteX13" fmla="*/ 3373605 w 4669005"/>
            <a:gd name="connsiteY13" fmla="*/ 514350 h 5821396"/>
            <a:gd name="connsiteX14" fmla="*/ 3335505 w 4669005"/>
            <a:gd name="connsiteY14" fmla="*/ 533400 h 5821396"/>
            <a:gd name="connsiteX15" fmla="*/ 3306930 w 4669005"/>
            <a:gd name="connsiteY15" fmla="*/ 552450 h 5821396"/>
            <a:gd name="connsiteX16" fmla="*/ 3021180 w 4669005"/>
            <a:gd name="connsiteY16" fmla="*/ 552450 h 5821396"/>
            <a:gd name="connsiteX17" fmla="*/ 3040230 w 4669005"/>
            <a:gd name="connsiteY17" fmla="*/ 762000 h 5821396"/>
            <a:gd name="connsiteX18" fmla="*/ 3049755 w 4669005"/>
            <a:gd name="connsiteY18" fmla="*/ 790575 h 5821396"/>
            <a:gd name="connsiteX19" fmla="*/ 3040230 w 4669005"/>
            <a:gd name="connsiteY19" fmla="*/ 914400 h 5821396"/>
            <a:gd name="connsiteX20" fmla="*/ 3002130 w 4669005"/>
            <a:gd name="connsiteY20" fmla="*/ 1000125 h 5821396"/>
            <a:gd name="connsiteX21" fmla="*/ 2973555 w 4669005"/>
            <a:gd name="connsiteY21" fmla="*/ 1066800 h 5821396"/>
            <a:gd name="connsiteX22" fmla="*/ 2935455 w 4669005"/>
            <a:gd name="connsiteY22" fmla="*/ 1133475 h 5821396"/>
            <a:gd name="connsiteX23" fmla="*/ 2906880 w 4669005"/>
            <a:gd name="connsiteY23" fmla="*/ 1200150 h 5821396"/>
            <a:gd name="connsiteX24" fmla="*/ 2887830 w 4669005"/>
            <a:gd name="connsiteY24" fmla="*/ 1228725 h 5821396"/>
            <a:gd name="connsiteX25" fmla="*/ 2878305 w 4669005"/>
            <a:gd name="connsiteY25" fmla="*/ 1257300 h 5821396"/>
            <a:gd name="connsiteX26" fmla="*/ 2849730 w 4669005"/>
            <a:gd name="connsiteY26" fmla="*/ 1285875 h 5821396"/>
            <a:gd name="connsiteX27" fmla="*/ 2830680 w 4669005"/>
            <a:gd name="connsiteY27" fmla="*/ 1314450 h 5821396"/>
            <a:gd name="connsiteX28" fmla="*/ 2802105 w 4669005"/>
            <a:gd name="connsiteY28" fmla="*/ 1352550 h 5821396"/>
            <a:gd name="connsiteX29" fmla="*/ 2783055 w 4669005"/>
            <a:gd name="connsiteY29" fmla="*/ 1390650 h 5821396"/>
            <a:gd name="connsiteX30" fmla="*/ 2725905 w 4669005"/>
            <a:gd name="connsiteY30" fmla="*/ 1428750 h 5821396"/>
            <a:gd name="connsiteX31" fmla="*/ 2706855 w 4669005"/>
            <a:gd name="connsiteY31" fmla="*/ 1457325 h 5821396"/>
            <a:gd name="connsiteX32" fmla="*/ 2649705 w 4669005"/>
            <a:gd name="connsiteY32" fmla="*/ 1476375 h 5821396"/>
            <a:gd name="connsiteX33" fmla="*/ 2621130 w 4669005"/>
            <a:gd name="connsiteY33" fmla="*/ 1504950 h 5821396"/>
            <a:gd name="connsiteX34" fmla="*/ 2563980 w 4669005"/>
            <a:gd name="connsiteY34" fmla="*/ 1524000 h 5821396"/>
            <a:gd name="connsiteX35" fmla="*/ 2535405 w 4669005"/>
            <a:gd name="connsiteY35" fmla="*/ 1533525 h 5821396"/>
            <a:gd name="connsiteX36" fmla="*/ 2478255 w 4669005"/>
            <a:gd name="connsiteY36" fmla="*/ 1562100 h 5821396"/>
            <a:gd name="connsiteX37" fmla="*/ 2449680 w 4669005"/>
            <a:gd name="connsiteY37" fmla="*/ 1581150 h 5821396"/>
            <a:gd name="connsiteX38" fmla="*/ 2383005 w 4669005"/>
            <a:gd name="connsiteY38" fmla="*/ 1609725 h 5821396"/>
            <a:gd name="connsiteX39" fmla="*/ 2344905 w 4669005"/>
            <a:gd name="connsiteY39" fmla="*/ 1638300 h 5821396"/>
            <a:gd name="connsiteX40" fmla="*/ 2297280 w 4669005"/>
            <a:gd name="connsiteY40" fmla="*/ 1647825 h 5821396"/>
            <a:gd name="connsiteX41" fmla="*/ 2221080 w 4669005"/>
            <a:gd name="connsiteY41" fmla="*/ 1666875 h 5821396"/>
            <a:gd name="connsiteX42" fmla="*/ 2173455 w 4669005"/>
            <a:gd name="connsiteY42" fmla="*/ 1685925 h 5821396"/>
            <a:gd name="connsiteX43" fmla="*/ 2097255 w 4669005"/>
            <a:gd name="connsiteY43" fmla="*/ 1704975 h 5821396"/>
            <a:gd name="connsiteX44" fmla="*/ 2059155 w 4669005"/>
            <a:gd name="connsiteY44" fmla="*/ 1714500 h 5821396"/>
            <a:gd name="connsiteX45" fmla="*/ 2002005 w 4669005"/>
            <a:gd name="connsiteY45" fmla="*/ 1733550 h 5821396"/>
            <a:gd name="connsiteX46" fmla="*/ 1973430 w 4669005"/>
            <a:gd name="connsiteY46" fmla="*/ 1743075 h 5821396"/>
            <a:gd name="connsiteX47" fmla="*/ 1944855 w 4669005"/>
            <a:gd name="connsiteY47" fmla="*/ 1752600 h 5821396"/>
            <a:gd name="connsiteX48" fmla="*/ 1916280 w 4669005"/>
            <a:gd name="connsiteY48" fmla="*/ 1771650 h 5821396"/>
            <a:gd name="connsiteX49" fmla="*/ 1868655 w 4669005"/>
            <a:gd name="connsiteY49" fmla="*/ 1828800 h 5821396"/>
            <a:gd name="connsiteX50" fmla="*/ 1821030 w 4669005"/>
            <a:gd name="connsiteY50" fmla="*/ 1885950 h 5821396"/>
            <a:gd name="connsiteX51" fmla="*/ 1782930 w 4669005"/>
            <a:gd name="connsiteY51" fmla="*/ 1933575 h 5821396"/>
            <a:gd name="connsiteX52" fmla="*/ 1763880 w 4669005"/>
            <a:gd name="connsiteY52" fmla="*/ 1962150 h 5821396"/>
            <a:gd name="connsiteX53" fmla="*/ 1706730 w 4669005"/>
            <a:gd name="connsiteY53" fmla="*/ 2009775 h 5821396"/>
            <a:gd name="connsiteX54" fmla="*/ 1678155 w 4669005"/>
            <a:gd name="connsiteY54" fmla="*/ 2038350 h 5821396"/>
            <a:gd name="connsiteX55" fmla="*/ 1649580 w 4669005"/>
            <a:gd name="connsiteY55" fmla="*/ 2047875 h 5821396"/>
            <a:gd name="connsiteX56" fmla="*/ 1592430 w 4669005"/>
            <a:gd name="connsiteY56" fmla="*/ 2085975 h 5821396"/>
            <a:gd name="connsiteX57" fmla="*/ 1525755 w 4669005"/>
            <a:gd name="connsiteY57" fmla="*/ 2114550 h 5821396"/>
            <a:gd name="connsiteX58" fmla="*/ 1459080 w 4669005"/>
            <a:gd name="connsiteY58" fmla="*/ 2133600 h 5821396"/>
            <a:gd name="connsiteX59" fmla="*/ 1430505 w 4669005"/>
            <a:gd name="connsiteY59" fmla="*/ 2143125 h 5821396"/>
            <a:gd name="connsiteX60" fmla="*/ 1363830 w 4669005"/>
            <a:gd name="connsiteY60" fmla="*/ 2152650 h 5821396"/>
            <a:gd name="connsiteX61" fmla="*/ 1287630 w 4669005"/>
            <a:gd name="connsiteY61" fmla="*/ 2171700 h 5821396"/>
            <a:gd name="connsiteX62" fmla="*/ 1240005 w 4669005"/>
            <a:gd name="connsiteY62" fmla="*/ 2219325 h 5821396"/>
            <a:gd name="connsiteX63" fmla="*/ 1211430 w 4669005"/>
            <a:gd name="connsiteY63" fmla="*/ 2247900 h 5821396"/>
            <a:gd name="connsiteX64" fmla="*/ 1192380 w 4669005"/>
            <a:gd name="connsiteY64" fmla="*/ 2286000 h 5821396"/>
            <a:gd name="connsiteX65" fmla="*/ 1163805 w 4669005"/>
            <a:gd name="connsiteY65" fmla="*/ 2314575 h 5821396"/>
            <a:gd name="connsiteX66" fmla="*/ 1116180 w 4669005"/>
            <a:gd name="connsiteY66" fmla="*/ 2371725 h 5821396"/>
            <a:gd name="connsiteX67" fmla="*/ 1106655 w 4669005"/>
            <a:gd name="connsiteY67" fmla="*/ 2400300 h 5821396"/>
            <a:gd name="connsiteX68" fmla="*/ 1068555 w 4669005"/>
            <a:gd name="connsiteY68" fmla="*/ 2457450 h 5821396"/>
            <a:gd name="connsiteX69" fmla="*/ 1059030 w 4669005"/>
            <a:gd name="connsiteY69" fmla="*/ 2495550 h 5821396"/>
            <a:gd name="connsiteX70" fmla="*/ 1049505 w 4669005"/>
            <a:gd name="connsiteY70" fmla="*/ 2524125 h 5821396"/>
            <a:gd name="connsiteX71" fmla="*/ 1039980 w 4669005"/>
            <a:gd name="connsiteY71" fmla="*/ 2571750 h 5821396"/>
            <a:gd name="connsiteX72" fmla="*/ 1011405 w 4669005"/>
            <a:gd name="connsiteY72" fmla="*/ 2609850 h 5821396"/>
            <a:gd name="connsiteX73" fmla="*/ 1001880 w 4669005"/>
            <a:gd name="connsiteY73" fmla="*/ 2657475 h 5821396"/>
            <a:gd name="connsiteX74" fmla="*/ 982830 w 4669005"/>
            <a:gd name="connsiteY74" fmla="*/ 2686050 h 5821396"/>
            <a:gd name="connsiteX75" fmla="*/ 935205 w 4669005"/>
            <a:gd name="connsiteY75" fmla="*/ 2752725 h 5821396"/>
            <a:gd name="connsiteX76" fmla="*/ 897105 w 4669005"/>
            <a:gd name="connsiteY76" fmla="*/ 2809875 h 5821396"/>
            <a:gd name="connsiteX77" fmla="*/ 849480 w 4669005"/>
            <a:gd name="connsiteY77" fmla="*/ 2857500 h 5821396"/>
            <a:gd name="connsiteX78" fmla="*/ 830430 w 4669005"/>
            <a:gd name="connsiteY78" fmla="*/ 2886075 h 5821396"/>
            <a:gd name="connsiteX79" fmla="*/ 744705 w 4669005"/>
            <a:gd name="connsiteY79" fmla="*/ 2962275 h 5821396"/>
            <a:gd name="connsiteX80" fmla="*/ 706605 w 4669005"/>
            <a:gd name="connsiteY80" fmla="*/ 3019425 h 5821396"/>
            <a:gd name="connsiteX81" fmla="*/ 687555 w 4669005"/>
            <a:gd name="connsiteY81" fmla="*/ 3048000 h 5821396"/>
            <a:gd name="connsiteX82" fmla="*/ 668505 w 4669005"/>
            <a:gd name="connsiteY82" fmla="*/ 3086100 h 5821396"/>
            <a:gd name="connsiteX83" fmla="*/ 639930 w 4669005"/>
            <a:gd name="connsiteY83" fmla="*/ 3133725 h 5821396"/>
            <a:gd name="connsiteX84" fmla="*/ 620880 w 4669005"/>
            <a:gd name="connsiteY84" fmla="*/ 3162300 h 5821396"/>
            <a:gd name="connsiteX85" fmla="*/ 592305 w 4669005"/>
            <a:gd name="connsiteY85" fmla="*/ 3248025 h 5821396"/>
            <a:gd name="connsiteX86" fmla="*/ 573255 w 4669005"/>
            <a:gd name="connsiteY86" fmla="*/ 3305175 h 5821396"/>
            <a:gd name="connsiteX87" fmla="*/ 563730 w 4669005"/>
            <a:gd name="connsiteY87" fmla="*/ 3333750 h 5821396"/>
            <a:gd name="connsiteX88" fmla="*/ 544680 w 4669005"/>
            <a:gd name="connsiteY88" fmla="*/ 3438525 h 5821396"/>
            <a:gd name="connsiteX89" fmla="*/ 525630 w 4669005"/>
            <a:gd name="connsiteY89" fmla="*/ 3505200 h 5821396"/>
            <a:gd name="connsiteX90" fmla="*/ 487530 w 4669005"/>
            <a:gd name="connsiteY90" fmla="*/ 3638550 h 5821396"/>
            <a:gd name="connsiteX91" fmla="*/ 468480 w 4669005"/>
            <a:gd name="connsiteY91" fmla="*/ 3667125 h 5821396"/>
            <a:gd name="connsiteX92" fmla="*/ 449430 w 4669005"/>
            <a:gd name="connsiteY92" fmla="*/ 3762375 h 5821396"/>
            <a:gd name="connsiteX93" fmla="*/ 439905 w 4669005"/>
            <a:gd name="connsiteY93" fmla="*/ 3790950 h 5821396"/>
            <a:gd name="connsiteX94" fmla="*/ 420855 w 4669005"/>
            <a:gd name="connsiteY94" fmla="*/ 3819525 h 5821396"/>
            <a:gd name="connsiteX95" fmla="*/ 401805 w 4669005"/>
            <a:gd name="connsiteY95" fmla="*/ 3895725 h 5821396"/>
            <a:gd name="connsiteX96" fmla="*/ 382755 w 4669005"/>
            <a:gd name="connsiteY96" fmla="*/ 3962400 h 5821396"/>
            <a:gd name="connsiteX97" fmla="*/ 363705 w 4669005"/>
            <a:gd name="connsiteY97" fmla="*/ 3990975 h 5821396"/>
            <a:gd name="connsiteX98" fmla="*/ 354180 w 4669005"/>
            <a:gd name="connsiteY98" fmla="*/ 4029075 h 5821396"/>
            <a:gd name="connsiteX99" fmla="*/ 335130 w 4669005"/>
            <a:gd name="connsiteY99" fmla="*/ 4057650 h 5821396"/>
            <a:gd name="connsiteX100" fmla="*/ 287505 w 4669005"/>
            <a:gd name="connsiteY100" fmla="*/ 4124325 h 5821396"/>
            <a:gd name="connsiteX101" fmla="*/ 268455 w 4669005"/>
            <a:gd name="connsiteY101" fmla="*/ 4162425 h 5821396"/>
            <a:gd name="connsiteX102" fmla="*/ 230355 w 4669005"/>
            <a:gd name="connsiteY102" fmla="*/ 4191000 h 5821396"/>
            <a:gd name="connsiteX103" fmla="*/ 211305 w 4669005"/>
            <a:gd name="connsiteY103" fmla="*/ 4219575 h 5821396"/>
            <a:gd name="connsiteX104" fmla="*/ 173205 w 4669005"/>
            <a:gd name="connsiteY104" fmla="*/ 4238625 h 5821396"/>
            <a:gd name="connsiteX105" fmla="*/ 125580 w 4669005"/>
            <a:gd name="connsiteY105" fmla="*/ 4276725 h 5821396"/>
            <a:gd name="connsiteX106" fmla="*/ 77955 w 4669005"/>
            <a:gd name="connsiteY106" fmla="*/ 4333875 h 5821396"/>
            <a:gd name="connsiteX107" fmla="*/ 58905 w 4669005"/>
            <a:gd name="connsiteY107" fmla="*/ 4391025 h 5821396"/>
            <a:gd name="connsiteX108" fmla="*/ 49380 w 4669005"/>
            <a:gd name="connsiteY108" fmla="*/ 4486275 h 5821396"/>
            <a:gd name="connsiteX109" fmla="*/ 39855 w 4669005"/>
            <a:gd name="connsiteY109" fmla="*/ 4514850 h 5821396"/>
            <a:gd name="connsiteX110" fmla="*/ 30330 w 4669005"/>
            <a:gd name="connsiteY110" fmla="*/ 4562475 h 5821396"/>
            <a:gd name="connsiteX111" fmla="*/ 11280 w 4669005"/>
            <a:gd name="connsiteY111" fmla="*/ 4629150 h 5821396"/>
            <a:gd name="connsiteX112" fmla="*/ 30330 w 4669005"/>
            <a:gd name="connsiteY112" fmla="*/ 4876800 h 5821396"/>
            <a:gd name="connsiteX113" fmla="*/ 49380 w 4669005"/>
            <a:gd name="connsiteY113" fmla="*/ 4905375 h 5821396"/>
            <a:gd name="connsiteX114" fmla="*/ 68430 w 4669005"/>
            <a:gd name="connsiteY114" fmla="*/ 4962525 h 5821396"/>
            <a:gd name="connsiteX115" fmla="*/ 77955 w 4669005"/>
            <a:gd name="connsiteY115" fmla="*/ 4991100 h 5821396"/>
            <a:gd name="connsiteX116" fmla="*/ 125580 w 4669005"/>
            <a:gd name="connsiteY116" fmla="*/ 5048250 h 5821396"/>
            <a:gd name="connsiteX117" fmla="*/ 135105 w 4669005"/>
            <a:gd name="connsiteY117" fmla="*/ 5076825 h 5821396"/>
            <a:gd name="connsiteX118" fmla="*/ 201780 w 4669005"/>
            <a:gd name="connsiteY118" fmla="*/ 5162550 h 5821396"/>
            <a:gd name="connsiteX119" fmla="*/ 211305 w 4669005"/>
            <a:gd name="connsiteY119" fmla="*/ 5191125 h 5821396"/>
            <a:gd name="connsiteX120" fmla="*/ 220830 w 4669005"/>
            <a:gd name="connsiteY120" fmla="*/ 5229225 h 5821396"/>
            <a:gd name="connsiteX121" fmla="*/ 258930 w 4669005"/>
            <a:gd name="connsiteY121" fmla="*/ 5219700 h 5821396"/>
            <a:gd name="connsiteX122" fmla="*/ 211305 w 4669005"/>
            <a:gd name="connsiteY122" fmla="*/ 5267325 h 5821396"/>
            <a:gd name="connsiteX123" fmla="*/ 277980 w 4669005"/>
            <a:gd name="connsiteY123" fmla="*/ 5314950 h 5821396"/>
            <a:gd name="connsiteX124" fmla="*/ 287505 w 4669005"/>
            <a:gd name="connsiteY124" fmla="*/ 5429250 h 5821396"/>
            <a:gd name="connsiteX125" fmla="*/ 363705 w 4669005"/>
            <a:gd name="connsiteY125" fmla="*/ 5686425 h 5821396"/>
            <a:gd name="connsiteX126" fmla="*/ 620880 w 4669005"/>
            <a:gd name="connsiteY126" fmla="*/ 5819775 h 5821396"/>
            <a:gd name="connsiteX127" fmla="*/ 859005 w 4669005"/>
            <a:gd name="connsiteY127" fmla="*/ 5743573 h 5821396"/>
            <a:gd name="connsiteX128" fmla="*/ 935205 w 4669005"/>
            <a:gd name="connsiteY128" fmla="*/ 5505450 h 5821396"/>
            <a:gd name="connsiteX129" fmla="*/ 1078080 w 4669005"/>
            <a:gd name="connsiteY129" fmla="*/ 5305425 h 5821396"/>
            <a:gd name="connsiteX130" fmla="*/ 1144755 w 4669005"/>
            <a:gd name="connsiteY130" fmla="*/ 5057775 h 5821396"/>
            <a:gd name="connsiteX131" fmla="*/ 1182855 w 4669005"/>
            <a:gd name="connsiteY131" fmla="*/ 5048250 h 5821396"/>
            <a:gd name="connsiteX132" fmla="*/ 1240005 w 4669005"/>
            <a:gd name="connsiteY132" fmla="*/ 5000625 h 5821396"/>
            <a:gd name="connsiteX133" fmla="*/ 1278105 w 4669005"/>
            <a:gd name="connsiteY133" fmla="*/ 4972050 h 5821396"/>
            <a:gd name="connsiteX134" fmla="*/ 1306680 w 4669005"/>
            <a:gd name="connsiteY134" fmla="*/ 4933950 h 5821396"/>
            <a:gd name="connsiteX135" fmla="*/ 1401930 w 4669005"/>
            <a:gd name="connsiteY135" fmla="*/ 4876800 h 5821396"/>
            <a:gd name="connsiteX136" fmla="*/ 1459080 w 4669005"/>
            <a:gd name="connsiteY136" fmla="*/ 4838700 h 5821396"/>
            <a:gd name="connsiteX137" fmla="*/ 1516230 w 4669005"/>
            <a:gd name="connsiteY137" fmla="*/ 4791075 h 5821396"/>
            <a:gd name="connsiteX138" fmla="*/ 1544805 w 4669005"/>
            <a:gd name="connsiteY138" fmla="*/ 4781550 h 5821396"/>
            <a:gd name="connsiteX139" fmla="*/ 1611480 w 4669005"/>
            <a:gd name="connsiteY139" fmla="*/ 4752975 h 5821396"/>
            <a:gd name="connsiteX140" fmla="*/ 1640055 w 4669005"/>
            <a:gd name="connsiteY140" fmla="*/ 4743450 h 5821396"/>
            <a:gd name="connsiteX141" fmla="*/ 1916280 w 4669005"/>
            <a:gd name="connsiteY141" fmla="*/ 4733925 h 5821396"/>
            <a:gd name="connsiteX142" fmla="*/ 1982955 w 4669005"/>
            <a:gd name="connsiteY142" fmla="*/ 4724400 h 5821396"/>
            <a:gd name="connsiteX143" fmla="*/ 2011530 w 4669005"/>
            <a:gd name="connsiteY143" fmla="*/ 4714875 h 5821396"/>
            <a:gd name="connsiteX144" fmla="*/ 2068680 w 4669005"/>
            <a:gd name="connsiteY144" fmla="*/ 4705350 h 5821396"/>
            <a:gd name="connsiteX145" fmla="*/ 2097255 w 4669005"/>
            <a:gd name="connsiteY145" fmla="*/ 4695825 h 5821396"/>
            <a:gd name="connsiteX146" fmla="*/ 2173455 w 4669005"/>
            <a:gd name="connsiteY146" fmla="*/ 4676775 h 5821396"/>
            <a:gd name="connsiteX147" fmla="*/ 2211555 w 4669005"/>
            <a:gd name="connsiteY147" fmla="*/ 4667250 h 5821396"/>
            <a:gd name="connsiteX148" fmla="*/ 2240130 w 4669005"/>
            <a:gd name="connsiteY148" fmla="*/ 4648200 h 5821396"/>
            <a:gd name="connsiteX149" fmla="*/ 2306805 w 4669005"/>
            <a:gd name="connsiteY149" fmla="*/ 4629150 h 5821396"/>
            <a:gd name="connsiteX150" fmla="*/ 2383005 w 4669005"/>
            <a:gd name="connsiteY150" fmla="*/ 4600575 h 5821396"/>
            <a:gd name="connsiteX151" fmla="*/ 2449680 w 4669005"/>
            <a:gd name="connsiteY151" fmla="*/ 4562475 h 5821396"/>
            <a:gd name="connsiteX152" fmla="*/ 2516355 w 4669005"/>
            <a:gd name="connsiteY152" fmla="*/ 4543425 h 5821396"/>
            <a:gd name="connsiteX153" fmla="*/ 2544930 w 4669005"/>
            <a:gd name="connsiteY153" fmla="*/ 4533900 h 5821396"/>
            <a:gd name="connsiteX154" fmla="*/ 2583030 w 4669005"/>
            <a:gd name="connsiteY154" fmla="*/ 4505325 h 5821396"/>
            <a:gd name="connsiteX155" fmla="*/ 2659230 w 4669005"/>
            <a:gd name="connsiteY155" fmla="*/ 4476750 h 5821396"/>
            <a:gd name="connsiteX156" fmla="*/ 2735430 w 4669005"/>
            <a:gd name="connsiteY156" fmla="*/ 4429125 h 5821396"/>
            <a:gd name="connsiteX157" fmla="*/ 2792580 w 4669005"/>
            <a:gd name="connsiteY157" fmla="*/ 4391025 h 5821396"/>
            <a:gd name="connsiteX158" fmla="*/ 2821155 w 4669005"/>
            <a:gd name="connsiteY158" fmla="*/ 4371975 h 5821396"/>
            <a:gd name="connsiteX159" fmla="*/ 2878305 w 4669005"/>
            <a:gd name="connsiteY159" fmla="*/ 4305300 h 5821396"/>
            <a:gd name="connsiteX160" fmla="*/ 2906880 w 4669005"/>
            <a:gd name="connsiteY160" fmla="*/ 4267200 h 5821396"/>
            <a:gd name="connsiteX161" fmla="*/ 2964030 w 4669005"/>
            <a:gd name="connsiteY161" fmla="*/ 4210050 h 5821396"/>
            <a:gd name="connsiteX162" fmla="*/ 2992605 w 4669005"/>
            <a:gd name="connsiteY162" fmla="*/ 4181475 h 5821396"/>
            <a:gd name="connsiteX163" fmla="*/ 3021180 w 4669005"/>
            <a:gd name="connsiteY163" fmla="*/ 4162425 h 5821396"/>
            <a:gd name="connsiteX164" fmla="*/ 3049755 w 4669005"/>
            <a:gd name="connsiteY164" fmla="*/ 4133850 h 5821396"/>
            <a:gd name="connsiteX165" fmla="*/ 3087855 w 4669005"/>
            <a:gd name="connsiteY165" fmla="*/ 4114800 h 5821396"/>
            <a:gd name="connsiteX166" fmla="*/ 3145005 w 4669005"/>
            <a:gd name="connsiteY166" fmla="*/ 4067175 h 5821396"/>
            <a:gd name="connsiteX167" fmla="*/ 3173580 w 4669005"/>
            <a:gd name="connsiteY167" fmla="*/ 4057650 h 5821396"/>
            <a:gd name="connsiteX168" fmla="*/ 3202155 w 4669005"/>
            <a:gd name="connsiteY168" fmla="*/ 4038600 h 5821396"/>
            <a:gd name="connsiteX169" fmla="*/ 3297405 w 4669005"/>
            <a:gd name="connsiteY169" fmla="*/ 3981450 h 5821396"/>
            <a:gd name="connsiteX170" fmla="*/ 3335505 w 4669005"/>
            <a:gd name="connsiteY170" fmla="*/ 3952875 h 5821396"/>
            <a:gd name="connsiteX171" fmla="*/ 3354555 w 4669005"/>
            <a:gd name="connsiteY171" fmla="*/ 3924300 h 5821396"/>
            <a:gd name="connsiteX172" fmla="*/ 3383130 w 4669005"/>
            <a:gd name="connsiteY172" fmla="*/ 3895725 h 5821396"/>
            <a:gd name="connsiteX173" fmla="*/ 3411705 w 4669005"/>
            <a:gd name="connsiteY173" fmla="*/ 3857625 h 5821396"/>
            <a:gd name="connsiteX174" fmla="*/ 3468855 w 4669005"/>
            <a:gd name="connsiteY174" fmla="*/ 3800475 h 5821396"/>
            <a:gd name="connsiteX175" fmla="*/ 3487905 w 4669005"/>
            <a:gd name="connsiteY175" fmla="*/ 3762375 h 5821396"/>
            <a:gd name="connsiteX176" fmla="*/ 3516480 w 4669005"/>
            <a:gd name="connsiteY176" fmla="*/ 3733800 h 5821396"/>
            <a:gd name="connsiteX177" fmla="*/ 3554580 w 4669005"/>
            <a:gd name="connsiteY177" fmla="*/ 3667125 h 5821396"/>
            <a:gd name="connsiteX178" fmla="*/ 3592680 w 4669005"/>
            <a:gd name="connsiteY178" fmla="*/ 3609975 h 5821396"/>
            <a:gd name="connsiteX179" fmla="*/ 3621255 w 4669005"/>
            <a:gd name="connsiteY179" fmla="*/ 3552825 h 5821396"/>
            <a:gd name="connsiteX180" fmla="*/ 3630780 w 4669005"/>
            <a:gd name="connsiteY180" fmla="*/ 3524250 h 5821396"/>
            <a:gd name="connsiteX181" fmla="*/ 3649830 w 4669005"/>
            <a:gd name="connsiteY181" fmla="*/ 3476625 h 5821396"/>
            <a:gd name="connsiteX182" fmla="*/ 3678405 w 4669005"/>
            <a:gd name="connsiteY182" fmla="*/ 3400425 h 5821396"/>
            <a:gd name="connsiteX183" fmla="*/ 3706980 w 4669005"/>
            <a:gd name="connsiteY183" fmla="*/ 3362325 h 5821396"/>
            <a:gd name="connsiteX184" fmla="*/ 3735555 w 4669005"/>
            <a:gd name="connsiteY184" fmla="*/ 3286125 h 5821396"/>
            <a:gd name="connsiteX185" fmla="*/ 3754605 w 4669005"/>
            <a:gd name="connsiteY185" fmla="*/ 3257550 h 5821396"/>
            <a:gd name="connsiteX186" fmla="*/ 3802230 w 4669005"/>
            <a:gd name="connsiteY186" fmla="*/ 3190875 h 5821396"/>
            <a:gd name="connsiteX187" fmla="*/ 3821280 w 4669005"/>
            <a:gd name="connsiteY187" fmla="*/ 3152775 h 5821396"/>
            <a:gd name="connsiteX188" fmla="*/ 3840330 w 4669005"/>
            <a:gd name="connsiteY188" fmla="*/ 3124200 h 5821396"/>
            <a:gd name="connsiteX189" fmla="*/ 3849855 w 4669005"/>
            <a:gd name="connsiteY189" fmla="*/ 3095625 h 5821396"/>
            <a:gd name="connsiteX190" fmla="*/ 3878430 w 4669005"/>
            <a:gd name="connsiteY190" fmla="*/ 3076575 h 5821396"/>
            <a:gd name="connsiteX191" fmla="*/ 3916530 w 4669005"/>
            <a:gd name="connsiteY191" fmla="*/ 3009900 h 5821396"/>
            <a:gd name="connsiteX192" fmla="*/ 3935580 w 4669005"/>
            <a:gd name="connsiteY192" fmla="*/ 2971800 h 5821396"/>
            <a:gd name="connsiteX193" fmla="*/ 3964155 w 4669005"/>
            <a:gd name="connsiteY193" fmla="*/ 2933700 h 5821396"/>
            <a:gd name="connsiteX194" fmla="*/ 3983205 w 4669005"/>
            <a:gd name="connsiteY194" fmla="*/ 2895600 h 5821396"/>
            <a:gd name="connsiteX195" fmla="*/ 4011780 w 4669005"/>
            <a:gd name="connsiteY195" fmla="*/ 2867025 h 5821396"/>
            <a:gd name="connsiteX196" fmla="*/ 4049880 w 4669005"/>
            <a:gd name="connsiteY196" fmla="*/ 2809875 h 5821396"/>
            <a:gd name="connsiteX197" fmla="*/ 4068930 w 4669005"/>
            <a:gd name="connsiteY197" fmla="*/ 2781300 h 5821396"/>
            <a:gd name="connsiteX198" fmla="*/ 4097505 w 4669005"/>
            <a:gd name="connsiteY198" fmla="*/ 2724150 h 5821396"/>
            <a:gd name="connsiteX199" fmla="*/ 4116555 w 4669005"/>
            <a:gd name="connsiteY199" fmla="*/ 2667000 h 5821396"/>
            <a:gd name="connsiteX200" fmla="*/ 4135605 w 4669005"/>
            <a:gd name="connsiteY200" fmla="*/ 2628900 h 5821396"/>
            <a:gd name="connsiteX201" fmla="*/ 4173705 w 4669005"/>
            <a:gd name="connsiteY201" fmla="*/ 2543175 h 5821396"/>
            <a:gd name="connsiteX202" fmla="*/ 4202280 w 4669005"/>
            <a:gd name="connsiteY202" fmla="*/ 2505075 h 5821396"/>
            <a:gd name="connsiteX203" fmla="*/ 4240380 w 4669005"/>
            <a:gd name="connsiteY203" fmla="*/ 2428875 h 5821396"/>
            <a:gd name="connsiteX204" fmla="*/ 4249905 w 4669005"/>
            <a:gd name="connsiteY204" fmla="*/ 2400300 h 5821396"/>
            <a:gd name="connsiteX205" fmla="*/ 4268955 w 4669005"/>
            <a:gd name="connsiteY205" fmla="*/ 2371725 h 5821396"/>
            <a:gd name="connsiteX206" fmla="*/ 4278480 w 4669005"/>
            <a:gd name="connsiteY206" fmla="*/ 2343150 h 5821396"/>
            <a:gd name="connsiteX207" fmla="*/ 4335630 w 4669005"/>
            <a:gd name="connsiteY207" fmla="*/ 2266950 h 5821396"/>
            <a:gd name="connsiteX208" fmla="*/ 4354680 w 4669005"/>
            <a:gd name="connsiteY208" fmla="*/ 2238375 h 5821396"/>
            <a:gd name="connsiteX209" fmla="*/ 4364205 w 4669005"/>
            <a:gd name="connsiteY209" fmla="*/ 2209800 h 5821396"/>
            <a:gd name="connsiteX210" fmla="*/ 4383255 w 4669005"/>
            <a:gd name="connsiteY210" fmla="*/ 2181225 h 5821396"/>
            <a:gd name="connsiteX211" fmla="*/ 4402305 w 4669005"/>
            <a:gd name="connsiteY211" fmla="*/ 2143125 h 5821396"/>
            <a:gd name="connsiteX212" fmla="*/ 4430880 w 4669005"/>
            <a:gd name="connsiteY212" fmla="*/ 2105025 h 5821396"/>
            <a:gd name="connsiteX213" fmla="*/ 4449930 w 4669005"/>
            <a:gd name="connsiteY213" fmla="*/ 2066925 h 5821396"/>
            <a:gd name="connsiteX214" fmla="*/ 4507080 w 4669005"/>
            <a:gd name="connsiteY214" fmla="*/ 1990725 h 5821396"/>
            <a:gd name="connsiteX215" fmla="*/ 4526130 w 4669005"/>
            <a:gd name="connsiteY215" fmla="*/ 1943100 h 5821396"/>
            <a:gd name="connsiteX216" fmla="*/ 4545180 w 4669005"/>
            <a:gd name="connsiteY216" fmla="*/ 1885950 h 5821396"/>
            <a:gd name="connsiteX217" fmla="*/ 4573755 w 4669005"/>
            <a:gd name="connsiteY217" fmla="*/ 1857375 h 5821396"/>
            <a:gd name="connsiteX218" fmla="*/ 4611855 w 4669005"/>
            <a:gd name="connsiteY218" fmla="*/ 1733550 h 5821396"/>
            <a:gd name="connsiteX219" fmla="*/ 4640430 w 4669005"/>
            <a:gd name="connsiteY219" fmla="*/ 1666875 h 5821396"/>
            <a:gd name="connsiteX220" fmla="*/ 4659480 w 4669005"/>
            <a:gd name="connsiteY220" fmla="*/ 1581150 h 5821396"/>
            <a:gd name="connsiteX221" fmla="*/ 4669005 w 4669005"/>
            <a:gd name="connsiteY221" fmla="*/ 1552575 h 5821396"/>
            <a:gd name="connsiteX222" fmla="*/ 4659480 w 4669005"/>
            <a:gd name="connsiteY222" fmla="*/ 1390650 h 5821396"/>
            <a:gd name="connsiteX223" fmla="*/ 4649955 w 4669005"/>
            <a:gd name="connsiteY223" fmla="*/ 1362075 h 5821396"/>
            <a:gd name="connsiteX224" fmla="*/ 4640430 w 4669005"/>
            <a:gd name="connsiteY224" fmla="*/ 1323975 h 5821396"/>
            <a:gd name="connsiteX225" fmla="*/ 4621380 w 4669005"/>
            <a:gd name="connsiteY225" fmla="*/ 1219200 h 5821396"/>
            <a:gd name="connsiteX226" fmla="*/ 4611855 w 4669005"/>
            <a:gd name="connsiteY226" fmla="*/ 1190625 h 5821396"/>
            <a:gd name="connsiteX227" fmla="*/ 4583280 w 4669005"/>
            <a:gd name="connsiteY227" fmla="*/ 1057275 h 5821396"/>
            <a:gd name="connsiteX228" fmla="*/ 4573755 w 4669005"/>
            <a:gd name="connsiteY228" fmla="*/ 1019175 h 5821396"/>
            <a:gd name="connsiteX229" fmla="*/ 4564230 w 4669005"/>
            <a:gd name="connsiteY229" fmla="*/ 990600 h 5821396"/>
            <a:gd name="connsiteX230" fmla="*/ 4554705 w 4669005"/>
            <a:gd name="connsiteY230" fmla="*/ 933450 h 5821396"/>
            <a:gd name="connsiteX231" fmla="*/ 4545180 w 4669005"/>
            <a:gd name="connsiteY231" fmla="*/ 885825 h 5821396"/>
            <a:gd name="connsiteX232" fmla="*/ 4535655 w 4669005"/>
            <a:gd name="connsiteY232" fmla="*/ 847725 h 5821396"/>
            <a:gd name="connsiteX233" fmla="*/ 4526130 w 4669005"/>
            <a:gd name="connsiteY233" fmla="*/ 771525 h 5821396"/>
            <a:gd name="connsiteX234" fmla="*/ 4516605 w 4669005"/>
            <a:gd name="connsiteY234" fmla="*/ 381000 h 5821396"/>
            <a:gd name="connsiteX235" fmla="*/ 4497555 w 4669005"/>
            <a:gd name="connsiteY235" fmla="*/ 304800 h 5821396"/>
            <a:gd name="connsiteX236" fmla="*/ 4468980 w 4669005"/>
            <a:gd name="connsiteY236" fmla="*/ 180975 h 5821396"/>
            <a:gd name="connsiteX237" fmla="*/ 4459455 w 4669005"/>
            <a:gd name="connsiteY237" fmla="*/ 142875 h 5821396"/>
            <a:gd name="connsiteX238" fmla="*/ 4440405 w 4669005"/>
            <a:gd name="connsiteY238" fmla="*/ 114300 h 5821396"/>
            <a:gd name="connsiteX239" fmla="*/ 4411830 w 4669005"/>
            <a:gd name="connsiteY239" fmla="*/ 57150 h 5821396"/>
            <a:gd name="connsiteX240" fmla="*/ 4383255 w 4669005"/>
            <a:gd name="connsiteY240" fmla="*/ 38100 h 5821396"/>
            <a:gd name="connsiteX241" fmla="*/ 4364205 w 4669005"/>
            <a:gd name="connsiteY241" fmla="*/ 9525 h 5821396"/>
            <a:gd name="connsiteX242" fmla="*/ 4335630 w 4669005"/>
            <a:gd name="connsiteY242" fmla="*/ 0 h 5821396"/>
            <a:gd name="connsiteX243" fmla="*/ 4135605 w 4669005"/>
            <a:gd name="connsiteY243" fmla="*/ 9525 h 5821396"/>
            <a:gd name="connsiteX244" fmla="*/ 4097505 w 4669005"/>
            <a:gd name="connsiteY244" fmla="*/ 19050 h 5821396"/>
            <a:gd name="connsiteX245" fmla="*/ 4068930 w 4669005"/>
            <a:gd name="connsiteY245" fmla="*/ 28575 h 5821396"/>
            <a:gd name="connsiteX246" fmla="*/ 4049880 w 4669005"/>
            <a:gd name="connsiteY246" fmla="*/ 85725 h 5821396"/>
            <a:gd name="connsiteX247" fmla="*/ 4049880 w 4669005"/>
            <a:gd name="connsiteY247" fmla="*/ 123825 h 58213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  <a:cxn ang="0">
              <a:pos x="connsiteX199" y="connsiteY199"/>
            </a:cxn>
            <a:cxn ang="0">
              <a:pos x="connsiteX200" y="connsiteY200"/>
            </a:cxn>
            <a:cxn ang="0">
              <a:pos x="connsiteX201" y="connsiteY201"/>
            </a:cxn>
            <a:cxn ang="0">
              <a:pos x="connsiteX202" y="connsiteY202"/>
            </a:cxn>
            <a:cxn ang="0">
              <a:pos x="connsiteX203" y="connsiteY203"/>
            </a:cxn>
            <a:cxn ang="0">
              <a:pos x="connsiteX204" y="connsiteY204"/>
            </a:cxn>
            <a:cxn ang="0">
              <a:pos x="connsiteX205" y="connsiteY205"/>
            </a:cxn>
            <a:cxn ang="0">
              <a:pos x="connsiteX206" y="connsiteY206"/>
            </a:cxn>
            <a:cxn ang="0">
              <a:pos x="connsiteX207" y="connsiteY207"/>
            </a:cxn>
            <a:cxn ang="0">
              <a:pos x="connsiteX208" y="connsiteY208"/>
            </a:cxn>
            <a:cxn ang="0">
              <a:pos x="connsiteX209" y="connsiteY209"/>
            </a:cxn>
            <a:cxn ang="0">
              <a:pos x="connsiteX210" y="connsiteY210"/>
            </a:cxn>
            <a:cxn ang="0">
              <a:pos x="connsiteX211" y="connsiteY211"/>
            </a:cxn>
            <a:cxn ang="0">
              <a:pos x="connsiteX212" y="connsiteY212"/>
            </a:cxn>
            <a:cxn ang="0">
              <a:pos x="connsiteX213" y="connsiteY213"/>
            </a:cxn>
            <a:cxn ang="0">
              <a:pos x="connsiteX214" y="connsiteY214"/>
            </a:cxn>
            <a:cxn ang="0">
              <a:pos x="connsiteX215" y="connsiteY215"/>
            </a:cxn>
            <a:cxn ang="0">
              <a:pos x="connsiteX216" y="connsiteY216"/>
            </a:cxn>
            <a:cxn ang="0">
              <a:pos x="connsiteX217" y="connsiteY217"/>
            </a:cxn>
            <a:cxn ang="0">
              <a:pos x="connsiteX218" y="connsiteY218"/>
            </a:cxn>
            <a:cxn ang="0">
              <a:pos x="connsiteX219" y="connsiteY219"/>
            </a:cxn>
            <a:cxn ang="0">
              <a:pos x="connsiteX220" y="connsiteY220"/>
            </a:cxn>
            <a:cxn ang="0">
              <a:pos x="connsiteX221" y="connsiteY221"/>
            </a:cxn>
            <a:cxn ang="0">
              <a:pos x="connsiteX222" y="connsiteY222"/>
            </a:cxn>
            <a:cxn ang="0">
              <a:pos x="connsiteX223" y="connsiteY223"/>
            </a:cxn>
            <a:cxn ang="0">
              <a:pos x="connsiteX224" y="connsiteY224"/>
            </a:cxn>
            <a:cxn ang="0">
              <a:pos x="connsiteX225" y="connsiteY225"/>
            </a:cxn>
            <a:cxn ang="0">
              <a:pos x="connsiteX226" y="connsiteY226"/>
            </a:cxn>
            <a:cxn ang="0">
              <a:pos x="connsiteX227" y="connsiteY227"/>
            </a:cxn>
            <a:cxn ang="0">
              <a:pos x="connsiteX228" y="connsiteY228"/>
            </a:cxn>
            <a:cxn ang="0">
              <a:pos x="connsiteX229" y="connsiteY229"/>
            </a:cxn>
            <a:cxn ang="0">
              <a:pos x="connsiteX230" y="connsiteY230"/>
            </a:cxn>
            <a:cxn ang="0">
              <a:pos x="connsiteX231" y="connsiteY231"/>
            </a:cxn>
            <a:cxn ang="0">
              <a:pos x="connsiteX232" y="connsiteY232"/>
            </a:cxn>
            <a:cxn ang="0">
              <a:pos x="connsiteX233" y="connsiteY233"/>
            </a:cxn>
            <a:cxn ang="0">
              <a:pos x="connsiteX234" y="connsiteY234"/>
            </a:cxn>
            <a:cxn ang="0">
              <a:pos x="connsiteX235" y="connsiteY235"/>
            </a:cxn>
            <a:cxn ang="0">
              <a:pos x="connsiteX236" y="connsiteY236"/>
            </a:cxn>
            <a:cxn ang="0">
              <a:pos x="connsiteX237" y="connsiteY237"/>
            </a:cxn>
            <a:cxn ang="0">
              <a:pos x="connsiteX238" y="connsiteY238"/>
            </a:cxn>
            <a:cxn ang="0">
              <a:pos x="connsiteX239" y="connsiteY239"/>
            </a:cxn>
            <a:cxn ang="0">
              <a:pos x="connsiteX240" y="connsiteY240"/>
            </a:cxn>
            <a:cxn ang="0">
              <a:pos x="connsiteX241" y="connsiteY241"/>
            </a:cxn>
            <a:cxn ang="0">
              <a:pos x="connsiteX242" y="connsiteY242"/>
            </a:cxn>
            <a:cxn ang="0">
              <a:pos x="connsiteX243" y="connsiteY243"/>
            </a:cxn>
            <a:cxn ang="0">
              <a:pos x="connsiteX244" y="connsiteY244"/>
            </a:cxn>
            <a:cxn ang="0">
              <a:pos x="connsiteX245" y="connsiteY245"/>
            </a:cxn>
            <a:cxn ang="0">
              <a:pos x="connsiteX246" y="connsiteY246"/>
            </a:cxn>
            <a:cxn ang="0">
              <a:pos x="connsiteX247" y="connsiteY247"/>
            </a:cxn>
          </a:cxnLst>
          <a:rect l="l" t="t" r="r" b="b"/>
          <a:pathLst>
            <a:path w="4669005" h="5821396">
              <a:moveTo>
                <a:pt x="4049880" y="123825"/>
              </a:moveTo>
              <a:cubicBezTo>
                <a:pt x="4027655" y="127000"/>
                <a:pt x="4004709" y="126899"/>
                <a:pt x="3983205" y="133350"/>
              </a:cubicBezTo>
              <a:cubicBezTo>
                <a:pt x="3972240" y="136639"/>
                <a:pt x="3964869" y="147280"/>
                <a:pt x="3954630" y="152400"/>
              </a:cubicBezTo>
              <a:cubicBezTo>
                <a:pt x="3899701" y="179864"/>
                <a:pt x="3952075" y="140029"/>
                <a:pt x="3897480" y="180975"/>
              </a:cubicBezTo>
              <a:cubicBezTo>
                <a:pt x="3868520" y="202695"/>
                <a:pt x="3846098" y="236202"/>
                <a:pt x="3811755" y="247650"/>
              </a:cubicBezTo>
              <a:cubicBezTo>
                <a:pt x="3746436" y="269423"/>
                <a:pt x="3827507" y="243712"/>
                <a:pt x="3735555" y="266700"/>
              </a:cubicBezTo>
              <a:cubicBezTo>
                <a:pt x="3641762" y="290148"/>
                <a:pt x="3807091" y="259540"/>
                <a:pt x="3649830" y="285750"/>
              </a:cubicBezTo>
              <a:cubicBezTo>
                <a:pt x="3640305" y="292100"/>
                <a:pt x="3631194" y="299120"/>
                <a:pt x="3621255" y="304800"/>
              </a:cubicBezTo>
              <a:cubicBezTo>
                <a:pt x="3597107" y="318599"/>
                <a:pt x="3575466" y="324335"/>
                <a:pt x="3554580" y="342900"/>
              </a:cubicBezTo>
              <a:cubicBezTo>
                <a:pt x="3534444" y="360798"/>
                <a:pt x="3518983" y="383886"/>
                <a:pt x="3497430" y="400050"/>
              </a:cubicBezTo>
              <a:cubicBezTo>
                <a:pt x="3484730" y="409575"/>
                <a:pt x="3470555" y="417400"/>
                <a:pt x="3459330" y="428625"/>
              </a:cubicBezTo>
              <a:cubicBezTo>
                <a:pt x="3448105" y="439850"/>
                <a:pt x="3441980" y="455500"/>
                <a:pt x="3430755" y="466725"/>
              </a:cubicBezTo>
              <a:cubicBezTo>
                <a:pt x="3422660" y="474820"/>
                <a:pt x="3410974" y="478446"/>
                <a:pt x="3402180" y="485775"/>
              </a:cubicBezTo>
              <a:cubicBezTo>
                <a:pt x="3391832" y="494399"/>
                <a:pt x="3384566" y="506520"/>
                <a:pt x="3373605" y="514350"/>
              </a:cubicBezTo>
              <a:cubicBezTo>
                <a:pt x="3362051" y="522603"/>
                <a:pt x="3347833" y="526355"/>
                <a:pt x="3335505" y="533400"/>
              </a:cubicBezTo>
              <a:cubicBezTo>
                <a:pt x="3325566" y="539080"/>
                <a:pt x="3316455" y="546100"/>
                <a:pt x="3306930" y="552450"/>
              </a:cubicBezTo>
              <a:cubicBezTo>
                <a:pt x="3268106" y="549464"/>
                <a:pt x="3043001" y="526538"/>
                <a:pt x="3021180" y="552450"/>
              </a:cubicBezTo>
              <a:cubicBezTo>
                <a:pt x="3000387" y="577142"/>
                <a:pt x="3023923" y="704925"/>
                <a:pt x="3040230" y="762000"/>
              </a:cubicBezTo>
              <a:cubicBezTo>
                <a:pt x="3042988" y="771654"/>
                <a:pt x="3046580" y="781050"/>
                <a:pt x="3049755" y="790575"/>
              </a:cubicBezTo>
              <a:cubicBezTo>
                <a:pt x="3046580" y="831850"/>
                <a:pt x="3046686" y="873510"/>
                <a:pt x="3040230" y="914400"/>
              </a:cubicBezTo>
              <a:cubicBezTo>
                <a:pt x="3028888" y="986231"/>
                <a:pt x="3025860" y="952664"/>
                <a:pt x="3002130" y="1000125"/>
              </a:cubicBezTo>
              <a:cubicBezTo>
                <a:pt x="2948700" y="1106986"/>
                <a:pt x="3052837" y="928057"/>
                <a:pt x="2973555" y="1066800"/>
              </a:cubicBezTo>
              <a:cubicBezTo>
                <a:pt x="2946224" y="1114629"/>
                <a:pt x="2960127" y="1075908"/>
                <a:pt x="2935455" y="1133475"/>
              </a:cubicBezTo>
              <a:cubicBezTo>
                <a:pt x="2912556" y="1186905"/>
                <a:pt x="2942983" y="1136969"/>
                <a:pt x="2906880" y="1200150"/>
              </a:cubicBezTo>
              <a:cubicBezTo>
                <a:pt x="2901200" y="1210089"/>
                <a:pt x="2892950" y="1218486"/>
                <a:pt x="2887830" y="1228725"/>
              </a:cubicBezTo>
              <a:cubicBezTo>
                <a:pt x="2883340" y="1237705"/>
                <a:pt x="2883874" y="1248946"/>
                <a:pt x="2878305" y="1257300"/>
              </a:cubicBezTo>
              <a:cubicBezTo>
                <a:pt x="2870833" y="1268508"/>
                <a:pt x="2858354" y="1275527"/>
                <a:pt x="2849730" y="1285875"/>
              </a:cubicBezTo>
              <a:cubicBezTo>
                <a:pt x="2842401" y="1294669"/>
                <a:pt x="2837334" y="1305135"/>
                <a:pt x="2830680" y="1314450"/>
              </a:cubicBezTo>
              <a:cubicBezTo>
                <a:pt x="2821453" y="1327368"/>
                <a:pt x="2810519" y="1339088"/>
                <a:pt x="2802105" y="1352550"/>
              </a:cubicBezTo>
              <a:cubicBezTo>
                <a:pt x="2794580" y="1364591"/>
                <a:pt x="2793095" y="1380610"/>
                <a:pt x="2783055" y="1390650"/>
              </a:cubicBezTo>
              <a:cubicBezTo>
                <a:pt x="2766866" y="1406839"/>
                <a:pt x="2725905" y="1428750"/>
                <a:pt x="2725905" y="1428750"/>
              </a:cubicBezTo>
              <a:cubicBezTo>
                <a:pt x="2719555" y="1438275"/>
                <a:pt x="2716563" y="1451258"/>
                <a:pt x="2706855" y="1457325"/>
              </a:cubicBezTo>
              <a:cubicBezTo>
                <a:pt x="2689827" y="1467968"/>
                <a:pt x="2649705" y="1476375"/>
                <a:pt x="2649705" y="1476375"/>
              </a:cubicBezTo>
              <a:cubicBezTo>
                <a:pt x="2640180" y="1485900"/>
                <a:pt x="2632905" y="1498408"/>
                <a:pt x="2621130" y="1504950"/>
              </a:cubicBezTo>
              <a:cubicBezTo>
                <a:pt x="2603577" y="1514702"/>
                <a:pt x="2583030" y="1517650"/>
                <a:pt x="2563980" y="1524000"/>
              </a:cubicBezTo>
              <a:cubicBezTo>
                <a:pt x="2554455" y="1527175"/>
                <a:pt x="2543759" y="1527956"/>
                <a:pt x="2535405" y="1533525"/>
              </a:cubicBezTo>
              <a:cubicBezTo>
                <a:pt x="2453513" y="1588120"/>
                <a:pt x="2557125" y="1522665"/>
                <a:pt x="2478255" y="1562100"/>
              </a:cubicBezTo>
              <a:cubicBezTo>
                <a:pt x="2468016" y="1567220"/>
                <a:pt x="2459619" y="1575470"/>
                <a:pt x="2449680" y="1581150"/>
              </a:cubicBezTo>
              <a:cubicBezTo>
                <a:pt x="2416724" y="1599982"/>
                <a:pt x="2415063" y="1599039"/>
                <a:pt x="2383005" y="1609725"/>
              </a:cubicBezTo>
              <a:cubicBezTo>
                <a:pt x="2370305" y="1619250"/>
                <a:pt x="2359412" y="1631853"/>
                <a:pt x="2344905" y="1638300"/>
              </a:cubicBezTo>
              <a:cubicBezTo>
                <a:pt x="2330111" y="1644875"/>
                <a:pt x="2313055" y="1644185"/>
                <a:pt x="2297280" y="1647825"/>
              </a:cubicBezTo>
              <a:cubicBezTo>
                <a:pt x="2271769" y="1653712"/>
                <a:pt x="2245389" y="1657151"/>
                <a:pt x="2221080" y="1666875"/>
              </a:cubicBezTo>
              <a:cubicBezTo>
                <a:pt x="2205205" y="1673225"/>
                <a:pt x="2189797" y="1680897"/>
                <a:pt x="2173455" y="1685925"/>
              </a:cubicBezTo>
              <a:cubicBezTo>
                <a:pt x="2148431" y="1693625"/>
                <a:pt x="2122655" y="1698625"/>
                <a:pt x="2097255" y="1704975"/>
              </a:cubicBezTo>
              <a:cubicBezTo>
                <a:pt x="2084555" y="1708150"/>
                <a:pt x="2071574" y="1710360"/>
                <a:pt x="2059155" y="1714500"/>
              </a:cubicBezTo>
              <a:lnTo>
                <a:pt x="2002005" y="1733550"/>
              </a:lnTo>
              <a:lnTo>
                <a:pt x="1973430" y="1743075"/>
              </a:lnTo>
              <a:cubicBezTo>
                <a:pt x="1963905" y="1746250"/>
                <a:pt x="1953209" y="1747031"/>
                <a:pt x="1944855" y="1752600"/>
              </a:cubicBezTo>
              <a:lnTo>
                <a:pt x="1916280" y="1771650"/>
              </a:lnTo>
              <a:cubicBezTo>
                <a:pt x="1868982" y="1842596"/>
                <a:pt x="1929771" y="1755461"/>
                <a:pt x="1868655" y="1828800"/>
              </a:cubicBezTo>
              <a:cubicBezTo>
                <a:pt x="1802350" y="1908366"/>
                <a:pt x="1904512" y="1802468"/>
                <a:pt x="1821030" y="1885950"/>
              </a:cubicBezTo>
              <a:cubicBezTo>
                <a:pt x="1802487" y="1941580"/>
                <a:pt x="1826014" y="1890491"/>
                <a:pt x="1782930" y="1933575"/>
              </a:cubicBezTo>
              <a:cubicBezTo>
                <a:pt x="1774835" y="1941670"/>
                <a:pt x="1771209" y="1953356"/>
                <a:pt x="1763880" y="1962150"/>
              </a:cubicBezTo>
              <a:cubicBezTo>
                <a:pt x="1725934" y="2007686"/>
                <a:pt x="1747598" y="1975718"/>
                <a:pt x="1706730" y="2009775"/>
              </a:cubicBezTo>
              <a:cubicBezTo>
                <a:pt x="1696382" y="2018399"/>
                <a:pt x="1689363" y="2030878"/>
                <a:pt x="1678155" y="2038350"/>
              </a:cubicBezTo>
              <a:cubicBezTo>
                <a:pt x="1669801" y="2043919"/>
                <a:pt x="1658357" y="2042999"/>
                <a:pt x="1649580" y="2047875"/>
              </a:cubicBezTo>
              <a:cubicBezTo>
                <a:pt x="1629566" y="2058994"/>
                <a:pt x="1614150" y="2078735"/>
                <a:pt x="1592430" y="2085975"/>
              </a:cubicBezTo>
              <a:cubicBezTo>
                <a:pt x="1525417" y="2108313"/>
                <a:pt x="1608145" y="2079240"/>
                <a:pt x="1525755" y="2114550"/>
              </a:cubicBezTo>
              <a:cubicBezTo>
                <a:pt x="1502917" y="2124338"/>
                <a:pt x="1483247" y="2126695"/>
                <a:pt x="1459080" y="2133600"/>
              </a:cubicBezTo>
              <a:cubicBezTo>
                <a:pt x="1449426" y="2136358"/>
                <a:pt x="1440350" y="2141156"/>
                <a:pt x="1430505" y="2143125"/>
              </a:cubicBezTo>
              <a:cubicBezTo>
                <a:pt x="1408490" y="2147528"/>
                <a:pt x="1385845" y="2148247"/>
                <a:pt x="1363830" y="2152650"/>
              </a:cubicBezTo>
              <a:cubicBezTo>
                <a:pt x="1338157" y="2157785"/>
                <a:pt x="1287630" y="2171700"/>
                <a:pt x="1287630" y="2171700"/>
              </a:cubicBezTo>
              <a:cubicBezTo>
                <a:pt x="1235243" y="2206625"/>
                <a:pt x="1279693" y="2171700"/>
                <a:pt x="1240005" y="2219325"/>
              </a:cubicBezTo>
              <a:cubicBezTo>
                <a:pt x="1231381" y="2229673"/>
                <a:pt x="1219260" y="2236939"/>
                <a:pt x="1211430" y="2247900"/>
              </a:cubicBezTo>
              <a:cubicBezTo>
                <a:pt x="1203177" y="2259454"/>
                <a:pt x="1200633" y="2274446"/>
                <a:pt x="1192380" y="2286000"/>
              </a:cubicBezTo>
              <a:cubicBezTo>
                <a:pt x="1184550" y="2296961"/>
                <a:pt x="1172429" y="2304227"/>
                <a:pt x="1163805" y="2314575"/>
              </a:cubicBezTo>
              <a:cubicBezTo>
                <a:pt x="1097500" y="2394141"/>
                <a:pt x="1199662" y="2288243"/>
                <a:pt x="1116180" y="2371725"/>
              </a:cubicBezTo>
              <a:cubicBezTo>
                <a:pt x="1113005" y="2381250"/>
                <a:pt x="1111531" y="2391523"/>
                <a:pt x="1106655" y="2400300"/>
              </a:cubicBezTo>
              <a:cubicBezTo>
                <a:pt x="1095536" y="2420314"/>
                <a:pt x="1068555" y="2457450"/>
                <a:pt x="1068555" y="2457450"/>
              </a:cubicBezTo>
              <a:cubicBezTo>
                <a:pt x="1065380" y="2470150"/>
                <a:pt x="1062626" y="2482963"/>
                <a:pt x="1059030" y="2495550"/>
              </a:cubicBezTo>
              <a:cubicBezTo>
                <a:pt x="1056272" y="2505204"/>
                <a:pt x="1051940" y="2514385"/>
                <a:pt x="1049505" y="2524125"/>
              </a:cubicBezTo>
              <a:cubicBezTo>
                <a:pt x="1045578" y="2539831"/>
                <a:pt x="1046555" y="2556956"/>
                <a:pt x="1039980" y="2571750"/>
              </a:cubicBezTo>
              <a:cubicBezTo>
                <a:pt x="1033533" y="2586257"/>
                <a:pt x="1020930" y="2597150"/>
                <a:pt x="1011405" y="2609850"/>
              </a:cubicBezTo>
              <a:cubicBezTo>
                <a:pt x="1008230" y="2625725"/>
                <a:pt x="1007564" y="2642316"/>
                <a:pt x="1001880" y="2657475"/>
              </a:cubicBezTo>
              <a:cubicBezTo>
                <a:pt x="997860" y="2668194"/>
                <a:pt x="988510" y="2676111"/>
                <a:pt x="982830" y="2686050"/>
              </a:cubicBezTo>
              <a:cubicBezTo>
                <a:pt x="949398" y="2744556"/>
                <a:pt x="981749" y="2706181"/>
                <a:pt x="935205" y="2752725"/>
              </a:cubicBezTo>
              <a:cubicBezTo>
                <a:pt x="918466" y="2802943"/>
                <a:pt x="936743" y="2762309"/>
                <a:pt x="897105" y="2809875"/>
              </a:cubicBezTo>
              <a:cubicBezTo>
                <a:pt x="857418" y="2857500"/>
                <a:pt x="901868" y="2822575"/>
                <a:pt x="849480" y="2857500"/>
              </a:cubicBezTo>
              <a:cubicBezTo>
                <a:pt x="843130" y="2867025"/>
                <a:pt x="838035" y="2877519"/>
                <a:pt x="830430" y="2886075"/>
              </a:cubicBezTo>
              <a:cubicBezTo>
                <a:pt x="782979" y="2939457"/>
                <a:pt x="788135" y="2933322"/>
                <a:pt x="744705" y="2962275"/>
              </a:cubicBezTo>
              <a:lnTo>
                <a:pt x="706605" y="3019425"/>
              </a:lnTo>
              <a:cubicBezTo>
                <a:pt x="700255" y="3028950"/>
                <a:pt x="692675" y="3037761"/>
                <a:pt x="687555" y="3048000"/>
              </a:cubicBezTo>
              <a:cubicBezTo>
                <a:pt x="681205" y="3060700"/>
                <a:pt x="675401" y="3073688"/>
                <a:pt x="668505" y="3086100"/>
              </a:cubicBezTo>
              <a:cubicBezTo>
                <a:pt x="659514" y="3102284"/>
                <a:pt x="649742" y="3118026"/>
                <a:pt x="639930" y="3133725"/>
              </a:cubicBezTo>
              <a:cubicBezTo>
                <a:pt x="633863" y="3143433"/>
                <a:pt x="625529" y="3151839"/>
                <a:pt x="620880" y="3162300"/>
              </a:cubicBezTo>
              <a:lnTo>
                <a:pt x="592305" y="3248025"/>
              </a:lnTo>
              <a:lnTo>
                <a:pt x="573255" y="3305175"/>
              </a:lnTo>
              <a:cubicBezTo>
                <a:pt x="570080" y="3314700"/>
                <a:pt x="565381" y="3323846"/>
                <a:pt x="563730" y="3333750"/>
              </a:cubicBezTo>
              <a:cubicBezTo>
                <a:pt x="556837" y="3375107"/>
                <a:pt x="553555" y="3398587"/>
                <a:pt x="544680" y="3438525"/>
              </a:cubicBezTo>
              <a:cubicBezTo>
                <a:pt x="525643" y="3524193"/>
                <a:pt x="544723" y="3435194"/>
                <a:pt x="525630" y="3505200"/>
              </a:cubicBezTo>
              <a:cubicBezTo>
                <a:pt x="522699" y="3515948"/>
                <a:pt x="498762" y="3621703"/>
                <a:pt x="487530" y="3638550"/>
              </a:cubicBezTo>
              <a:lnTo>
                <a:pt x="468480" y="3667125"/>
              </a:lnTo>
              <a:cubicBezTo>
                <a:pt x="460995" y="3712033"/>
                <a:pt x="460797" y="3722590"/>
                <a:pt x="449430" y="3762375"/>
              </a:cubicBezTo>
              <a:cubicBezTo>
                <a:pt x="446672" y="3772029"/>
                <a:pt x="444395" y="3781970"/>
                <a:pt x="439905" y="3790950"/>
              </a:cubicBezTo>
              <a:cubicBezTo>
                <a:pt x="434785" y="3801189"/>
                <a:pt x="427205" y="3810000"/>
                <a:pt x="420855" y="3819525"/>
              </a:cubicBezTo>
              <a:cubicBezTo>
                <a:pt x="401490" y="3916351"/>
                <a:pt x="421331" y="3827384"/>
                <a:pt x="401805" y="3895725"/>
              </a:cubicBezTo>
              <a:cubicBezTo>
                <a:pt x="397736" y="3909967"/>
                <a:pt x="390368" y="3947175"/>
                <a:pt x="382755" y="3962400"/>
              </a:cubicBezTo>
              <a:cubicBezTo>
                <a:pt x="377635" y="3972639"/>
                <a:pt x="370055" y="3981450"/>
                <a:pt x="363705" y="3990975"/>
              </a:cubicBezTo>
              <a:cubicBezTo>
                <a:pt x="360530" y="4003675"/>
                <a:pt x="359337" y="4017043"/>
                <a:pt x="354180" y="4029075"/>
              </a:cubicBezTo>
              <a:cubicBezTo>
                <a:pt x="349671" y="4039597"/>
                <a:pt x="341784" y="4048335"/>
                <a:pt x="335130" y="4057650"/>
              </a:cubicBezTo>
              <a:cubicBezTo>
                <a:pt x="320528" y="4078093"/>
                <a:pt x="300332" y="4101877"/>
                <a:pt x="287505" y="4124325"/>
              </a:cubicBezTo>
              <a:cubicBezTo>
                <a:pt x="280460" y="4136653"/>
                <a:pt x="277696" y="4151644"/>
                <a:pt x="268455" y="4162425"/>
              </a:cubicBezTo>
              <a:cubicBezTo>
                <a:pt x="258124" y="4174478"/>
                <a:pt x="241580" y="4179775"/>
                <a:pt x="230355" y="4191000"/>
              </a:cubicBezTo>
              <a:cubicBezTo>
                <a:pt x="222260" y="4199095"/>
                <a:pt x="220099" y="4212246"/>
                <a:pt x="211305" y="4219575"/>
              </a:cubicBezTo>
              <a:cubicBezTo>
                <a:pt x="200397" y="4228665"/>
                <a:pt x="185019" y="4230749"/>
                <a:pt x="173205" y="4238625"/>
              </a:cubicBezTo>
              <a:cubicBezTo>
                <a:pt x="156289" y="4249902"/>
                <a:pt x="140880" y="4263338"/>
                <a:pt x="125580" y="4276725"/>
              </a:cubicBezTo>
              <a:cubicBezTo>
                <a:pt x="109267" y="4290999"/>
                <a:pt x="87177" y="4313125"/>
                <a:pt x="77955" y="4333875"/>
              </a:cubicBezTo>
              <a:cubicBezTo>
                <a:pt x="69800" y="4352225"/>
                <a:pt x="58905" y="4391025"/>
                <a:pt x="58905" y="4391025"/>
              </a:cubicBezTo>
              <a:cubicBezTo>
                <a:pt x="55730" y="4422775"/>
                <a:pt x="54232" y="4454738"/>
                <a:pt x="49380" y="4486275"/>
              </a:cubicBezTo>
              <a:cubicBezTo>
                <a:pt x="47853" y="4496198"/>
                <a:pt x="42290" y="4505110"/>
                <a:pt x="39855" y="4514850"/>
              </a:cubicBezTo>
              <a:cubicBezTo>
                <a:pt x="35928" y="4530556"/>
                <a:pt x="33842" y="4546671"/>
                <a:pt x="30330" y="4562475"/>
              </a:cubicBezTo>
              <a:cubicBezTo>
                <a:pt x="22357" y="4598355"/>
                <a:pt x="21887" y="4597329"/>
                <a:pt x="11280" y="4629150"/>
              </a:cubicBezTo>
              <a:cubicBezTo>
                <a:pt x="2691" y="4706454"/>
                <a:pt x="-16563" y="4806460"/>
                <a:pt x="30330" y="4876800"/>
              </a:cubicBezTo>
              <a:cubicBezTo>
                <a:pt x="36680" y="4886325"/>
                <a:pt x="44731" y="4894914"/>
                <a:pt x="49380" y="4905375"/>
              </a:cubicBezTo>
              <a:cubicBezTo>
                <a:pt x="57535" y="4923725"/>
                <a:pt x="62080" y="4943475"/>
                <a:pt x="68430" y="4962525"/>
              </a:cubicBezTo>
              <a:cubicBezTo>
                <a:pt x="71605" y="4972050"/>
                <a:pt x="70855" y="4984000"/>
                <a:pt x="77955" y="4991100"/>
              </a:cubicBezTo>
              <a:cubicBezTo>
                <a:pt x="99021" y="5012166"/>
                <a:pt x="112319" y="5021728"/>
                <a:pt x="125580" y="5048250"/>
              </a:cubicBezTo>
              <a:cubicBezTo>
                <a:pt x="130070" y="5057230"/>
                <a:pt x="130229" y="5068048"/>
                <a:pt x="135105" y="5076825"/>
              </a:cubicBezTo>
              <a:cubicBezTo>
                <a:pt x="163588" y="5128094"/>
                <a:pt x="167070" y="5127840"/>
                <a:pt x="201780" y="5162550"/>
              </a:cubicBezTo>
              <a:cubicBezTo>
                <a:pt x="204955" y="5172075"/>
                <a:pt x="208547" y="5181471"/>
                <a:pt x="211305" y="5191125"/>
              </a:cubicBezTo>
              <a:cubicBezTo>
                <a:pt x="214901" y="5203712"/>
                <a:pt x="209605" y="5222490"/>
                <a:pt x="220830" y="5229225"/>
              </a:cubicBezTo>
              <a:cubicBezTo>
                <a:pt x="232055" y="5235960"/>
                <a:pt x="260518" y="5213350"/>
                <a:pt x="258930" y="5219700"/>
              </a:cubicBezTo>
              <a:cubicBezTo>
                <a:pt x="257343" y="5226050"/>
                <a:pt x="208130" y="5251450"/>
                <a:pt x="211305" y="5267325"/>
              </a:cubicBezTo>
              <a:cubicBezTo>
                <a:pt x="214480" y="5283200"/>
                <a:pt x="265280" y="5287963"/>
                <a:pt x="277980" y="5314950"/>
              </a:cubicBezTo>
              <a:cubicBezTo>
                <a:pt x="290680" y="5341937"/>
                <a:pt x="273218" y="5367338"/>
                <a:pt x="287505" y="5429250"/>
              </a:cubicBezTo>
              <a:cubicBezTo>
                <a:pt x="301792" y="5491162"/>
                <a:pt x="308143" y="5621338"/>
                <a:pt x="363705" y="5686425"/>
              </a:cubicBezTo>
              <a:cubicBezTo>
                <a:pt x="419267" y="5751512"/>
                <a:pt x="538330" y="5810250"/>
                <a:pt x="620880" y="5819775"/>
              </a:cubicBezTo>
              <a:cubicBezTo>
                <a:pt x="703430" y="5829300"/>
                <a:pt x="806618" y="5795960"/>
                <a:pt x="859005" y="5743573"/>
              </a:cubicBezTo>
              <a:cubicBezTo>
                <a:pt x="911392" y="5691186"/>
                <a:pt x="865355" y="5549900"/>
                <a:pt x="935205" y="5505450"/>
              </a:cubicBezTo>
              <a:cubicBezTo>
                <a:pt x="947905" y="5502275"/>
                <a:pt x="1043155" y="5380037"/>
                <a:pt x="1078080" y="5305425"/>
              </a:cubicBezTo>
              <a:cubicBezTo>
                <a:pt x="1113005" y="5230813"/>
                <a:pt x="1127293" y="5100637"/>
                <a:pt x="1144755" y="5057775"/>
              </a:cubicBezTo>
              <a:cubicBezTo>
                <a:pt x="1162217" y="5014913"/>
                <a:pt x="1170155" y="5051425"/>
                <a:pt x="1182855" y="5048250"/>
              </a:cubicBezTo>
              <a:cubicBezTo>
                <a:pt x="1246010" y="5006146"/>
                <a:pt x="1175833" y="5055630"/>
                <a:pt x="1240005" y="5000625"/>
              </a:cubicBezTo>
              <a:cubicBezTo>
                <a:pt x="1252058" y="4990294"/>
                <a:pt x="1266880" y="4983275"/>
                <a:pt x="1278105" y="4972050"/>
              </a:cubicBezTo>
              <a:cubicBezTo>
                <a:pt x="1289330" y="4960825"/>
                <a:pt x="1294815" y="4944497"/>
                <a:pt x="1306680" y="4933950"/>
              </a:cubicBezTo>
              <a:cubicBezTo>
                <a:pt x="1403793" y="4847627"/>
                <a:pt x="1325895" y="4931111"/>
                <a:pt x="1401930" y="4876800"/>
              </a:cubicBezTo>
              <a:cubicBezTo>
                <a:pt x="1464360" y="4832207"/>
                <a:pt x="1397783" y="4859132"/>
                <a:pt x="1459080" y="4838700"/>
              </a:cubicBezTo>
              <a:cubicBezTo>
                <a:pt x="1480146" y="4817634"/>
                <a:pt x="1489708" y="4804336"/>
                <a:pt x="1516230" y="4791075"/>
              </a:cubicBezTo>
              <a:cubicBezTo>
                <a:pt x="1525210" y="4786585"/>
                <a:pt x="1535825" y="4786040"/>
                <a:pt x="1544805" y="4781550"/>
              </a:cubicBezTo>
              <a:cubicBezTo>
                <a:pt x="1622141" y="4742882"/>
                <a:pt x="1518970" y="4779406"/>
                <a:pt x="1611480" y="4752975"/>
              </a:cubicBezTo>
              <a:cubicBezTo>
                <a:pt x="1621134" y="4750217"/>
                <a:pt x="1630034" y="4744076"/>
                <a:pt x="1640055" y="4743450"/>
              </a:cubicBezTo>
              <a:cubicBezTo>
                <a:pt x="1732005" y="4737703"/>
                <a:pt x="1824205" y="4737100"/>
                <a:pt x="1916280" y="4733925"/>
              </a:cubicBezTo>
              <a:cubicBezTo>
                <a:pt x="1938505" y="4730750"/>
                <a:pt x="1960940" y="4728803"/>
                <a:pt x="1982955" y="4724400"/>
              </a:cubicBezTo>
              <a:cubicBezTo>
                <a:pt x="1992800" y="4722431"/>
                <a:pt x="2001729" y="4717053"/>
                <a:pt x="2011530" y="4714875"/>
              </a:cubicBezTo>
              <a:cubicBezTo>
                <a:pt x="2030383" y="4710685"/>
                <a:pt x="2049827" y="4709540"/>
                <a:pt x="2068680" y="4705350"/>
              </a:cubicBezTo>
              <a:cubicBezTo>
                <a:pt x="2078481" y="4703172"/>
                <a:pt x="2087569" y="4698467"/>
                <a:pt x="2097255" y="4695825"/>
              </a:cubicBezTo>
              <a:cubicBezTo>
                <a:pt x="2122514" y="4688936"/>
                <a:pt x="2148055" y="4683125"/>
                <a:pt x="2173455" y="4676775"/>
              </a:cubicBezTo>
              <a:lnTo>
                <a:pt x="2211555" y="4667250"/>
              </a:lnTo>
              <a:cubicBezTo>
                <a:pt x="2221080" y="4660900"/>
                <a:pt x="2229891" y="4653320"/>
                <a:pt x="2240130" y="4648200"/>
              </a:cubicBezTo>
              <a:cubicBezTo>
                <a:pt x="2253795" y="4641368"/>
                <a:pt x="2294598" y="4632202"/>
                <a:pt x="2306805" y="4629150"/>
              </a:cubicBezTo>
              <a:cubicBezTo>
                <a:pt x="2365496" y="4590023"/>
                <a:pt x="2300615" y="4628038"/>
                <a:pt x="2383005" y="4600575"/>
              </a:cubicBezTo>
              <a:cubicBezTo>
                <a:pt x="2433102" y="4583876"/>
                <a:pt x="2407874" y="4583378"/>
                <a:pt x="2449680" y="4562475"/>
              </a:cubicBezTo>
              <a:cubicBezTo>
                <a:pt x="2464905" y="4554862"/>
                <a:pt x="2502113" y="4547494"/>
                <a:pt x="2516355" y="4543425"/>
              </a:cubicBezTo>
              <a:cubicBezTo>
                <a:pt x="2526009" y="4540667"/>
                <a:pt x="2535405" y="4537075"/>
                <a:pt x="2544930" y="4533900"/>
              </a:cubicBezTo>
              <a:cubicBezTo>
                <a:pt x="2557630" y="4524375"/>
                <a:pt x="2569153" y="4513035"/>
                <a:pt x="2583030" y="4505325"/>
              </a:cubicBezTo>
              <a:cubicBezTo>
                <a:pt x="2627430" y="4480658"/>
                <a:pt x="2621803" y="4492790"/>
                <a:pt x="2659230" y="4476750"/>
              </a:cubicBezTo>
              <a:cubicBezTo>
                <a:pt x="2705915" y="4456742"/>
                <a:pt x="2692247" y="4459353"/>
                <a:pt x="2735430" y="4429125"/>
              </a:cubicBezTo>
              <a:cubicBezTo>
                <a:pt x="2754187" y="4415995"/>
                <a:pt x="2773530" y="4403725"/>
                <a:pt x="2792580" y="4391025"/>
              </a:cubicBezTo>
              <a:lnTo>
                <a:pt x="2821155" y="4371975"/>
              </a:lnTo>
              <a:cubicBezTo>
                <a:pt x="2861945" y="4310790"/>
                <a:pt x="2813632" y="4379212"/>
                <a:pt x="2878305" y="4305300"/>
              </a:cubicBezTo>
              <a:cubicBezTo>
                <a:pt x="2888759" y="4293353"/>
                <a:pt x="2896260" y="4279000"/>
                <a:pt x="2906880" y="4267200"/>
              </a:cubicBezTo>
              <a:cubicBezTo>
                <a:pt x="2924902" y="4247175"/>
                <a:pt x="2944980" y="4229100"/>
                <a:pt x="2964030" y="4210050"/>
              </a:cubicBezTo>
              <a:cubicBezTo>
                <a:pt x="2973555" y="4200525"/>
                <a:pt x="2981397" y="4188947"/>
                <a:pt x="2992605" y="4181475"/>
              </a:cubicBezTo>
              <a:cubicBezTo>
                <a:pt x="3002130" y="4175125"/>
                <a:pt x="3012386" y="4169754"/>
                <a:pt x="3021180" y="4162425"/>
              </a:cubicBezTo>
              <a:cubicBezTo>
                <a:pt x="3031528" y="4153801"/>
                <a:pt x="3038794" y="4141680"/>
                <a:pt x="3049755" y="4133850"/>
              </a:cubicBezTo>
              <a:cubicBezTo>
                <a:pt x="3061309" y="4125597"/>
                <a:pt x="3076301" y="4123053"/>
                <a:pt x="3087855" y="4114800"/>
              </a:cubicBezTo>
              <a:cubicBezTo>
                <a:pt x="3137008" y="4079691"/>
                <a:pt x="3094613" y="4092371"/>
                <a:pt x="3145005" y="4067175"/>
              </a:cubicBezTo>
              <a:cubicBezTo>
                <a:pt x="3153985" y="4062685"/>
                <a:pt x="3164600" y="4062140"/>
                <a:pt x="3173580" y="4057650"/>
              </a:cubicBezTo>
              <a:cubicBezTo>
                <a:pt x="3183819" y="4052530"/>
                <a:pt x="3192216" y="4044280"/>
                <a:pt x="3202155" y="4038600"/>
              </a:cubicBezTo>
              <a:cubicBezTo>
                <a:pt x="3264205" y="4003143"/>
                <a:pt x="3222842" y="4037372"/>
                <a:pt x="3297405" y="3981450"/>
              </a:cubicBezTo>
              <a:cubicBezTo>
                <a:pt x="3310105" y="3971925"/>
                <a:pt x="3324280" y="3964100"/>
                <a:pt x="3335505" y="3952875"/>
              </a:cubicBezTo>
              <a:cubicBezTo>
                <a:pt x="3343600" y="3944780"/>
                <a:pt x="3347226" y="3933094"/>
                <a:pt x="3354555" y="3924300"/>
              </a:cubicBezTo>
              <a:cubicBezTo>
                <a:pt x="3363179" y="3913952"/>
                <a:pt x="3374364" y="3905952"/>
                <a:pt x="3383130" y="3895725"/>
              </a:cubicBezTo>
              <a:cubicBezTo>
                <a:pt x="3393461" y="3883672"/>
                <a:pt x="3401085" y="3869425"/>
                <a:pt x="3411705" y="3857625"/>
              </a:cubicBezTo>
              <a:cubicBezTo>
                <a:pt x="3429727" y="3837600"/>
                <a:pt x="3456807" y="3824572"/>
                <a:pt x="3468855" y="3800475"/>
              </a:cubicBezTo>
              <a:cubicBezTo>
                <a:pt x="3475205" y="3787775"/>
                <a:pt x="3479652" y="3773929"/>
                <a:pt x="3487905" y="3762375"/>
              </a:cubicBezTo>
              <a:cubicBezTo>
                <a:pt x="3495735" y="3751414"/>
                <a:pt x="3507856" y="3744148"/>
                <a:pt x="3516480" y="3733800"/>
              </a:cubicBezTo>
              <a:cubicBezTo>
                <a:pt x="3540015" y="3705558"/>
                <a:pt x="3534617" y="3700397"/>
                <a:pt x="3554580" y="3667125"/>
              </a:cubicBezTo>
              <a:cubicBezTo>
                <a:pt x="3566360" y="3647492"/>
                <a:pt x="3585440" y="3631695"/>
                <a:pt x="3592680" y="3609975"/>
              </a:cubicBezTo>
              <a:cubicBezTo>
                <a:pt x="3616621" y="3538151"/>
                <a:pt x="3584326" y="3626683"/>
                <a:pt x="3621255" y="3552825"/>
              </a:cubicBezTo>
              <a:cubicBezTo>
                <a:pt x="3625745" y="3543845"/>
                <a:pt x="3627255" y="3533651"/>
                <a:pt x="3630780" y="3524250"/>
              </a:cubicBezTo>
              <a:cubicBezTo>
                <a:pt x="3636783" y="3508241"/>
                <a:pt x="3643827" y="3492634"/>
                <a:pt x="3649830" y="3476625"/>
              </a:cubicBezTo>
              <a:cubicBezTo>
                <a:pt x="3659701" y="3450302"/>
                <a:pt x="3664244" y="3425914"/>
                <a:pt x="3678405" y="3400425"/>
              </a:cubicBezTo>
              <a:cubicBezTo>
                <a:pt x="3686115" y="3386548"/>
                <a:pt x="3697455" y="3375025"/>
                <a:pt x="3706980" y="3362325"/>
              </a:cubicBezTo>
              <a:cubicBezTo>
                <a:pt x="3715224" y="3337594"/>
                <a:pt x="3724166" y="3308904"/>
                <a:pt x="3735555" y="3286125"/>
              </a:cubicBezTo>
              <a:cubicBezTo>
                <a:pt x="3740675" y="3275886"/>
                <a:pt x="3747951" y="3266865"/>
                <a:pt x="3754605" y="3257550"/>
              </a:cubicBezTo>
              <a:cubicBezTo>
                <a:pt x="3769207" y="3237107"/>
                <a:pt x="3789403" y="3213323"/>
                <a:pt x="3802230" y="3190875"/>
              </a:cubicBezTo>
              <a:cubicBezTo>
                <a:pt x="3809275" y="3178547"/>
                <a:pt x="3814235" y="3165103"/>
                <a:pt x="3821280" y="3152775"/>
              </a:cubicBezTo>
              <a:cubicBezTo>
                <a:pt x="3826960" y="3142836"/>
                <a:pt x="3835210" y="3134439"/>
                <a:pt x="3840330" y="3124200"/>
              </a:cubicBezTo>
              <a:cubicBezTo>
                <a:pt x="3844820" y="3115220"/>
                <a:pt x="3843583" y="3103465"/>
                <a:pt x="3849855" y="3095625"/>
              </a:cubicBezTo>
              <a:cubicBezTo>
                <a:pt x="3857006" y="3086686"/>
                <a:pt x="3868905" y="3082925"/>
                <a:pt x="3878430" y="3076575"/>
              </a:cubicBezTo>
              <a:cubicBezTo>
                <a:pt x="3897143" y="3020435"/>
                <a:pt x="3875341" y="3075803"/>
                <a:pt x="3916530" y="3009900"/>
              </a:cubicBezTo>
              <a:cubicBezTo>
                <a:pt x="3924055" y="2997859"/>
                <a:pt x="3928055" y="2983841"/>
                <a:pt x="3935580" y="2971800"/>
              </a:cubicBezTo>
              <a:cubicBezTo>
                <a:pt x="3943994" y="2958338"/>
                <a:pt x="3955741" y="2947162"/>
                <a:pt x="3964155" y="2933700"/>
              </a:cubicBezTo>
              <a:cubicBezTo>
                <a:pt x="3971680" y="2921659"/>
                <a:pt x="3974952" y="2907154"/>
                <a:pt x="3983205" y="2895600"/>
              </a:cubicBezTo>
              <a:cubicBezTo>
                <a:pt x="3991035" y="2884639"/>
                <a:pt x="4003510" y="2877658"/>
                <a:pt x="4011780" y="2867025"/>
              </a:cubicBezTo>
              <a:cubicBezTo>
                <a:pt x="4025836" y="2848953"/>
                <a:pt x="4037180" y="2828925"/>
                <a:pt x="4049880" y="2809875"/>
              </a:cubicBezTo>
              <a:cubicBezTo>
                <a:pt x="4056230" y="2800350"/>
                <a:pt x="4065310" y="2792160"/>
                <a:pt x="4068930" y="2781300"/>
              </a:cubicBezTo>
              <a:cubicBezTo>
                <a:pt x="4103668" y="2677087"/>
                <a:pt x="4048266" y="2834937"/>
                <a:pt x="4097505" y="2724150"/>
              </a:cubicBezTo>
              <a:cubicBezTo>
                <a:pt x="4105660" y="2705800"/>
                <a:pt x="4107575" y="2684961"/>
                <a:pt x="4116555" y="2667000"/>
              </a:cubicBezTo>
              <a:cubicBezTo>
                <a:pt x="4122905" y="2654300"/>
                <a:pt x="4129838" y="2641875"/>
                <a:pt x="4135605" y="2628900"/>
              </a:cubicBezTo>
              <a:cubicBezTo>
                <a:pt x="4149501" y="2597634"/>
                <a:pt x="4155668" y="2572034"/>
                <a:pt x="4173705" y="2543175"/>
              </a:cubicBezTo>
              <a:cubicBezTo>
                <a:pt x="4182119" y="2529713"/>
                <a:pt x="4192755" y="2517775"/>
                <a:pt x="4202280" y="2505075"/>
              </a:cubicBezTo>
              <a:cubicBezTo>
                <a:pt x="4223759" y="2440638"/>
                <a:pt x="4195392" y="2518850"/>
                <a:pt x="4240380" y="2428875"/>
              </a:cubicBezTo>
              <a:cubicBezTo>
                <a:pt x="4244870" y="2419895"/>
                <a:pt x="4245415" y="2409280"/>
                <a:pt x="4249905" y="2400300"/>
              </a:cubicBezTo>
              <a:cubicBezTo>
                <a:pt x="4255025" y="2390061"/>
                <a:pt x="4263835" y="2381964"/>
                <a:pt x="4268955" y="2371725"/>
              </a:cubicBezTo>
              <a:cubicBezTo>
                <a:pt x="4273445" y="2362745"/>
                <a:pt x="4273090" y="2351621"/>
                <a:pt x="4278480" y="2343150"/>
              </a:cubicBezTo>
              <a:cubicBezTo>
                <a:pt x="4295526" y="2316364"/>
                <a:pt x="4318018" y="2293368"/>
                <a:pt x="4335630" y="2266950"/>
              </a:cubicBezTo>
              <a:cubicBezTo>
                <a:pt x="4341980" y="2257425"/>
                <a:pt x="4349560" y="2248614"/>
                <a:pt x="4354680" y="2238375"/>
              </a:cubicBezTo>
              <a:cubicBezTo>
                <a:pt x="4359170" y="2229395"/>
                <a:pt x="4359715" y="2218780"/>
                <a:pt x="4364205" y="2209800"/>
              </a:cubicBezTo>
              <a:cubicBezTo>
                <a:pt x="4369325" y="2199561"/>
                <a:pt x="4377575" y="2191164"/>
                <a:pt x="4383255" y="2181225"/>
              </a:cubicBezTo>
              <a:cubicBezTo>
                <a:pt x="4390300" y="2168897"/>
                <a:pt x="4394780" y="2155166"/>
                <a:pt x="4402305" y="2143125"/>
              </a:cubicBezTo>
              <a:cubicBezTo>
                <a:pt x="4410719" y="2129663"/>
                <a:pt x="4422466" y="2118487"/>
                <a:pt x="4430880" y="2105025"/>
              </a:cubicBezTo>
              <a:cubicBezTo>
                <a:pt x="4438405" y="2092984"/>
                <a:pt x="4442054" y="2078739"/>
                <a:pt x="4449930" y="2066925"/>
              </a:cubicBezTo>
              <a:cubicBezTo>
                <a:pt x="4467542" y="2040507"/>
                <a:pt x="4495288" y="2020204"/>
                <a:pt x="4507080" y="1990725"/>
              </a:cubicBezTo>
              <a:cubicBezTo>
                <a:pt x="4513430" y="1974850"/>
                <a:pt x="4520287" y="1959168"/>
                <a:pt x="4526130" y="1943100"/>
              </a:cubicBezTo>
              <a:cubicBezTo>
                <a:pt x="4532992" y="1924229"/>
                <a:pt x="4530981" y="1900149"/>
                <a:pt x="4545180" y="1885950"/>
              </a:cubicBezTo>
              <a:lnTo>
                <a:pt x="4573755" y="1857375"/>
              </a:lnTo>
              <a:cubicBezTo>
                <a:pt x="4618982" y="1676466"/>
                <a:pt x="4568695" y="1863031"/>
                <a:pt x="4611855" y="1733550"/>
              </a:cubicBezTo>
              <a:cubicBezTo>
                <a:pt x="4632357" y="1672043"/>
                <a:pt x="4606947" y="1717100"/>
                <a:pt x="4640430" y="1666875"/>
              </a:cubicBezTo>
              <a:cubicBezTo>
                <a:pt x="4646977" y="1634139"/>
                <a:pt x="4650512" y="1612537"/>
                <a:pt x="4659480" y="1581150"/>
              </a:cubicBezTo>
              <a:cubicBezTo>
                <a:pt x="4662238" y="1571496"/>
                <a:pt x="4665830" y="1562100"/>
                <a:pt x="4669005" y="1552575"/>
              </a:cubicBezTo>
              <a:cubicBezTo>
                <a:pt x="4665830" y="1498600"/>
                <a:pt x="4664860" y="1444450"/>
                <a:pt x="4659480" y="1390650"/>
              </a:cubicBezTo>
              <a:cubicBezTo>
                <a:pt x="4658481" y="1380660"/>
                <a:pt x="4652713" y="1371729"/>
                <a:pt x="4649955" y="1362075"/>
              </a:cubicBezTo>
              <a:cubicBezTo>
                <a:pt x="4646359" y="1349488"/>
                <a:pt x="4642997" y="1336812"/>
                <a:pt x="4640430" y="1323975"/>
              </a:cubicBezTo>
              <a:cubicBezTo>
                <a:pt x="4631938" y="1281514"/>
                <a:pt x="4631596" y="1260063"/>
                <a:pt x="4621380" y="1219200"/>
              </a:cubicBezTo>
              <a:cubicBezTo>
                <a:pt x="4618945" y="1209460"/>
                <a:pt x="4614497" y="1200311"/>
                <a:pt x="4611855" y="1190625"/>
              </a:cubicBezTo>
              <a:cubicBezTo>
                <a:pt x="4579994" y="1073800"/>
                <a:pt x="4603104" y="1156397"/>
                <a:pt x="4583280" y="1057275"/>
              </a:cubicBezTo>
              <a:cubicBezTo>
                <a:pt x="4580713" y="1044438"/>
                <a:pt x="4577351" y="1031762"/>
                <a:pt x="4573755" y="1019175"/>
              </a:cubicBezTo>
              <a:cubicBezTo>
                <a:pt x="4570997" y="1009521"/>
                <a:pt x="4566408" y="1000401"/>
                <a:pt x="4564230" y="990600"/>
              </a:cubicBezTo>
              <a:cubicBezTo>
                <a:pt x="4560040" y="971747"/>
                <a:pt x="4558160" y="952451"/>
                <a:pt x="4554705" y="933450"/>
              </a:cubicBezTo>
              <a:cubicBezTo>
                <a:pt x="4551809" y="917522"/>
                <a:pt x="4548692" y="901629"/>
                <a:pt x="4545180" y="885825"/>
              </a:cubicBezTo>
              <a:cubicBezTo>
                <a:pt x="4542340" y="873046"/>
                <a:pt x="4537807" y="860638"/>
                <a:pt x="4535655" y="847725"/>
              </a:cubicBezTo>
              <a:cubicBezTo>
                <a:pt x="4531447" y="822476"/>
                <a:pt x="4529305" y="796925"/>
                <a:pt x="4526130" y="771525"/>
              </a:cubicBezTo>
              <a:cubicBezTo>
                <a:pt x="4522955" y="641350"/>
                <a:pt x="4524562" y="510970"/>
                <a:pt x="4516605" y="381000"/>
              </a:cubicBezTo>
              <a:cubicBezTo>
                <a:pt x="4515005" y="354867"/>
                <a:pt x="4501258" y="330719"/>
                <a:pt x="4497555" y="304800"/>
              </a:cubicBezTo>
              <a:cubicBezTo>
                <a:pt x="4475445" y="150029"/>
                <a:pt x="4503846" y="320439"/>
                <a:pt x="4468980" y="180975"/>
              </a:cubicBezTo>
              <a:cubicBezTo>
                <a:pt x="4465805" y="168275"/>
                <a:pt x="4464612" y="154907"/>
                <a:pt x="4459455" y="142875"/>
              </a:cubicBezTo>
              <a:cubicBezTo>
                <a:pt x="4454946" y="132353"/>
                <a:pt x="4445525" y="124539"/>
                <a:pt x="4440405" y="114300"/>
              </a:cubicBezTo>
              <a:cubicBezTo>
                <a:pt x="4424911" y="83312"/>
                <a:pt x="4439127" y="84447"/>
                <a:pt x="4411830" y="57150"/>
              </a:cubicBezTo>
              <a:cubicBezTo>
                <a:pt x="4403735" y="49055"/>
                <a:pt x="4392780" y="44450"/>
                <a:pt x="4383255" y="38100"/>
              </a:cubicBezTo>
              <a:cubicBezTo>
                <a:pt x="4376905" y="28575"/>
                <a:pt x="4373144" y="16676"/>
                <a:pt x="4364205" y="9525"/>
              </a:cubicBezTo>
              <a:cubicBezTo>
                <a:pt x="4356365" y="3253"/>
                <a:pt x="4345670" y="0"/>
                <a:pt x="4335630" y="0"/>
              </a:cubicBezTo>
              <a:cubicBezTo>
                <a:pt x="4268879" y="0"/>
                <a:pt x="4202280" y="6350"/>
                <a:pt x="4135605" y="9525"/>
              </a:cubicBezTo>
              <a:cubicBezTo>
                <a:pt x="4122905" y="12700"/>
                <a:pt x="4110092" y="15454"/>
                <a:pt x="4097505" y="19050"/>
              </a:cubicBezTo>
              <a:cubicBezTo>
                <a:pt x="4087851" y="21808"/>
                <a:pt x="4074766" y="20405"/>
                <a:pt x="4068930" y="28575"/>
              </a:cubicBezTo>
              <a:cubicBezTo>
                <a:pt x="4057258" y="44915"/>
                <a:pt x="4061019" y="69017"/>
                <a:pt x="4049880" y="85725"/>
              </a:cubicBezTo>
              <a:lnTo>
                <a:pt x="4049880" y="123825"/>
              </a:lnTo>
              <a:close/>
            </a:path>
          </a:pathLst>
        </a:custGeom>
        <a:solidFill>
          <a:schemeClr val="accent1">
            <a:alpha val="56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323850</xdr:colOff>
      <xdr:row>11</xdr:row>
      <xdr:rowOff>204960</xdr:rowOff>
    </xdr:from>
    <xdr:to>
      <xdr:col>14</xdr:col>
      <xdr:colOff>209583</xdr:colOff>
      <xdr:row>21</xdr:row>
      <xdr:rowOff>238125</xdr:rowOff>
    </xdr:to>
    <xdr:sp macro="" textlink="">
      <xdr:nvSpPr>
        <xdr:cNvPr id="11" name="Freeform: Shape 10">
          <a:extLst>
            <a:ext uri="{FF2B5EF4-FFF2-40B4-BE49-F238E27FC236}">
              <a16:creationId xmlns:a16="http://schemas.microsoft.com/office/drawing/2014/main" xmlns="" id="{58419B8C-C59D-49DD-90EE-7663EF304F58}"/>
            </a:ext>
          </a:extLst>
        </xdr:cNvPr>
        <xdr:cNvSpPr/>
      </xdr:nvSpPr>
      <xdr:spPr>
        <a:xfrm>
          <a:off x="3657600" y="3452985"/>
          <a:ext cx="3467133" cy="3843165"/>
        </a:xfrm>
        <a:custGeom>
          <a:avLst/>
          <a:gdLst>
            <a:gd name="connsiteX0" fmla="*/ 3076575 w 3409950"/>
            <a:gd name="connsiteY0" fmla="*/ 80790 h 3843165"/>
            <a:gd name="connsiteX1" fmla="*/ 2981325 w 3409950"/>
            <a:gd name="connsiteY1" fmla="*/ 156990 h 3843165"/>
            <a:gd name="connsiteX2" fmla="*/ 2933700 w 3409950"/>
            <a:gd name="connsiteY2" fmla="*/ 185565 h 3843165"/>
            <a:gd name="connsiteX3" fmla="*/ 2886075 w 3409950"/>
            <a:gd name="connsiteY3" fmla="*/ 223665 h 3843165"/>
            <a:gd name="connsiteX4" fmla="*/ 2828925 w 3409950"/>
            <a:gd name="connsiteY4" fmla="*/ 252240 h 3843165"/>
            <a:gd name="connsiteX5" fmla="*/ 2800350 w 3409950"/>
            <a:gd name="connsiteY5" fmla="*/ 271290 h 3843165"/>
            <a:gd name="connsiteX6" fmla="*/ 2705100 w 3409950"/>
            <a:gd name="connsiteY6" fmla="*/ 328440 h 3843165"/>
            <a:gd name="connsiteX7" fmla="*/ 2676525 w 3409950"/>
            <a:gd name="connsiteY7" fmla="*/ 347490 h 3843165"/>
            <a:gd name="connsiteX8" fmla="*/ 2657475 w 3409950"/>
            <a:gd name="connsiteY8" fmla="*/ 385590 h 3843165"/>
            <a:gd name="connsiteX9" fmla="*/ 2628900 w 3409950"/>
            <a:gd name="connsiteY9" fmla="*/ 423690 h 3843165"/>
            <a:gd name="connsiteX10" fmla="*/ 2619375 w 3409950"/>
            <a:gd name="connsiteY10" fmla="*/ 452265 h 3843165"/>
            <a:gd name="connsiteX11" fmla="*/ 2581275 w 3409950"/>
            <a:gd name="connsiteY11" fmla="*/ 518940 h 3843165"/>
            <a:gd name="connsiteX12" fmla="*/ 2571750 w 3409950"/>
            <a:gd name="connsiteY12" fmla="*/ 547515 h 3843165"/>
            <a:gd name="connsiteX13" fmla="*/ 2552700 w 3409950"/>
            <a:gd name="connsiteY13" fmla="*/ 576090 h 3843165"/>
            <a:gd name="connsiteX14" fmla="*/ 2543175 w 3409950"/>
            <a:gd name="connsiteY14" fmla="*/ 604665 h 3843165"/>
            <a:gd name="connsiteX15" fmla="*/ 2524125 w 3409950"/>
            <a:gd name="connsiteY15" fmla="*/ 633240 h 3843165"/>
            <a:gd name="connsiteX16" fmla="*/ 2505075 w 3409950"/>
            <a:gd name="connsiteY16" fmla="*/ 690390 h 3843165"/>
            <a:gd name="connsiteX17" fmla="*/ 2495550 w 3409950"/>
            <a:gd name="connsiteY17" fmla="*/ 718965 h 3843165"/>
            <a:gd name="connsiteX18" fmla="*/ 2486025 w 3409950"/>
            <a:gd name="connsiteY18" fmla="*/ 747540 h 3843165"/>
            <a:gd name="connsiteX19" fmla="*/ 2466975 w 3409950"/>
            <a:gd name="connsiteY19" fmla="*/ 842790 h 3843165"/>
            <a:gd name="connsiteX20" fmla="*/ 2457450 w 3409950"/>
            <a:gd name="connsiteY20" fmla="*/ 947565 h 3843165"/>
            <a:gd name="connsiteX21" fmla="*/ 2438400 w 3409950"/>
            <a:gd name="connsiteY21" fmla="*/ 1004715 h 3843165"/>
            <a:gd name="connsiteX22" fmla="*/ 2428875 w 3409950"/>
            <a:gd name="connsiteY22" fmla="*/ 1033290 h 3843165"/>
            <a:gd name="connsiteX23" fmla="*/ 2390775 w 3409950"/>
            <a:gd name="connsiteY23" fmla="*/ 1099965 h 3843165"/>
            <a:gd name="connsiteX24" fmla="*/ 2362200 w 3409950"/>
            <a:gd name="connsiteY24" fmla="*/ 1109490 h 3843165"/>
            <a:gd name="connsiteX25" fmla="*/ 2305050 w 3409950"/>
            <a:gd name="connsiteY25" fmla="*/ 1147590 h 3843165"/>
            <a:gd name="connsiteX26" fmla="*/ 2276475 w 3409950"/>
            <a:gd name="connsiteY26" fmla="*/ 1166640 h 3843165"/>
            <a:gd name="connsiteX27" fmla="*/ 2219325 w 3409950"/>
            <a:gd name="connsiteY27" fmla="*/ 1195215 h 3843165"/>
            <a:gd name="connsiteX28" fmla="*/ 2181225 w 3409950"/>
            <a:gd name="connsiteY28" fmla="*/ 1214265 h 3843165"/>
            <a:gd name="connsiteX29" fmla="*/ 2143125 w 3409950"/>
            <a:gd name="connsiteY29" fmla="*/ 1242840 h 3843165"/>
            <a:gd name="connsiteX30" fmla="*/ 2114550 w 3409950"/>
            <a:gd name="connsiteY30" fmla="*/ 1261890 h 3843165"/>
            <a:gd name="connsiteX31" fmla="*/ 2076450 w 3409950"/>
            <a:gd name="connsiteY31" fmla="*/ 1309515 h 3843165"/>
            <a:gd name="connsiteX32" fmla="*/ 2009775 w 3409950"/>
            <a:gd name="connsiteY32" fmla="*/ 1347615 h 3843165"/>
            <a:gd name="connsiteX33" fmla="*/ 1914525 w 3409950"/>
            <a:gd name="connsiteY33" fmla="*/ 1414290 h 3843165"/>
            <a:gd name="connsiteX34" fmla="*/ 1885950 w 3409950"/>
            <a:gd name="connsiteY34" fmla="*/ 1433340 h 3843165"/>
            <a:gd name="connsiteX35" fmla="*/ 1857375 w 3409950"/>
            <a:gd name="connsiteY35" fmla="*/ 1461915 h 3843165"/>
            <a:gd name="connsiteX36" fmla="*/ 1838325 w 3409950"/>
            <a:gd name="connsiteY36" fmla="*/ 1490490 h 3843165"/>
            <a:gd name="connsiteX37" fmla="*/ 1809750 w 3409950"/>
            <a:gd name="connsiteY37" fmla="*/ 1500015 h 3843165"/>
            <a:gd name="connsiteX38" fmla="*/ 1724025 w 3409950"/>
            <a:gd name="connsiteY38" fmla="*/ 1576215 h 3843165"/>
            <a:gd name="connsiteX39" fmla="*/ 1676400 w 3409950"/>
            <a:gd name="connsiteY39" fmla="*/ 1623840 h 3843165"/>
            <a:gd name="connsiteX40" fmla="*/ 1647825 w 3409950"/>
            <a:gd name="connsiteY40" fmla="*/ 1652415 h 3843165"/>
            <a:gd name="connsiteX41" fmla="*/ 1581150 w 3409950"/>
            <a:gd name="connsiteY41" fmla="*/ 1680990 h 3843165"/>
            <a:gd name="connsiteX42" fmla="*/ 1552575 w 3409950"/>
            <a:gd name="connsiteY42" fmla="*/ 1700040 h 3843165"/>
            <a:gd name="connsiteX43" fmla="*/ 1514475 w 3409950"/>
            <a:gd name="connsiteY43" fmla="*/ 1709565 h 3843165"/>
            <a:gd name="connsiteX44" fmla="*/ 1438275 w 3409950"/>
            <a:gd name="connsiteY44" fmla="*/ 1747665 h 3843165"/>
            <a:gd name="connsiteX45" fmla="*/ 1400175 w 3409950"/>
            <a:gd name="connsiteY45" fmla="*/ 1757190 h 3843165"/>
            <a:gd name="connsiteX46" fmla="*/ 1362075 w 3409950"/>
            <a:gd name="connsiteY46" fmla="*/ 1776240 h 3843165"/>
            <a:gd name="connsiteX47" fmla="*/ 1333500 w 3409950"/>
            <a:gd name="connsiteY47" fmla="*/ 1785765 h 3843165"/>
            <a:gd name="connsiteX48" fmla="*/ 1285875 w 3409950"/>
            <a:gd name="connsiteY48" fmla="*/ 1804815 h 3843165"/>
            <a:gd name="connsiteX49" fmla="*/ 1257300 w 3409950"/>
            <a:gd name="connsiteY49" fmla="*/ 1814340 h 3843165"/>
            <a:gd name="connsiteX50" fmla="*/ 1190625 w 3409950"/>
            <a:gd name="connsiteY50" fmla="*/ 1852440 h 3843165"/>
            <a:gd name="connsiteX51" fmla="*/ 1162050 w 3409950"/>
            <a:gd name="connsiteY51" fmla="*/ 1861965 h 3843165"/>
            <a:gd name="connsiteX52" fmla="*/ 1104900 w 3409950"/>
            <a:gd name="connsiteY52" fmla="*/ 1900065 h 3843165"/>
            <a:gd name="connsiteX53" fmla="*/ 1076325 w 3409950"/>
            <a:gd name="connsiteY53" fmla="*/ 1919115 h 3843165"/>
            <a:gd name="connsiteX54" fmla="*/ 1000125 w 3409950"/>
            <a:gd name="connsiteY54" fmla="*/ 1947690 h 3843165"/>
            <a:gd name="connsiteX55" fmla="*/ 971550 w 3409950"/>
            <a:gd name="connsiteY55" fmla="*/ 1957215 h 3843165"/>
            <a:gd name="connsiteX56" fmla="*/ 933450 w 3409950"/>
            <a:gd name="connsiteY56" fmla="*/ 1976265 h 3843165"/>
            <a:gd name="connsiteX57" fmla="*/ 895350 w 3409950"/>
            <a:gd name="connsiteY57" fmla="*/ 1985790 h 3843165"/>
            <a:gd name="connsiteX58" fmla="*/ 819150 w 3409950"/>
            <a:gd name="connsiteY58" fmla="*/ 2023890 h 3843165"/>
            <a:gd name="connsiteX59" fmla="*/ 809625 w 3409950"/>
            <a:gd name="connsiteY59" fmla="*/ 2061990 h 3843165"/>
            <a:gd name="connsiteX60" fmla="*/ 800100 w 3409950"/>
            <a:gd name="connsiteY60" fmla="*/ 2242965 h 3843165"/>
            <a:gd name="connsiteX61" fmla="*/ 790575 w 3409950"/>
            <a:gd name="connsiteY61" fmla="*/ 2271540 h 3843165"/>
            <a:gd name="connsiteX62" fmla="*/ 752475 w 3409950"/>
            <a:gd name="connsiteY62" fmla="*/ 2328690 h 3843165"/>
            <a:gd name="connsiteX63" fmla="*/ 714375 w 3409950"/>
            <a:gd name="connsiteY63" fmla="*/ 2395365 h 3843165"/>
            <a:gd name="connsiteX64" fmla="*/ 695325 w 3409950"/>
            <a:gd name="connsiteY64" fmla="*/ 2423940 h 3843165"/>
            <a:gd name="connsiteX65" fmla="*/ 609600 w 3409950"/>
            <a:gd name="connsiteY65" fmla="*/ 2500140 h 3843165"/>
            <a:gd name="connsiteX66" fmla="*/ 581025 w 3409950"/>
            <a:gd name="connsiteY66" fmla="*/ 2528715 h 3843165"/>
            <a:gd name="connsiteX67" fmla="*/ 552450 w 3409950"/>
            <a:gd name="connsiteY67" fmla="*/ 2547765 h 3843165"/>
            <a:gd name="connsiteX68" fmla="*/ 476250 w 3409950"/>
            <a:gd name="connsiteY68" fmla="*/ 2633490 h 3843165"/>
            <a:gd name="connsiteX69" fmla="*/ 419100 w 3409950"/>
            <a:gd name="connsiteY69" fmla="*/ 2681115 h 3843165"/>
            <a:gd name="connsiteX70" fmla="*/ 361950 w 3409950"/>
            <a:gd name="connsiteY70" fmla="*/ 2728740 h 3843165"/>
            <a:gd name="connsiteX71" fmla="*/ 247650 w 3409950"/>
            <a:gd name="connsiteY71" fmla="*/ 2833515 h 3843165"/>
            <a:gd name="connsiteX72" fmla="*/ 171450 w 3409950"/>
            <a:gd name="connsiteY72" fmla="*/ 2900190 h 3843165"/>
            <a:gd name="connsiteX73" fmla="*/ 142875 w 3409950"/>
            <a:gd name="connsiteY73" fmla="*/ 2928765 h 3843165"/>
            <a:gd name="connsiteX74" fmla="*/ 85725 w 3409950"/>
            <a:gd name="connsiteY74" fmla="*/ 2976390 h 3843165"/>
            <a:gd name="connsiteX75" fmla="*/ 66675 w 3409950"/>
            <a:gd name="connsiteY75" fmla="*/ 3547890 h 3843165"/>
            <a:gd name="connsiteX76" fmla="*/ 19050 w 3409950"/>
            <a:gd name="connsiteY76" fmla="*/ 3643140 h 3843165"/>
            <a:gd name="connsiteX77" fmla="*/ 0 w 3409950"/>
            <a:gd name="connsiteY77" fmla="*/ 3671715 h 3843165"/>
            <a:gd name="connsiteX78" fmla="*/ 47625 w 3409950"/>
            <a:gd name="connsiteY78" fmla="*/ 3747915 h 3843165"/>
            <a:gd name="connsiteX79" fmla="*/ 95250 w 3409950"/>
            <a:gd name="connsiteY79" fmla="*/ 3833640 h 3843165"/>
            <a:gd name="connsiteX80" fmla="*/ 123825 w 3409950"/>
            <a:gd name="connsiteY80" fmla="*/ 3843165 h 3843165"/>
            <a:gd name="connsiteX81" fmla="*/ 190500 w 3409950"/>
            <a:gd name="connsiteY81" fmla="*/ 3824115 h 3843165"/>
            <a:gd name="connsiteX82" fmla="*/ 209550 w 3409950"/>
            <a:gd name="connsiteY82" fmla="*/ 3795540 h 3843165"/>
            <a:gd name="connsiteX83" fmla="*/ 238125 w 3409950"/>
            <a:gd name="connsiteY83" fmla="*/ 3776490 h 3843165"/>
            <a:gd name="connsiteX84" fmla="*/ 266700 w 3409950"/>
            <a:gd name="connsiteY84" fmla="*/ 3747915 h 3843165"/>
            <a:gd name="connsiteX85" fmla="*/ 323850 w 3409950"/>
            <a:gd name="connsiteY85" fmla="*/ 3709815 h 3843165"/>
            <a:gd name="connsiteX86" fmla="*/ 381000 w 3409950"/>
            <a:gd name="connsiteY86" fmla="*/ 3681240 h 3843165"/>
            <a:gd name="connsiteX87" fmla="*/ 495300 w 3409950"/>
            <a:gd name="connsiteY87" fmla="*/ 3585990 h 3843165"/>
            <a:gd name="connsiteX88" fmla="*/ 523875 w 3409950"/>
            <a:gd name="connsiteY88" fmla="*/ 3566940 h 3843165"/>
            <a:gd name="connsiteX89" fmla="*/ 609600 w 3409950"/>
            <a:gd name="connsiteY89" fmla="*/ 3538365 h 3843165"/>
            <a:gd name="connsiteX90" fmla="*/ 638175 w 3409950"/>
            <a:gd name="connsiteY90" fmla="*/ 3528840 h 3843165"/>
            <a:gd name="connsiteX91" fmla="*/ 733425 w 3409950"/>
            <a:gd name="connsiteY91" fmla="*/ 3500265 h 3843165"/>
            <a:gd name="connsiteX92" fmla="*/ 781050 w 3409950"/>
            <a:gd name="connsiteY92" fmla="*/ 3481215 h 3843165"/>
            <a:gd name="connsiteX93" fmla="*/ 809625 w 3409950"/>
            <a:gd name="connsiteY93" fmla="*/ 3471690 h 3843165"/>
            <a:gd name="connsiteX94" fmla="*/ 838200 w 3409950"/>
            <a:gd name="connsiteY94" fmla="*/ 3452640 h 3843165"/>
            <a:gd name="connsiteX95" fmla="*/ 866775 w 3409950"/>
            <a:gd name="connsiteY95" fmla="*/ 3443115 h 3843165"/>
            <a:gd name="connsiteX96" fmla="*/ 923925 w 3409950"/>
            <a:gd name="connsiteY96" fmla="*/ 3405015 h 3843165"/>
            <a:gd name="connsiteX97" fmla="*/ 981075 w 3409950"/>
            <a:gd name="connsiteY97" fmla="*/ 3376440 h 3843165"/>
            <a:gd name="connsiteX98" fmla="*/ 1009650 w 3409950"/>
            <a:gd name="connsiteY98" fmla="*/ 3366915 h 3843165"/>
            <a:gd name="connsiteX99" fmla="*/ 1047750 w 3409950"/>
            <a:gd name="connsiteY99" fmla="*/ 3347865 h 3843165"/>
            <a:gd name="connsiteX100" fmla="*/ 1076325 w 3409950"/>
            <a:gd name="connsiteY100" fmla="*/ 3338340 h 3843165"/>
            <a:gd name="connsiteX101" fmla="*/ 1104900 w 3409950"/>
            <a:gd name="connsiteY101" fmla="*/ 3319290 h 3843165"/>
            <a:gd name="connsiteX102" fmla="*/ 1171575 w 3409950"/>
            <a:gd name="connsiteY102" fmla="*/ 3300240 h 3843165"/>
            <a:gd name="connsiteX103" fmla="*/ 1209675 w 3409950"/>
            <a:gd name="connsiteY103" fmla="*/ 3271665 h 3843165"/>
            <a:gd name="connsiteX104" fmla="*/ 1247775 w 3409950"/>
            <a:gd name="connsiteY104" fmla="*/ 3252615 h 3843165"/>
            <a:gd name="connsiteX105" fmla="*/ 1304925 w 3409950"/>
            <a:gd name="connsiteY105" fmla="*/ 3195465 h 3843165"/>
            <a:gd name="connsiteX106" fmla="*/ 1333500 w 3409950"/>
            <a:gd name="connsiteY106" fmla="*/ 3166890 h 3843165"/>
            <a:gd name="connsiteX107" fmla="*/ 1362075 w 3409950"/>
            <a:gd name="connsiteY107" fmla="*/ 3138315 h 3843165"/>
            <a:gd name="connsiteX108" fmla="*/ 1390650 w 3409950"/>
            <a:gd name="connsiteY108" fmla="*/ 3119265 h 3843165"/>
            <a:gd name="connsiteX109" fmla="*/ 1400175 w 3409950"/>
            <a:gd name="connsiteY109" fmla="*/ 3090690 h 3843165"/>
            <a:gd name="connsiteX110" fmla="*/ 1466850 w 3409950"/>
            <a:gd name="connsiteY110" fmla="*/ 3004965 h 3843165"/>
            <a:gd name="connsiteX111" fmla="*/ 1495425 w 3409950"/>
            <a:gd name="connsiteY111" fmla="*/ 2947815 h 3843165"/>
            <a:gd name="connsiteX112" fmla="*/ 1504950 w 3409950"/>
            <a:gd name="connsiteY112" fmla="*/ 2919240 h 3843165"/>
            <a:gd name="connsiteX113" fmla="*/ 1524000 w 3409950"/>
            <a:gd name="connsiteY113" fmla="*/ 2890665 h 3843165"/>
            <a:gd name="connsiteX114" fmla="*/ 1552575 w 3409950"/>
            <a:gd name="connsiteY114" fmla="*/ 2833515 h 3843165"/>
            <a:gd name="connsiteX115" fmla="*/ 1581150 w 3409950"/>
            <a:gd name="connsiteY115" fmla="*/ 2814465 h 3843165"/>
            <a:gd name="connsiteX116" fmla="*/ 1609725 w 3409950"/>
            <a:gd name="connsiteY116" fmla="*/ 2785890 h 3843165"/>
            <a:gd name="connsiteX117" fmla="*/ 1638300 w 3409950"/>
            <a:gd name="connsiteY117" fmla="*/ 2766840 h 3843165"/>
            <a:gd name="connsiteX118" fmla="*/ 1666875 w 3409950"/>
            <a:gd name="connsiteY118" fmla="*/ 2738265 h 3843165"/>
            <a:gd name="connsiteX119" fmla="*/ 1762125 w 3409950"/>
            <a:gd name="connsiteY119" fmla="*/ 2671590 h 3843165"/>
            <a:gd name="connsiteX120" fmla="*/ 1800225 w 3409950"/>
            <a:gd name="connsiteY120" fmla="*/ 2643015 h 3843165"/>
            <a:gd name="connsiteX121" fmla="*/ 1828800 w 3409950"/>
            <a:gd name="connsiteY121" fmla="*/ 2623965 h 3843165"/>
            <a:gd name="connsiteX122" fmla="*/ 1857375 w 3409950"/>
            <a:gd name="connsiteY122" fmla="*/ 2595390 h 3843165"/>
            <a:gd name="connsiteX123" fmla="*/ 1895475 w 3409950"/>
            <a:gd name="connsiteY123" fmla="*/ 2576340 h 3843165"/>
            <a:gd name="connsiteX124" fmla="*/ 1952625 w 3409950"/>
            <a:gd name="connsiteY124" fmla="*/ 2538240 h 3843165"/>
            <a:gd name="connsiteX125" fmla="*/ 2000250 w 3409950"/>
            <a:gd name="connsiteY125" fmla="*/ 2519190 h 3843165"/>
            <a:gd name="connsiteX126" fmla="*/ 2038350 w 3409950"/>
            <a:gd name="connsiteY126" fmla="*/ 2490615 h 3843165"/>
            <a:gd name="connsiteX127" fmla="*/ 2076450 w 3409950"/>
            <a:gd name="connsiteY127" fmla="*/ 2481090 h 3843165"/>
            <a:gd name="connsiteX128" fmla="*/ 2114550 w 3409950"/>
            <a:gd name="connsiteY128" fmla="*/ 2462040 h 3843165"/>
            <a:gd name="connsiteX129" fmla="*/ 2143125 w 3409950"/>
            <a:gd name="connsiteY129" fmla="*/ 2442990 h 3843165"/>
            <a:gd name="connsiteX130" fmla="*/ 2276475 w 3409950"/>
            <a:gd name="connsiteY130" fmla="*/ 2423940 h 3843165"/>
            <a:gd name="connsiteX131" fmla="*/ 2362200 w 3409950"/>
            <a:gd name="connsiteY131" fmla="*/ 2385840 h 3843165"/>
            <a:gd name="connsiteX132" fmla="*/ 2381250 w 3409950"/>
            <a:gd name="connsiteY132" fmla="*/ 2357265 h 3843165"/>
            <a:gd name="connsiteX133" fmla="*/ 2428875 w 3409950"/>
            <a:gd name="connsiteY133" fmla="*/ 2309640 h 3843165"/>
            <a:gd name="connsiteX134" fmla="*/ 2438400 w 3409950"/>
            <a:gd name="connsiteY134" fmla="*/ 2281065 h 3843165"/>
            <a:gd name="connsiteX135" fmla="*/ 2457450 w 3409950"/>
            <a:gd name="connsiteY135" fmla="*/ 2242965 h 3843165"/>
            <a:gd name="connsiteX136" fmla="*/ 2486025 w 3409950"/>
            <a:gd name="connsiteY136" fmla="*/ 2185815 h 3843165"/>
            <a:gd name="connsiteX137" fmla="*/ 2505075 w 3409950"/>
            <a:gd name="connsiteY137" fmla="*/ 2119140 h 3843165"/>
            <a:gd name="connsiteX138" fmla="*/ 2533650 w 3409950"/>
            <a:gd name="connsiteY138" fmla="*/ 2090565 h 3843165"/>
            <a:gd name="connsiteX139" fmla="*/ 2552700 w 3409950"/>
            <a:gd name="connsiteY139" fmla="*/ 2061990 h 3843165"/>
            <a:gd name="connsiteX140" fmla="*/ 2609850 w 3409950"/>
            <a:gd name="connsiteY140" fmla="*/ 1995315 h 3843165"/>
            <a:gd name="connsiteX141" fmla="*/ 2647950 w 3409950"/>
            <a:gd name="connsiteY141" fmla="*/ 1938165 h 3843165"/>
            <a:gd name="connsiteX142" fmla="*/ 2676525 w 3409950"/>
            <a:gd name="connsiteY142" fmla="*/ 1909590 h 3843165"/>
            <a:gd name="connsiteX143" fmla="*/ 2733675 w 3409950"/>
            <a:gd name="connsiteY143" fmla="*/ 1833390 h 3843165"/>
            <a:gd name="connsiteX144" fmla="*/ 2762250 w 3409950"/>
            <a:gd name="connsiteY144" fmla="*/ 1804815 h 3843165"/>
            <a:gd name="connsiteX145" fmla="*/ 2781300 w 3409950"/>
            <a:gd name="connsiteY145" fmla="*/ 1776240 h 3843165"/>
            <a:gd name="connsiteX146" fmla="*/ 2809875 w 3409950"/>
            <a:gd name="connsiteY146" fmla="*/ 1757190 h 3843165"/>
            <a:gd name="connsiteX147" fmla="*/ 2838450 w 3409950"/>
            <a:gd name="connsiteY147" fmla="*/ 1728615 h 3843165"/>
            <a:gd name="connsiteX148" fmla="*/ 2886075 w 3409950"/>
            <a:gd name="connsiteY148" fmla="*/ 1671465 h 3843165"/>
            <a:gd name="connsiteX149" fmla="*/ 2971800 w 3409950"/>
            <a:gd name="connsiteY149" fmla="*/ 1623840 h 3843165"/>
            <a:gd name="connsiteX150" fmla="*/ 3028950 w 3409950"/>
            <a:gd name="connsiteY150" fmla="*/ 1576215 h 3843165"/>
            <a:gd name="connsiteX151" fmla="*/ 3057525 w 3409950"/>
            <a:gd name="connsiteY151" fmla="*/ 1566690 h 3843165"/>
            <a:gd name="connsiteX152" fmla="*/ 3095625 w 3409950"/>
            <a:gd name="connsiteY152" fmla="*/ 1519065 h 3843165"/>
            <a:gd name="connsiteX153" fmla="*/ 3114675 w 3409950"/>
            <a:gd name="connsiteY153" fmla="*/ 1490490 h 3843165"/>
            <a:gd name="connsiteX154" fmla="*/ 3143250 w 3409950"/>
            <a:gd name="connsiteY154" fmla="*/ 1471440 h 3843165"/>
            <a:gd name="connsiteX155" fmla="*/ 3200400 w 3409950"/>
            <a:gd name="connsiteY155" fmla="*/ 1423815 h 3843165"/>
            <a:gd name="connsiteX156" fmla="*/ 3238500 w 3409950"/>
            <a:gd name="connsiteY156" fmla="*/ 1376190 h 3843165"/>
            <a:gd name="connsiteX157" fmla="*/ 3267075 w 3409950"/>
            <a:gd name="connsiteY157" fmla="*/ 1338090 h 3843165"/>
            <a:gd name="connsiteX158" fmla="*/ 3286125 w 3409950"/>
            <a:gd name="connsiteY158" fmla="*/ 1280940 h 3843165"/>
            <a:gd name="connsiteX159" fmla="*/ 3295650 w 3409950"/>
            <a:gd name="connsiteY159" fmla="*/ 1252365 h 3843165"/>
            <a:gd name="connsiteX160" fmla="*/ 3314700 w 3409950"/>
            <a:gd name="connsiteY160" fmla="*/ 1176165 h 3843165"/>
            <a:gd name="connsiteX161" fmla="*/ 3324225 w 3409950"/>
            <a:gd name="connsiteY161" fmla="*/ 1147590 h 3843165"/>
            <a:gd name="connsiteX162" fmla="*/ 3343275 w 3409950"/>
            <a:gd name="connsiteY162" fmla="*/ 1061865 h 3843165"/>
            <a:gd name="connsiteX163" fmla="*/ 3362325 w 3409950"/>
            <a:gd name="connsiteY163" fmla="*/ 1004715 h 3843165"/>
            <a:gd name="connsiteX164" fmla="*/ 3381375 w 3409950"/>
            <a:gd name="connsiteY164" fmla="*/ 976140 h 3843165"/>
            <a:gd name="connsiteX165" fmla="*/ 3409950 w 3409950"/>
            <a:gd name="connsiteY165" fmla="*/ 880890 h 3843165"/>
            <a:gd name="connsiteX166" fmla="*/ 3400425 w 3409950"/>
            <a:gd name="connsiteY166" fmla="*/ 404640 h 3843165"/>
            <a:gd name="connsiteX167" fmla="*/ 3362325 w 3409950"/>
            <a:gd name="connsiteY167" fmla="*/ 337965 h 3843165"/>
            <a:gd name="connsiteX168" fmla="*/ 3305175 w 3409950"/>
            <a:gd name="connsiteY168" fmla="*/ 280815 h 3843165"/>
            <a:gd name="connsiteX169" fmla="*/ 3276600 w 3409950"/>
            <a:gd name="connsiteY169" fmla="*/ 252240 h 3843165"/>
            <a:gd name="connsiteX170" fmla="*/ 3257550 w 3409950"/>
            <a:gd name="connsiteY170" fmla="*/ 214140 h 3843165"/>
            <a:gd name="connsiteX171" fmla="*/ 3238500 w 3409950"/>
            <a:gd name="connsiteY171" fmla="*/ 156990 h 3843165"/>
            <a:gd name="connsiteX172" fmla="*/ 3228975 w 3409950"/>
            <a:gd name="connsiteY172" fmla="*/ 14115 h 3843165"/>
            <a:gd name="connsiteX173" fmla="*/ 3067050 w 3409950"/>
            <a:gd name="connsiteY173" fmla="*/ 80790 h 3843165"/>
            <a:gd name="connsiteX174" fmla="*/ 3076575 w 3409950"/>
            <a:gd name="connsiteY174" fmla="*/ 80790 h 3843165"/>
            <a:gd name="connsiteX0" fmla="*/ 3076575 w 3410517"/>
            <a:gd name="connsiteY0" fmla="*/ 80790 h 3843165"/>
            <a:gd name="connsiteX1" fmla="*/ 2981325 w 3410517"/>
            <a:gd name="connsiteY1" fmla="*/ 156990 h 3843165"/>
            <a:gd name="connsiteX2" fmla="*/ 2933700 w 3410517"/>
            <a:gd name="connsiteY2" fmla="*/ 185565 h 3843165"/>
            <a:gd name="connsiteX3" fmla="*/ 2886075 w 3410517"/>
            <a:gd name="connsiteY3" fmla="*/ 223665 h 3843165"/>
            <a:gd name="connsiteX4" fmla="*/ 2828925 w 3410517"/>
            <a:gd name="connsiteY4" fmla="*/ 252240 h 3843165"/>
            <a:gd name="connsiteX5" fmla="*/ 2800350 w 3410517"/>
            <a:gd name="connsiteY5" fmla="*/ 271290 h 3843165"/>
            <a:gd name="connsiteX6" fmla="*/ 2705100 w 3410517"/>
            <a:gd name="connsiteY6" fmla="*/ 328440 h 3843165"/>
            <a:gd name="connsiteX7" fmla="*/ 2676525 w 3410517"/>
            <a:gd name="connsiteY7" fmla="*/ 347490 h 3843165"/>
            <a:gd name="connsiteX8" fmla="*/ 2657475 w 3410517"/>
            <a:gd name="connsiteY8" fmla="*/ 385590 h 3843165"/>
            <a:gd name="connsiteX9" fmla="*/ 2628900 w 3410517"/>
            <a:gd name="connsiteY9" fmla="*/ 423690 h 3843165"/>
            <a:gd name="connsiteX10" fmla="*/ 2619375 w 3410517"/>
            <a:gd name="connsiteY10" fmla="*/ 452265 h 3843165"/>
            <a:gd name="connsiteX11" fmla="*/ 2581275 w 3410517"/>
            <a:gd name="connsiteY11" fmla="*/ 518940 h 3843165"/>
            <a:gd name="connsiteX12" fmla="*/ 2571750 w 3410517"/>
            <a:gd name="connsiteY12" fmla="*/ 547515 h 3843165"/>
            <a:gd name="connsiteX13" fmla="*/ 2552700 w 3410517"/>
            <a:gd name="connsiteY13" fmla="*/ 576090 h 3843165"/>
            <a:gd name="connsiteX14" fmla="*/ 2543175 w 3410517"/>
            <a:gd name="connsiteY14" fmla="*/ 604665 h 3843165"/>
            <a:gd name="connsiteX15" fmla="*/ 2524125 w 3410517"/>
            <a:gd name="connsiteY15" fmla="*/ 633240 h 3843165"/>
            <a:gd name="connsiteX16" fmla="*/ 2505075 w 3410517"/>
            <a:gd name="connsiteY16" fmla="*/ 690390 h 3843165"/>
            <a:gd name="connsiteX17" fmla="*/ 2495550 w 3410517"/>
            <a:gd name="connsiteY17" fmla="*/ 718965 h 3843165"/>
            <a:gd name="connsiteX18" fmla="*/ 2486025 w 3410517"/>
            <a:gd name="connsiteY18" fmla="*/ 747540 h 3843165"/>
            <a:gd name="connsiteX19" fmla="*/ 2466975 w 3410517"/>
            <a:gd name="connsiteY19" fmla="*/ 842790 h 3843165"/>
            <a:gd name="connsiteX20" fmla="*/ 2457450 w 3410517"/>
            <a:gd name="connsiteY20" fmla="*/ 947565 h 3843165"/>
            <a:gd name="connsiteX21" fmla="*/ 2438400 w 3410517"/>
            <a:gd name="connsiteY21" fmla="*/ 1004715 h 3843165"/>
            <a:gd name="connsiteX22" fmla="*/ 2428875 w 3410517"/>
            <a:gd name="connsiteY22" fmla="*/ 1033290 h 3843165"/>
            <a:gd name="connsiteX23" fmla="*/ 2390775 w 3410517"/>
            <a:gd name="connsiteY23" fmla="*/ 1099965 h 3843165"/>
            <a:gd name="connsiteX24" fmla="*/ 2362200 w 3410517"/>
            <a:gd name="connsiteY24" fmla="*/ 1109490 h 3843165"/>
            <a:gd name="connsiteX25" fmla="*/ 2305050 w 3410517"/>
            <a:gd name="connsiteY25" fmla="*/ 1147590 h 3843165"/>
            <a:gd name="connsiteX26" fmla="*/ 2276475 w 3410517"/>
            <a:gd name="connsiteY26" fmla="*/ 1166640 h 3843165"/>
            <a:gd name="connsiteX27" fmla="*/ 2219325 w 3410517"/>
            <a:gd name="connsiteY27" fmla="*/ 1195215 h 3843165"/>
            <a:gd name="connsiteX28" fmla="*/ 2181225 w 3410517"/>
            <a:gd name="connsiteY28" fmla="*/ 1214265 h 3843165"/>
            <a:gd name="connsiteX29" fmla="*/ 2143125 w 3410517"/>
            <a:gd name="connsiteY29" fmla="*/ 1242840 h 3843165"/>
            <a:gd name="connsiteX30" fmla="*/ 2114550 w 3410517"/>
            <a:gd name="connsiteY30" fmla="*/ 1261890 h 3843165"/>
            <a:gd name="connsiteX31" fmla="*/ 2076450 w 3410517"/>
            <a:gd name="connsiteY31" fmla="*/ 1309515 h 3843165"/>
            <a:gd name="connsiteX32" fmla="*/ 2009775 w 3410517"/>
            <a:gd name="connsiteY32" fmla="*/ 1347615 h 3843165"/>
            <a:gd name="connsiteX33" fmla="*/ 1914525 w 3410517"/>
            <a:gd name="connsiteY33" fmla="*/ 1414290 h 3843165"/>
            <a:gd name="connsiteX34" fmla="*/ 1885950 w 3410517"/>
            <a:gd name="connsiteY34" fmla="*/ 1433340 h 3843165"/>
            <a:gd name="connsiteX35" fmla="*/ 1857375 w 3410517"/>
            <a:gd name="connsiteY35" fmla="*/ 1461915 h 3843165"/>
            <a:gd name="connsiteX36" fmla="*/ 1838325 w 3410517"/>
            <a:gd name="connsiteY36" fmla="*/ 1490490 h 3843165"/>
            <a:gd name="connsiteX37" fmla="*/ 1809750 w 3410517"/>
            <a:gd name="connsiteY37" fmla="*/ 1500015 h 3843165"/>
            <a:gd name="connsiteX38" fmla="*/ 1724025 w 3410517"/>
            <a:gd name="connsiteY38" fmla="*/ 1576215 h 3843165"/>
            <a:gd name="connsiteX39" fmla="*/ 1676400 w 3410517"/>
            <a:gd name="connsiteY39" fmla="*/ 1623840 h 3843165"/>
            <a:gd name="connsiteX40" fmla="*/ 1647825 w 3410517"/>
            <a:gd name="connsiteY40" fmla="*/ 1652415 h 3843165"/>
            <a:gd name="connsiteX41" fmla="*/ 1581150 w 3410517"/>
            <a:gd name="connsiteY41" fmla="*/ 1680990 h 3843165"/>
            <a:gd name="connsiteX42" fmla="*/ 1552575 w 3410517"/>
            <a:gd name="connsiteY42" fmla="*/ 1700040 h 3843165"/>
            <a:gd name="connsiteX43" fmla="*/ 1514475 w 3410517"/>
            <a:gd name="connsiteY43" fmla="*/ 1709565 h 3843165"/>
            <a:gd name="connsiteX44" fmla="*/ 1438275 w 3410517"/>
            <a:gd name="connsiteY44" fmla="*/ 1747665 h 3843165"/>
            <a:gd name="connsiteX45" fmla="*/ 1400175 w 3410517"/>
            <a:gd name="connsiteY45" fmla="*/ 1757190 h 3843165"/>
            <a:gd name="connsiteX46" fmla="*/ 1362075 w 3410517"/>
            <a:gd name="connsiteY46" fmla="*/ 1776240 h 3843165"/>
            <a:gd name="connsiteX47" fmla="*/ 1333500 w 3410517"/>
            <a:gd name="connsiteY47" fmla="*/ 1785765 h 3843165"/>
            <a:gd name="connsiteX48" fmla="*/ 1285875 w 3410517"/>
            <a:gd name="connsiteY48" fmla="*/ 1804815 h 3843165"/>
            <a:gd name="connsiteX49" fmla="*/ 1257300 w 3410517"/>
            <a:gd name="connsiteY49" fmla="*/ 1814340 h 3843165"/>
            <a:gd name="connsiteX50" fmla="*/ 1190625 w 3410517"/>
            <a:gd name="connsiteY50" fmla="*/ 1852440 h 3843165"/>
            <a:gd name="connsiteX51" fmla="*/ 1162050 w 3410517"/>
            <a:gd name="connsiteY51" fmla="*/ 1861965 h 3843165"/>
            <a:gd name="connsiteX52" fmla="*/ 1104900 w 3410517"/>
            <a:gd name="connsiteY52" fmla="*/ 1900065 h 3843165"/>
            <a:gd name="connsiteX53" fmla="*/ 1076325 w 3410517"/>
            <a:gd name="connsiteY53" fmla="*/ 1919115 h 3843165"/>
            <a:gd name="connsiteX54" fmla="*/ 1000125 w 3410517"/>
            <a:gd name="connsiteY54" fmla="*/ 1947690 h 3843165"/>
            <a:gd name="connsiteX55" fmla="*/ 971550 w 3410517"/>
            <a:gd name="connsiteY55" fmla="*/ 1957215 h 3843165"/>
            <a:gd name="connsiteX56" fmla="*/ 933450 w 3410517"/>
            <a:gd name="connsiteY56" fmla="*/ 1976265 h 3843165"/>
            <a:gd name="connsiteX57" fmla="*/ 895350 w 3410517"/>
            <a:gd name="connsiteY57" fmla="*/ 1985790 h 3843165"/>
            <a:gd name="connsiteX58" fmla="*/ 819150 w 3410517"/>
            <a:gd name="connsiteY58" fmla="*/ 2023890 h 3843165"/>
            <a:gd name="connsiteX59" fmla="*/ 809625 w 3410517"/>
            <a:gd name="connsiteY59" fmla="*/ 2061990 h 3843165"/>
            <a:gd name="connsiteX60" fmla="*/ 800100 w 3410517"/>
            <a:gd name="connsiteY60" fmla="*/ 2242965 h 3843165"/>
            <a:gd name="connsiteX61" fmla="*/ 790575 w 3410517"/>
            <a:gd name="connsiteY61" fmla="*/ 2271540 h 3843165"/>
            <a:gd name="connsiteX62" fmla="*/ 752475 w 3410517"/>
            <a:gd name="connsiteY62" fmla="*/ 2328690 h 3843165"/>
            <a:gd name="connsiteX63" fmla="*/ 714375 w 3410517"/>
            <a:gd name="connsiteY63" fmla="*/ 2395365 h 3843165"/>
            <a:gd name="connsiteX64" fmla="*/ 695325 w 3410517"/>
            <a:gd name="connsiteY64" fmla="*/ 2423940 h 3843165"/>
            <a:gd name="connsiteX65" fmla="*/ 609600 w 3410517"/>
            <a:gd name="connsiteY65" fmla="*/ 2500140 h 3843165"/>
            <a:gd name="connsiteX66" fmla="*/ 581025 w 3410517"/>
            <a:gd name="connsiteY66" fmla="*/ 2528715 h 3843165"/>
            <a:gd name="connsiteX67" fmla="*/ 552450 w 3410517"/>
            <a:gd name="connsiteY67" fmla="*/ 2547765 h 3843165"/>
            <a:gd name="connsiteX68" fmla="*/ 476250 w 3410517"/>
            <a:gd name="connsiteY68" fmla="*/ 2633490 h 3843165"/>
            <a:gd name="connsiteX69" fmla="*/ 419100 w 3410517"/>
            <a:gd name="connsiteY69" fmla="*/ 2681115 h 3843165"/>
            <a:gd name="connsiteX70" fmla="*/ 361950 w 3410517"/>
            <a:gd name="connsiteY70" fmla="*/ 2728740 h 3843165"/>
            <a:gd name="connsiteX71" fmla="*/ 247650 w 3410517"/>
            <a:gd name="connsiteY71" fmla="*/ 2833515 h 3843165"/>
            <a:gd name="connsiteX72" fmla="*/ 171450 w 3410517"/>
            <a:gd name="connsiteY72" fmla="*/ 2900190 h 3843165"/>
            <a:gd name="connsiteX73" fmla="*/ 142875 w 3410517"/>
            <a:gd name="connsiteY73" fmla="*/ 2928765 h 3843165"/>
            <a:gd name="connsiteX74" fmla="*/ 85725 w 3410517"/>
            <a:gd name="connsiteY74" fmla="*/ 2976390 h 3843165"/>
            <a:gd name="connsiteX75" fmla="*/ 66675 w 3410517"/>
            <a:gd name="connsiteY75" fmla="*/ 3547890 h 3843165"/>
            <a:gd name="connsiteX76" fmla="*/ 19050 w 3410517"/>
            <a:gd name="connsiteY76" fmla="*/ 3643140 h 3843165"/>
            <a:gd name="connsiteX77" fmla="*/ 0 w 3410517"/>
            <a:gd name="connsiteY77" fmla="*/ 3671715 h 3843165"/>
            <a:gd name="connsiteX78" fmla="*/ 47625 w 3410517"/>
            <a:gd name="connsiteY78" fmla="*/ 3747915 h 3843165"/>
            <a:gd name="connsiteX79" fmla="*/ 95250 w 3410517"/>
            <a:gd name="connsiteY79" fmla="*/ 3833640 h 3843165"/>
            <a:gd name="connsiteX80" fmla="*/ 123825 w 3410517"/>
            <a:gd name="connsiteY80" fmla="*/ 3843165 h 3843165"/>
            <a:gd name="connsiteX81" fmla="*/ 190500 w 3410517"/>
            <a:gd name="connsiteY81" fmla="*/ 3824115 h 3843165"/>
            <a:gd name="connsiteX82" fmla="*/ 209550 w 3410517"/>
            <a:gd name="connsiteY82" fmla="*/ 3795540 h 3843165"/>
            <a:gd name="connsiteX83" fmla="*/ 238125 w 3410517"/>
            <a:gd name="connsiteY83" fmla="*/ 3776490 h 3843165"/>
            <a:gd name="connsiteX84" fmla="*/ 266700 w 3410517"/>
            <a:gd name="connsiteY84" fmla="*/ 3747915 h 3843165"/>
            <a:gd name="connsiteX85" fmla="*/ 323850 w 3410517"/>
            <a:gd name="connsiteY85" fmla="*/ 3709815 h 3843165"/>
            <a:gd name="connsiteX86" fmla="*/ 381000 w 3410517"/>
            <a:gd name="connsiteY86" fmla="*/ 3681240 h 3843165"/>
            <a:gd name="connsiteX87" fmla="*/ 495300 w 3410517"/>
            <a:gd name="connsiteY87" fmla="*/ 3585990 h 3843165"/>
            <a:gd name="connsiteX88" fmla="*/ 523875 w 3410517"/>
            <a:gd name="connsiteY88" fmla="*/ 3566940 h 3843165"/>
            <a:gd name="connsiteX89" fmla="*/ 609600 w 3410517"/>
            <a:gd name="connsiteY89" fmla="*/ 3538365 h 3843165"/>
            <a:gd name="connsiteX90" fmla="*/ 638175 w 3410517"/>
            <a:gd name="connsiteY90" fmla="*/ 3528840 h 3843165"/>
            <a:gd name="connsiteX91" fmla="*/ 733425 w 3410517"/>
            <a:gd name="connsiteY91" fmla="*/ 3500265 h 3843165"/>
            <a:gd name="connsiteX92" fmla="*/ 781050 w 3410517"/>
            <a:gd name="connsiteY92" fmla="*/ 3481215 h 3843165"/>
            <a:gd name="connsiteX93" fmla="*/ 809625 w 3410517"/>
            <a:gd name="connsiteY93" fmla="*/ 3471690 h 3843165"/>
            <a:gd name="connsiteX94" fmla="*/ 838200 w 3410517"/>
            <a:gd name="connsiteY94" fmla="*/ 3452640 h 3843165"/>
            <a:gd name="connsiteX95" fmla="*/ 866775 w 3410517"/>
            <a:gd name="connsiteY95" fmla="*/ 3443115 h 3843165"/>
            <a:gd name="connsiteX96" fmla="*/ 923925 w 3410517"/>
            <a:gd name="connsiteY96" fmla="*/ 3405015 h 3843165"/>
            <a:gd name="connsiteX97" fmla="*/ 981075 w 3410517"/>
            <a:gd name="connsiteY97" fmla="*/ 3376440 h 3843165"/>
            <a:gd name="connsiteX98" fmla="*/ 1009650 w 3410517"/>
            <a:gd name="connsiteY98" fmla="*/ 3366915 h 3843165"/>
            <a:gd name="connsiteX99" fmla="*/ 1047750 w 3410517"/>
            <a:gd name="connsiteY99" fmla="*/ 3347865 h 3843165"/>
            <a:gd name="connsiteX100" fmla="*/ 1076325 w 3410517"/>
            <a:gd name="connsiteY100" fmla="*/ 3338340 h 3843165"/>
            <a:gd name="connsiteX101" fmla="*/ 1104900 w 3410517"/>
            <a:gd name="connsiteY101" fmla="*/ 3319290 h 3843165"/>
            <a:gd name="connsiteX102" fmla="*/ 1171575 w 3410517"/>
            <a:gd name="connsiteY102" fmla="*/ 3300240 h 3843165"/>
            <a:gd name="connsiteX103" fmla="*/ 1209675 w 3410517"/>
            <a:gd name="connsiteY103" fmla="*/ 3271665 h 3843165"/>
            <a:gd name="connsiteX104" fmla="*/ 1247775 w 3410517"/>
            <a:gd name="connsiteY104" fmla="*/ 3252615 h 3843165"/>
            <a:gd name="connsiteX105" fmla="*/ 1304925 w 3410517"/>
            <a:gd name="connsiteY105" fmla="*/ 3195465 h 3843165"/>
            <a:gd name="connsiteX106" fmla="*/ 1333500 w 3410517"/>
            <a:gd name="connsiteY106" fmla="*/ 3166890 h 3843165"/>
            <a:gd name="connsiteX107" fmla="*/ 1362075 w 3410517"/>
            <a:gd name="connsiteY107" fmla="*/ 3138315 h 3843165"/>
            <a:gd name="connsiteX108" fmla="*/ 1390650 w 3410517"/>
            <a:gd name="connsiteY108" fmla="*/ 3119265 h 3843165"/>
            <a:gd name="connsiteX109" fmla="*/ 1400175 w 3410517"/>
            <a:gd name="connsiteY109" fmla="*/ 3090690 h 3843165"/>
            <a:gd name="connsiteX110" fmla="*/ 1466850 w 3410517"/>
            <a:gd name="connsiteY110" fmla="*/ 3004965 h 3843165"/>
            <a:gd name="connsiteX111" fmla="*/ 1495425 w 3410517"/>
            <a:gd name="connsiteY111" fmla="*/ 2947815 h 3843165"/>
            <a:gd name="connsiteX112" fmla="*/ 1504950 w 3410517"/>
            <a:gd name="connsiteY112" fmla="*/ 2919240 h 3843165"/>
            <a:gd name="connsiteX113" fmla="*/ 1524000 w 3410517"/>
            <a:gd name="connsiteY113" fmla="*/ 2890665 h 3843165"/>
            <a:gd name="connsiteX114" fmla="*/ 1552575 w 3410517"/>
            <a:gd name="connsiteY114" fmla="*/ 2833515 h 3843165"/>
            <a:gd name="connsiteX115" fmla="*/ 1581150 w 3410517"/>
            <a:gd name="connsiteY115" fmla="*/ 2814465 h 3843165"/>
            <a:gd name="connsiteX116" fmla="*/ 1609725 w 3410517"/>
            <a:gd name="connsiteY116" fmla="*/ 2785890 h 3843165"/>
            <a:gd name="connsiteX117" fmla="*/ 1638300 w 3410517"/>
            <a:gd name="connsiteY117" fmla="*/ 2766840 h 3843165"/>
            <a:gd name="connsiteX118" fmla="*/ 1666875 w 3410517"/>
            <a:gd name="connsiteY118" fmla="*/ 2738265 h 3843165"/>
            <a:gd name="connsiteX119" fmla="*/ 1762125 w 3410517"/>
            <a:gd name="connsiteY119" fmla="*/ 2671590 h 3843165"/>
            <a:gd name="connsiteX120" fmla="*/ 1800225 w 3410517"/>
            <a:gd name="connsiteY120" fmla="*/ 2643015 h 3843165"/>
            <a:gd name="connsiteX121" fmla="*/ 1828800 w 3410517"/>
            <a:gd name="connsiteY121" fmla="*/ 2623965 h 3843165"/>
            <a:gd name="connsiteX122" fmla="*/ 1857375 w 3410517"/>
            <a:gd name="connsiteY122" fmla="*/ 2595390 h 3843165"/>
            <a:gd name="connsiteX123" fmla="*/ 1895475 w 3410517"/>
            <a:gd name="connsiteY123" fmla="*/ 2576340 h 3843165"/>
            <a:gd name="connsiteX124" fmla="*/ 1952625 w 3410517"/>
            <a:gd name="connsiteY124" fmla="*/ 2538240 h 3843165"/>
            <a:gd name="connsiteX125" fmla="*/ 2000250 w 3410517"/>
            <a:gd name="connsiteY125" fmla="*/ 2519190 h 3843165"/>
            <a:gd name="connsiteX126" fmla="*/ 2038350 w 3410517"/>
            <a:gd name="connsiteY126" fmla="*/ 2490615 h 3843165"/>
            <a:gd name="connsiteX127" fmla="*/ 2076450 w 3410517"/>
            <a:gd name="connsiteY127" fmla="*/ 2481090 h 3843165"/>
            <a:gd name="connsiteX128" fmla="*/ 2114550 w 3410517"/>
            <a:gd name="connsiteY128" fmla="*/ 2462040 h 3843165"/>
            <a:gd name="connsiteX129" fmla="*/ 2143125 w 3410517"/>
            <a:gd name="connsiteY129" fmla="*/ 2442990 h 3843165"/>
            <a:gd name="connsiteX130" fmla="*/ 2276475 w 3410517"/>
            <a:gd name="connsiteY130" fmla="*/ 2423940 h 3843165"/>
            <a:gd name="connsiteX131" fmla="*/ 2362200 w 3410517"/>
            <a:gd name="connsiteY131" fmla="*/ 2385840 h 3843165"/>
            <a:gd name="connsiteX132" fmla="*/ 2381250 w 3410517"/>
            <a:gd name="connsiteY132" fmla="*/ 2357265 h 3843165"/>
            <a:gd name="connsiteX133" fmla="*/ 2428875 w 3410517"/>
            <a:gd name="connsiteY133" fmla="*/ 2309640 h 3843165"/>
            <a:gd name="connsiteX134" fmla="*/ 2438400 w 3410517"/>
            <a:gd name="connsiteY134" fmla="*/ 2281065 h 3843165"/>
            <a:gd name="connsiteX135" fmla="*/ 2457450 w 3410517"/>
            <a:gd name="connsiteY135" fmla="*/ 2242965 h 3843165"/>
            <a:gd name="connsiteX136" fmla="*/ 2486025 w 3410517"/>
            <a:gd name="connsiteY136" fmla="*/ 2185815 h 3843165"/>
            <a:gd name="connsiteX137" fmla="*/ 2505075 w 3410517"/>
            <a:gd name="connsiteY137" fmla="*/ 2119140 h 3843165"/>
            <a:gd name="connsiteX138" fmla="*/ 2533650 w 3410517"/>
            <a:gd name="connsiteY138" fmla="*/ 2090565 h 3843165"/>
            <a:gd name="connsiteX139" fmla="*/ 2552700 w 3410517"/>
            <a:gd name="connsiteY139" fmla="*/ 2061990 h 3843165"/>
            <a:gd name="connsiteX140" fmla="*/ 2609850 w 3410517"/>
            <a:gd name="connsiteY140" fmla="*/ 1995315 h 3843165"/>
            <a:gd name="connsiteX141" fmla="*/ 2647950 w 3410517"/>
            <a:gd name="connsiteY141" fmla="*/ 1938165 h 3843165"/>
            <a:gd name="connsiteX142" fmla="*/ 2676525 w 3410517"/>
            <a:gd name="connsiteY142" fmla="*/ 1909590 h 3843165"/>
            <a:gd name="connsiteX143" fmla="*/ 2733675 w 3410517"/>
            <a:gd name="connsiteY143" fmla="*/ 1833390 h 3843165"/>
            <a:gd name="connsiteX144" fmla="*/ 2762250 w 3410517"/>
            <a:gd name="connsiteY144" fmla="*/ 1804815 h 3843165"/>
            <a:gd name="connsiteX145" fmla="*/ 2781300 w 3410517"/>
            <a:gd name="connsiteY145" fmla="*/ 1776240 h 3843165"/>
            <a:gd name="connsiteX146" fmla="*/ 2809875 w 3410517"/>
            <a:gd name="connsiteY146" fmla="*/ 1757190 h 3843165"/>
            <a:gd name="connsiteX147" fmla="*/ 2838450 w 3410517"/>
            <a:gd name="connsiteY147" fmla="*/ 1728615 h 3843165"/>
            <a:gd name="connsiteX148" fmla="*/ 2886075 w 3410517"/>
            <a:gd name="connsiteY148" fmla="*/ 1671465 h 3843165"/>
            <a:gd name="connsiteX149" fmla="*/ 2971800 w 3410517"/>
            <a:gd name="connsiteY149" fmla="*/ 1623840 h 3843165"/>
            <a:gd name="connsiteX150" fmla="*/ 3028950 w 3410517"/>
            <a:gd name="connsiteY150" fmla="*/ 1576215 h 3843165"/>
            <a:gd name="connsiteX151" fmla="*/ 3057525 w 3410517"/>
            <a:gd name="connsiteY151" fmla="*/ 1566690 h 3843165"/>
            <a:gd name="connsiteX152" fmla="*/ 3095625 w 3410517"/>
            <a:gd name="connsiteY152" fmla="*/ 1519065 h 3843165"/>
            <a:gd name="connsiteX153" fmla="*/ 3114675 w 3410517"/>
            <a:gd name="connsiteY153" fmla="*/ 1490490 h 3843165"/>
            <a:gd name="connsiteX154" fmla="*/ 3143250 w 3410517"/>
            <a:gd name="connsiteY154" fmla="*/ 1471440 h 3843165"/>
            <a:gd name="connsiteX155" fmla="*/ 3200400 w 3410517"/>
            <a:gd name="connsiteY155" fmla="*/ 1423815 h 3843165"/>
            <a:gd name="connsiteX156" fmla="*/ 3238500 w 3410517"/>
            <a:gd name="connsiteY156" fmla="*/ 1376190 h 3843165"/>
            <a:gd name="connsiteX157" fmla="*/ 3267075 w 3410517"/>
            <a:gd name="connsiteY157" fmla="*/ 1338090 h 3843165"/>
            <a:gd name="connsiteX158" fmla="*/ 3286125 w 3410517"/>
            <a:gd name="connsiteY158" fmla="*/ 1280940 h 3843165"/>
            <a:gd name="connsiteX159" fmla="*/ 3295650 w 3410517"/>
            <a:gd name="connsiteY159" fmla="*/ 1252365 h 3843165"/>
            <a:gd name="connsiteX160" fmla="*/ 3314700 w 3410517"/>
            <a:gd name="connsiteY160" fmla="*/ 1176165 h 3843165"/>
            <a:gd name="connsiteX161" fmla="*/ 3324225 w 3410517"/>
            <a:gd name="connsiteY161" fmla="*/ 1147590 h 3843165"/>
            <a:gd name="connsiteX162" fmla="*/ 3343275 w 3410517"/>
            <a:gd name="connsiteY162" fmla="*/ 1061865 h 3843165"/>
            <a:gd name="connsiteX163" fmla="*/ 3362325 w 3410517"/>
            <a:gd name="connsiteY163" fmla="*/ 1004715 h 3843165"/>
            <a:gd name="connsiteX164" fmla="*/ 3381375 w 3410517"/>
            <a:gd name="connsiteY164" fmla="*/ 976140 h 3843165"/>
            <a:gd name="connsiteX165" fmla="*/ 3409950 w 3410517"/>
            <a:gd name="connsiteY165" fmla="*/ 880890 h 3843165"/>
            <a:gd name="connsiteX166" fmla="*/ 3400425 w 3410517"/>
            <a:gd name="connsiteY166" fmla="*/ 614190 h 3843165"/>
            <a:gd name="connsiteX167" fmla="*/ 3400425 w 3410517"/>
            <a:gd name="connsiteY167" fmla="*/ 404640 h 3843165"/>
            <a:gd name="connsiteX168" fmla="*/ 3362325 w 3410517"/>
            <a:gd name="connsiteY168" fmla="*/ 337965 h 3843165"/>
            <a:gd name="connsiteX169" fmla="*/ 3305175 w 3410517"/>
            <a:gd name="connsiteY169" fmla="*/ 280815 h 3843165"/>
            <a:gd name="connsiteX170" fmla="*/ 3276600 w 3410517"/>
            <a:gd name="connsiteY170" fmla="*/ 252240 h 3843165"/>
            <a:gd name="connsiteX171" fmla="*/ 3257550 w 3410517"/>
            <a:gd name="connsiteY171" fmla="*/ 214140 h 3843165"/>
            <a:gd name="connsiteX172" fmla="*/ 3238500 w 3410517"/>
            <a:gd name="connsiteY172" fmla="*/ 156990 h 3843165"/>
            <a:gd name="connsiteX173" fmla="*/ 3228975 w 3410517"/>
            <a:gd name="connsiteY173" fmla="*/ 14115 h 3843165"/>
            <a:gd name="connsiteX174" fmla="*/ 3067050 w 3410517"/>
            <a:gd name="connsiteY174" fmla="*/ 80790 h 3843165"/>
            <a:gd name="connsiteX175" fmla="*/ 3076575 w 3410517"/>
            <a:gd name="connsiteY175" fmla="*/ 80790 h 3843165"/>
            <a:gd name="connsiteX0" fmla="*/ 3076575 w 3467133"/>
            <a:gd name="connsiteY0" fmla="*/ 80790 h 3843165"/>
            <a:gd name="connsiteX1" fmla="*/ 2981325 w 3467133"/>
            <a:gd name="connsiteY1" fmla="*/ 156990 h 3843165"/>
            <a:gd name="connsiteX2" fmla="*/ 2933700 w 3467133"/>
            <a:gd name="connsiteY2" fmla="*/ 185565 h 3843165"/>
            <a:gd name="connsiteX3" fmla="*/ 2886075 w 3467133"/>
            <a:gd name="connsiteY3" fmla="*/ 223665 h 3843165"/>
            <a:gd name="connsiteX4" fmla="*/ 2828925 w 3467133"/>
            <a:gd name="connsiteY4" fmla="*/ 252240 h 3843165"/>
            <a:gd name="connsiteX5" fmla="*/ 2800350 w 3467133"/>
            <a:gd name="connsiteY5" fmla="*/ 271290 h 3843165"/>
            <a:gd name="connsiteX6" fmla="*/ 2705100 w 3467133"/>
            <a:gd name="connsiteY6" fmla="*/ 328440 h 3843165"/>
            <a:gd name="connsiteX7" fmla="*/ 2676525 w 3467133"/>
            <a:gd name="connsiteY7" fmla="*/ 347490 h 3843165"/>
            <a:gd name="connsiteX8" fmla="*/ 2657475 w 3467133"/>
            <a:gd name="connsiteY8" fmla="*/ 385590 h 3843165"/>
            <a:gd name="connsiteX9" fmla="*/ 2628900 w 3467133"/>
            <a:gd name="connsiteY9" fmla="*/ 423690 h 3843165"/>
            <a:gd name="connsiteX10" fmla="*/ 2619375 w 3467133"/>
            <a:gd name="connsiteY10" fmla="*/ 452265 h 3843165"/>
            <a:gd name="connsiteX11" fmla="*/ 2581275 w 3467133"/>
            <a:gd name="connsiteY11" fmla="*/ 518940 h 3843165"/>
            <a:gd name="connsiteX12" fmla="*/ 2571750 w 3467133"/>
            <a:gd name="connsiteY12" fmla="*/ 547515 h 3843165"/>
            <a:gd name="connsiteX13" fmla="*/ 2552700 w 3467133"/>
            <a:gd name="connsiteY13" fmla="*/ 576090 h 3843165"/>
            <a:gd name="connsiteX14" fmla="*/ 2543175 w 3467133"/>
            <a:gd name="connsiteY14" fmla="*/ 604665 h 3843165"/>
            <a:gd name="connsiteX15" fmla="*/ 2524125 w 3467133"/>
            <a:gd name="connsiteY15" fmla="*/ 633240 h 3843165"/>
            <a:gd name="connsiteX16" fmla="*/ 2505075 w 3467133"/>
            <a:gd name="connsiteY16" fmla="*/ 690390 h 3843165"/>
            <a:gd name="connsiteX17" fmla="*/ 2495550 w 3467133"/>
            <a:gd name="connsiteY17" fmla="*/ 718965 h 3843165"/>
            <a:gd name="connsiteX18" fmla="*/ 2486025 w 3467133"/>
            <a:gd name="connsiteY18" fmla="*/ 747540 h 3843165"/>
            <a:gd name="connsiteX19" fmla="*/ 2466975 w 3467133"/>
            <a:gd name="connsiteY19" fmla="*/ 842790 h 3843165"/>
            <a:gd name="connsiteX20" fmla="*/ 2457450 w 3467133"/>
            <a:gd name="connsiteY20" fmla="*/ 947565 h 3843165"/>
            <a:gd name="connsiteX21" fmla="*/ 2438400 w 3467133"/>
            <a:gd name="connsiteY21" fmla="*/ 1004715 h 3843165"/>
            <a:gd name="connsiteX22" fmla="*/ 2428875 w 3467133"/>
            <a:gd name="connsiteY22" fmla="*/ 1033290 h 3843165"/>
            <a:gd name="connsiteX23" fmla="*/ 2390775 w 3467133"/>
            <a:gd name="connsiteY23" fmla="*/ 1099965 h 3843165"/>
            <a:gd name="connsiteX24" fmla="*/ 2362200 w 3467133"/>
            <a:gd name="connsiteY24" fmla="*/ 1109490 h 3843165"/>
            <a:gd name="connsiteX25" fmla="*/ 2305050 w 3467133"/>
            <a:gd name="connsiteY25" fmla="*/ 1147590 h 3843165"/>
            <a:gd name="connsiteX26" fmla="*/ 2276475 w 3467133"/>
            <a:gd name="connsiteY26" fmla="*/ 1166640 h 3843165"/>
            <a:gd name="connsiteX27" fmla="*/ 2219325 w 3467133"/>
            <a:gd name="connsiteY27" fmla="*/ 1195215 h 3843165"/>
            <a:gd name="connsiteX28" fmla="*/ 2181225 w 3467133"/>
            <a:gd name="connsiteY28" fmla="*/ 1214265 h 3843165"/>
            <a:gd name="connsiteX29" fmla="*/ 2143125 w 3467133"/>
            <a:gd name="connsiteY29" fmla="*/ 1242840 h 3843165"/>
            <a:gd name="connsiteX30" fmla="*/ 2114550 w 3467133"/>
            <a:gd name="connsiteY30" fmla="*/ 1261890 h 3843165"/>
            <a:gd name="connsiteX31" fmla="*/ 2076450 w 3467133"/>
            <a:gd name="connsiteY31" fmla="*/ 1309515 h 3843165"/>
            <a:gd name="connsiteX32" fmla="*/ 2009775 w 3467133"/>
            <a:gd name="connsiteY32" fmla="*/ 1347615 h 3843165"/>
            <a:gd name="connsiteX33" fmla="*/ 1914525 w 3467133"/>
            <a:gd name="connsiteY33" fmla="*/ 1414290 h 3843165"/>
            <a:gd name="connsiteX34" fmla="*/ 1885950 w 3467133"/>
            <a:gd name="connsiteY34" fmla="*/ 1433340 h 3843165"/>
            <a:gd name="connsiteX35" fmla="*/ 1857375 w 3467133"/>
            <a:gd name="connsiteY35" fmla="*/ 1461915 h 3843165"/>
            <a:gd name="connsiteX36" fmla="*/ 1838325 w 3467133"/>
            <a:gd name="connsiteY36" fmla="*/ 1490490 h 3843165"/>
            <a:gd name="connsiteX37" fmla="*/ 1809750 w 3467133"/>
            <a:gd name="connsiteY37" fmla="*/ 1500015 h 3843165"/>
            <a:gd name="connsiteX38" fmla="*/ 1724025 w 3467133"/>
            <a:gd name="connsiteY38" fmla="*/ 1576215 h 3843165"/>
            <a:gd name="connsiteX39" fmla="*/ 1676400 w 3467133"/>
            <a:gd name="connsiteY39" fmla="*/ 1623840 h 3843165"/>
            <a:gd name="connsiteX40" fmla="*/ 1647825 w 3467133"/>
            <a:gd name="connsiteY40" fmla="*/ 1652415 h 3843165"/>
            <a:gd name="connsiteX41" fmla="*/ 1581150 w 3467133"/>
            <a:gd name="connsiteY41" fmla="*/ 1680990 h 3843165"/>
            <a:gd name="connsiteX42" fmla="*/ 1552575 w 3467133"/>
            <a:gd name="connsiteY42" fmla="*/ 1700040 h 3843165"/>
            <a:gd name="connsiteX43" fmla="*/ 1514475 w 3467133"/>
            <a:gd name="connsiteY43" fmla="*/ 1709565 h 3843165"/>
            <a:gd name="connsiteX44" fmla="*/ 1438275 w 3467133"/>
            <a:gd name="connsiteY44" fmla="*/ 1747665 h 3843165"/>
            <a:gd name="connsiteX45" fmla="*/ 1400175 w 3467133"/>
            <a:gd name="connsiteY45" fmla="*/ 1757190 h 3843165"/>
            <a:gd name="connsiteX46" fmla="*/ 1362075 w 3467133"/>
            <a:gd name="connsiteY46" fmla="*/ 1776240 h 3843165"/>
            <a:gd name="connsiteX47" fmla="*/ 1333500 w 3467133"/>
            <a:gd name="connsiteY47" fmla="*/ 1785765 h 3843165"/>
            <a:gd name="connsiteX48" fmla="*/ 1285875 w 3467133"/>
            <a:gd name="connsiteY48" fmla="*/ 1804815 h 3843165"/>
            <a:gd name="connsiteX49" fmla="*/ 1257300 w 3467133"/>
            <a:gd name="connsiteY49" fmla="*/ 1814340 h 3843165"/>
            <a:gd name="connsiteX50" fmla="*/ 1190625 w 3467133"/>
            <a:gd name="connsiteY50" fmla="*/ 1852440 h 3843165"/>
            <a:gd name="connsiteX51" fmla="*/ 1162050 w 3467133"/>
            <a:gd name="connsiteY51" fmla="*/ 1861965 h 3843165"/>
            <a:gd name="connsiteX52" fmla="*/ 1104900 w 3467133"/>
            <a:gd name="connsiteY52" fmla="*/ 1900065 h 3843165"/>
            <a:gd name="connsiteX53" fmla="*/ 1076325 w 3467133"/>
            <a:gd name="connsiteY53" fmla="*/ 1919115 h 3843165"/>
            <a:gd name="connsiteX54" fmla="*/ 1000125 w 3467133"/>
            <a:gd name="connsiteY54" fmla="*/ 1947690 h 3843165"/>
            <a:gd name="connsiteX55" fmla="*/ 971550 w 3467133"/>
            <a:gd name="connsiteY55" fmla="*/ 1957215 h 3843165"/>
            <a:gd name="connsiteX56" fmla="*/ 933450 w 3467133"/>
            <a:gd name="connsiteY56" fmla="*/ 1976265 h 3843165"/>
            <a:gd name="connsiteX57" fmla="*/ 895350 w 3467133"/>
            <a:gd name="connsiteY57" fmla="*/ 1985790 h 3843165"/>
            <a:gd name="connsiteX58" fmla="*/ 819150 w 3467133"/>
            <a:gd name="connsiteY58" fmla="*/ 2023890 h 3843165"/>
            <a:gd name="connsiteX59" fmla="*/ 809625 w 3467133"/>
            <a:gd name="connsiteY59" fmla="*/ 2061990 h 3843165"/>
            <a:gd name="connsiteX60" fmla="*/ 800100 w 3467133"/>
            <a:gd name="connsiteY60" fmla="*/ 2242965 h 3843165"/>
            <a:gd name="connsiteX61" fmla="*/ 790575 w 3467133"/>
            <a:gd name="connsiteY61" fmla="*/ 2271540 h 3843165"/>
            <a:gd name="connsiteX62" fmla="*/ 752475 w 3467133"/>
            <a:gd name="connsiteY62" fmla="*/ 2328690 h 3843165"/>
            <a:gd name="connsiteX63" fmla="*/ 714375 w 3467133"/>
            <a:gd name="connsiteY63" fmla="*/ 2395365 h 3843165"/>
            <a:gd name="connsiteX64" fmla="*/ 695325 w 3467133"/>
            <a:gd name="connsiteY64" fmla="*/ 2423940 h 3843165"/>
            <a:gd name="connsiteX65" fmla="*/ 609600 w 3467133"/>
            <a:gd name="connsiteY65" fmla="*/ 2500140 h 3843165"/>
            <a:gd name="connsiteX66" fmla="*/ 581025 w 3467133"/>
            <a:gd name="connsiteY66" fmla="*/ 2528715 h 3843165"/>
            <a:gd name="connsiteX67" fmla="*/ 552450 w 3467133"/>
            <a:gd name="connsiteY67" fmla="*/ 2547765 h 3843165"/>
            <a:gd name="connsiteX68" fmla="*/ 476250 w 3467133"/>
            <a:gd name="connsiteY68" fmla="*/ 2633490 h 3843165"/>
            <a:gd name="connsiteX69" fmla="*/ 419100 w 3467133"/>
            <a:gd name="connsiteY69" fmla="*/ 2681115 h 3843165"/>
            <a:gd name="connsiteX70" fmla="*/ 361950 w 3467133"/>
            <a:gd name="connsiteY70" fmla="*/ 2728740 h 3843165"/>
            <a:gd name="connsiteX71" fmla="*/ 247650 w 3467133"/>
            <a:gd name="connsiteY71" fmla="*/ 2833515 h 3843165"/>
            <a:gd name="connsiteX72" fmla="*/ 171450 w 3467133"/>
            <a:gd name="connsiteY72" fmla="*/ 2900190 h 3843165"/>
            <a:gd name="connsiteX73" fmla="*/ 142875 w 3467133"/>
            <a:gd name="connsiteY73" fmla="*/ 2928765 h 3843165"/>
            <a:gd name="connsiteX74" fmla="*/ 85725 w 3467133"/>
            <a:gd name="connsiteY74" fmla="*/ 2976390 h 3843165"/>
            <a:gd name="connsiteX75" fmla="*/ 66675 w 3467133"/>
            <a:gd name="connsiteY75" fmla="*/ 3547890 h 3843165"/>
            <a:gd name="connsiteX76" fmla="*/ 19050 w 3467133"/>
            <a:gd name="connsiteY76" fmla="*/ 3643140 h 3843165"/>
            <a:gd name="connsiteX77" fmla="*/ 0 w 3467133"/>
            <a:gd name="connsiteY77" fmla="*/ 3671715 h 3843165"/>
            <a:gd name="connsiteX78" fmla="*/ 47625 w 3467133"/>
            <a:gd name="connsiteY78" fmla="*/ 3747915 h 3843165"/>
            <a:gd name="connsiteX79" fmla="*/ 95250 w 3467133"/>
            <a:gd name="connsiteY79" fmla="*/ 3833640 h 3843165"/>
            <a:gd name="connsiteX80" fmla="*/ 123825 w 3467133"/>
            <a:gd name="connsiteY80" fmla="*/ 3843165 h 3843165"/>
            <a:gd name="connsiteX81" fmla="*/ 190500 w 3467133"/>
            <a:gd name="connsiteY81" fmla="*/ 3824115 h 3843165"/>
            <a:gd name="connsiteX82" fmla="*/ 209550 w 3467133"/>
            <a:gd name="connsiteY82" fmla="*/ 3795540 h 3843165"/>
            <a:gd name="connsiteX83" fmla="*/ 238125 w 3467133"/>
            <a:gd name="connsiteY83" fmla="*/ 3776490 h 3843165"/>
            <a:gd name="connsiteX84" fmla="*/ 266700 w 3467133"/>
            <a:gd name="connsiteY84" fmla="*/ 3747915 h 3843165"/>
            <a:gd name="connsiteX85" fmla="*/ 323850 w 3467133"/>
            <a:gd name="connsiteY85" fmla="*/ 3709815 h 3843165"/>
            <a:gd name="connsiteX86" fmla="*/ 381000 w 3467133"/>
            <a:gd name="connsiteY86" fmla="*/ 3681240 h 3843165"/>
            <a:gd name="connsiteX87" fmla="*/ 495300 w 3467133"/>
            <a:gd name="connsiteY87" fmla="*/ 3585990 h 3843165"/>
            <a:gd name="connsiteX88" fmla="*/ 523875 w 3467133"/>
            <a:gd name="connsiteY88" fmla="*/ 3566940 h 3843165"/>
            <a:gd name="connsiteX89" fmla="*/ 609600 w 3467133"/>
            <a:gd name="connsiteY89" fmla="*/ 3538365 h 3843165"/>
            <a:gd name="connsiteX90" fmla="*/ 638175 w 3467133"/>
            <a:gd name="connsiteY90" fmla="*/ 3528840 h 3843165"/>
            <a:gd name="connsiteX91" fmla="*/ 733425 w 3467133"/>
            <a:gd name="connsiteY91" fmla="*/ 3500265 h 3843165"/>
            <a:gd name="connsiteX92" fmla="*/ 781050 w 3467133"/>
            <a:gd name="connsiteY92" fmla="*/ 3481215 h 3843165"/>
            <a:gd name="connsiteX93" fmla="*/ 809625 w 3467133"/>
            <a:gd name="connsiteY93" fmla="*/ 3471690 h 3843165"/>
            <a:gd name="connsiteX94" fmla="*/ 838200 w 3467133"/>
            <a:gd name="connsiteY94" fmla="*/ 3452640 h 3843165"/>
            <a:gd name="connsiteX95" fmla="*/ 866775 w 3467133"/>
            <a:gd name="connsiteY95" fmla="*/ 3443115 h 3843165"/>
            <a:gd name="connsiteX96" fmla="*/ 923925 w 3467133"/>
            <a:gd name="connsiteY96" fmla="*/ 3405015 h 3843165"/>
            <a:gd name="connsiteX97" fmla="*/ 981075 w 3467133"/>
            <a:gd name="connsiteY97" fmla="*/ 3376440 h 3843165"/>
            <a:gd name="connsiteX98" fmla="*/ 1009650 w 3467133"/>
            <a:gd name="connsiteY98" fmla="*/ 3366915 h 3843165"/>
            <a:gd name="connsiteX99" fmla="*/ 1047750 w 3467133"/>
            <a:gd name="connsiteY99" fmla="*/ 3347865 h 3843165"/>
            <a:gd name="connsiteX100" fmla="*/ 1076325 w 3467133"/>
            <a:gd name="connsiteY100" fmla="*/ 3338340 h 3843165"/>
            <a:gd name="connsiteX101" fmla="*/ 1104900 w 3467133"/>
            <a:gd name="connsiteY101" fmla="*/ 3319290 h 3843165"/>
            <a:gd name="connsiteX102" fmla="*/ 1171575 w 3467133"/>
            <a:gd name="connsiteY102" fmla="*/ 3300240 h 3843165"/>
            <a:gd name="connsiteX103" fmla="*/ 1209675 w 3467133"/>
            <a:gd name="connsiteY103" fmla="*/ 3271665 h 3843165"/>
            <a:gd name="connsiteX104" fmla="*/ 1247775 w 3467133"/>
            <a:gd name="connsiteY104" fmla="*/ 3252615 h 3843165"/>
            <a:gd name="connsiteX105" fmla="*/ 1304925 w 3467133"/>
            <a:gd name="connsiteY105" fmla="*/ 3195465 h 3843165"/>
            <a:gd name="connsiteX106" fmla="*/ 1333500 w 3467133"/>
            <a:gd name="connsiteY106" fmla="*/ 3166890 h 3843165"/>
            <a:gd name="connsiteX107" fmla="*/ 1362075 w 3467133"/>
            <a:gd name="connsiteY107" fmla="*/ 3138315 h 3843165"/>
            <a:gd name="connsiteX108" fmla="*/ 1390650 w 3467133"/>
            <a:gd name="connsiteY108" fmla="*/ 3119265 h 3843165"/>
            <a:gd name="connsiteX109" fmla="*/ 1400175 w 3467133"/>
            <a:gd name="connsiteY109" fmla="*/ 3090690 h 3843165"/>
            <a:gd name="connsiteX110" fmla="*/ 1466850 w 3467133"/>
            <a:gd name="connsiteY110" fmla="*/ 3004965 h 3843165"/>
            <a:gd name="connsiteX111" fmla="*/ 1495425 w 3467133"/>
            <a:gd name="connsiteY111" fmla="*/ 2947815 h 3843165"/>
            <a:gd name="connsiteX112" fmla="*/ 1504950 w 3467133"/>
            <a:gd name="connsiteY112" fmla="*/ 2919240 h 3843165"/>
            <a:gd name="connsiteX113" fmla="*/ 1524000 w 3467133"/>
            <a:gd name="connsiteY113" fmla="*/ 2890665 h 3843165"/>
            <a:gd name="connsiteX114" fmla="*/ 1552575 w 3467133"/>
            <a:gd name="connsiteY114" fmla="*/ 2833515 h 3843165"/>
            <a:gd name="connsiteX115" fmla="*/ 1581150 w 3467133"/>
            <a:gd name="connsiteY115" fmla="*/ 2814465 h 3843165"/>
            <a:gd name="connsiteX116" fmla="*/ 1609725 w 3467133"/>
            <a:gd name="connsiteY116" fmla="*/ 2785890 h 3843165"/>
            <a:gd name="connsiteX117" fmla="*/ 1638300 w 3467133"/>
            <a:gd name="connsiteY117" fmla="*/ 2766840 h 3843165"/>
            <a:gd name="connsiteX118" fmla="*/ 1666875 w 3467133"/>
            <a:gd name="connsiteY118" fmla="*/ 2738265 h 3843165"/>
            <a:gd name="connsiteX119" fmla="*/ 1762125 w 3467133"/>
            <a:gd name="connsiteY119" fmla="*/ 2671590 h 3843165"/>
            <a:gd name="connsiteX120" fmla="*/ 1800225 w 3467133"/>
            <a:gd name="connsiteY120" fmla="*/ 2643015 h 3843165"/>
            <a:gd name="connsiteX121" fmla="*/ 1828800 w 3467133"/>
            <a:gd name="connsiteY121" fmla="*/ 2623965 h 3843165"/>
            <a:gd name="connsiteX122" fmla="*/ 1857375 w 3467133"/>
            <a:gd name="connsiteY122" fmla="*/ 2595390 h 3843165"/>
            <a:gd name="connsiteX123" fmla="*/ 1895475 w 3467133"/>
            <a:gd name="connsiteY123" fmla="*/ 2576340 h 3843165"/>
            <a:gd name="connsiteX124" fmla="*/ 1952625 w 3467133"/>
            <a:gd name="connsiteY124" fmla="*/ 2538240 h 3843165"/>
            <a:gd name="connsiteX125" fmla="*/ 2000250 w 3467133"/>
            <a:gd name="connsiteY125" fmla="*/ 2519190 h 3843165"/>
            <a:gd name="connsiteX126" fmla="*/ 2038350 w 3467133"/>
            <a:gd name="connsiteY126" fmla="*/ 2490615 h 3843165"/>
            <a:gd name="connsiteX127" fmla="*/ 2076450 w 3467133"/>
            <a:gd name="connsiteY127" fmla="*/ 2481090 h 3843165"/>
            <a:gd name="connsiteX128" fmla="*/ 2114550 w 3467133"/>
            <a:gd name="connsiteY128" fmla="*/ 2462040 h 3843165"/>
            <a:gd name="connsiteX129" fmla="*/ 2143125 w 3467133"/>
            <a:gd name="connsiteY129" fmla="*/ 2442990 h 3843165"/>
            <a:gd name="connsiteX130" fmla="*/ 2276475 w 3467133"/>
            <a:gd name="connsiteY130" fmla="*/ 2423940 h 3843165"/>
            <a:gd name="connsiteX131" fmla="*/ 2362200 w 3467133"/>
            <a:gd name="connsiteY131" fmla="*/ 2385840 h 3843165"/>
            <a:gd name="connsiteX132" fmla="*/ 2381250 w 3467133"/>
            <a:gd name="connsiteY132" fmla="*/ 2357265 h 3843165"/>
            <a:gd name="connsiteX133" fmla="*/ 2428875 w 3467133"/>
            <a:gd name="connsiteY133" fmla="*/ 2309640 h 3843165"/>
            <a:gd name="connsiteX134" fmla="*/ 2438400 w 3467133"/>
            <a:gd name="connsiteY134" fmla="*/ 2281065 h 3843165"/>
            <a:gd name="connsiteX135" fmla="*/ 2457450 w 3467133"/>
            <a:gd name="connsiteY135" fmla="*/ 2242965 h 3843165"/>
            <a:gd name="connsiteX136" fmla="*/ 2486025 w 3467133"/>
            <a:gd name="connsiteY136" fmla="*/ 2185815 h 3843165"/>
            <a:gd name="connsiteX137" fmla="*/ 2505075 w 3467133"/>
            <a:gd name="connsiteY137" fmla="*/ 2119140 h 3843165"/>
            <a:gd name="connsiteX138" fmla="*/ 2533650 w 3467133"/>
            <a:gd name="connsiteY138" fmla="*/ 2090565 h 3843165"/>
            <a:gd name="connsiteX139" fmla="*/ 2552700 w 3467133"/>
            <a:gd name="connsiteY139" fmla="*/ 2061990 h 3843165"/>
            <a:gd name="connsiteX140" fmla="*/ 2609850 w 3467133"/>
            <a:gd name="connsiteY140" fmla="*/ 1995315 h 3843165"/>
            <a:gd name="connsiteX141" fmla="*/ 2647950 w 3467133"/>
            <a:gd name="connsiteY141" fmla="*/ 1938165 h 3843165"/>
            <a:gd name="connsiteX142" fmla="*/ 2676525 w 3467133"/>
            <a:gd name="connsiteY142" fmla="*/ 1909590 h 3843165"/>
            <a:gd name="connsiteX143" fmla="*/ 2733675 w 3467133"/>
            <a:gd name="connsiteY143" fmla="*/ 1833390 h 3843165"/>
            <a:gd name="connsiteX144" fmla="*/ 2762250 w 3467133"/>
            <a:gd name="connsiteY144" fmla="*/ 1804815 h 3843165"/>
            <a:gd name="connsiteX145" fmla="*/ 2781300 w 3467133"/>
            <a:gd name="connsiteY145" fmla="*/ 1776240 h 3843165"/>
            <a:gd name="connsiteX146" fmla="*/ 2809875 w 3467133"/>
            <a:gd name="connsiteY146" fmla="*/ 1757190 h 3843165"/>
            <a:gd name="connsiteX147" fmla="*/ 2838450 w 3467133"/>
            <a:gd name="connsiteY147" fmla="*/ 1728615 h 3843165"/>
            <a:gd name="connsiteX148" fmla="*/ 2886075 w 3467133"/>
            <a:gd name="connsiteY148" fmla="*/ 1671465 h 3843165"/>
            <a:gd name="connsiteX149" fmla="*/ 2971800 w 3467133"/>
            <a:gd name="connsiteY149" fmla="*/ 1623840 h 3843165"/>
            <a:gd name="connsiteX150" fmla="*/ 3028950 w 3467133"/>
            <a:gd name="connsiteY150" fmla="*/ 1576215 h 3843165"/>
            <a:gd name="connsiteX151" fmla="*/ 3057525 w 3467133"/>
            <a:gd name="connsiteY151" fmla="*/ 1566690 h 3843165"/>
            <a:gd name="connsiteX152" fmla="*/ 3095625 w 3467133"/>
            <a:gd name="connsiteY152" fmla="*/ 1519065 h 3843165"/>
            <a:gd name="connsiteX153" fmla="*/ 3114675 w 3467133"/>
            <a:gd name="connsiteY153" fmla="*/ 1490490 h 3843165"/>
            <a:gd name="connsiteX154" fmla="*/ 3143250 w 3467133"/>
            <a:gd name="connsiteY154" fmla="*/ 1471440 h 3843165"/>
            <a:gd name="connsiteX155" fmla="*/ 3200400 w 3467133"/>
            <a:gd name="connsiteY155" fmla="*/ 1423815 h 3843165"/>
            <a:gd name="connsiteX156" fmla="*/ 3238500 w 3467133"/>
            <a:gd name="connsiteY156" fmla="*/ 1376190 h 3843165"/>
            <a:gd name="connsiteX157" fmla="*/ 3267075 w 3467133"/>
            <a:gd name="connsiteY157" fmla="*/ 1338090 h 3843165"/>
            <a:gd name="connsiteX158" fmla="*/ 3286125 w 3467133"/>
            <a:gd name="connsiteY158" fmla="*/ 1280940 h 3843165"/>
            <a:gd name="connsiteX159" fmla="*/ 3295650 w 3467133"/>
            <a:gd name="connsiteY159" fmla="*/ 1252365 h 3843165"/>
            <a:gd name="connsiteX160" fmla="*/ 3314700 w 3467133"/>
            <a:gd name="connsiteY160" fmla="*/ 1176165 h 3843165"/>
            <a:gd name="connsiteX161" fmla="*/ 3324225 w 3467133"/>
            <a:gd name="connsiteY161" fmla="*/ 1147590 h 3843165"/>
            <a:gd name="connsiteX162" fmla="*/ 3343275 w 3467133"/>
            <a:gd name="connsiteY162" fmla="*/ 1061865 h 3843165"/>
            <a:gd name="connsiteX163" fmla="*/ 3362325 w 3467133"/>
            <a:gd name="connsiteY163" fmla="*/ 1004715 h 3843165"/>
            <a:gd name="connsiteX164" fmla="*/ 3381375 w 3467133"/>
            <a:gd name="connsiteY164" fmla="*/ 976140 h 3843165"/>
            <a:gd name="connsiteX165" fmla="*/ 3409950 w 3467133"/>
            <a:gd name="connsiteY165" fmla="*/ 880890 h 3843165"/>
            <a:gd name="connsiteX166" fmla="*/ 3467100 w 3467133"/>
            <a:gd name="connsiteY166" fmla="*/ 614190 h 3843165"/>
            <a:gd name="connsiteX167" fmla="*/ 3400425 w 3467133"/>
            <a:gd name="connsiteY167" fmla="*/ 404640 h 3843165"/>
            <a:gd name="connsiteX168" fmla="*/ 3362325 w 3467133"/>
            <a:gd name="connsiteY168" fmla="*/ 337965 h 3843165"/>
            <a:gd name="connsiteX169" fmla="*/ 3305175 w 3467133"/>
            <a:gd name="connsiteY169" fmla="*/ 280815 h 3843165"/>
            <a:gd name="connsiteX170" fmla="*/ 3276600 w 3467133"/>
            <a:gd name="connsiteY170" fmla="*/ 252240 h 3843165"/>
            <a:gd name="connsiteX171" fmla="*/ 3257550 w 3467133"/>
            <a:gd name="connsiteY171" fmla="*/ 214140 h 3843165"/>
            <a:gd name="connsiteX172" fmla="*/ 3238500 w 3467133"/>
            <a:gd name="connsiteY172" fmla="*/ 156990 h 3843165"/>
            <a:gd name="connsiteX173" fmla="*/ 3228975 w 3467133"/>
            <a:gd name="connsiteY173" fmla="*/ 14115 h 3843165"/>
            <a:gd name="connsiteX174" fmla="*/ 3067050 w 3467133"/>
            <a:gd name="connsiteY174" fmla="*/ 80790 h 3843165"/>
            <a:gd name="connsiteX175" fmla="*/ 3076575 w 3467133"/>
            <a:gd name="connsiteY175" fmla="*/ 80790 h 384316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</a:cxnLst>
          <a:rect l="l" t="t" r="r" b="b"/>
          <a:pathLst>
            <a:path w="3467133" h="3843165">
              <a:moveTo>
                <a:pt x="3076575" y="80790"/>
              </a:moveTo>
              <a:cubicBezTo>
                <a:pt x="3044825" y="106190"/>
                <a:pt x="3016191" y="136071"/>
                <a:pt x="2981325" y="156990"/>
              </a:cubicBezTo>
              <a:cubicBezTo>
                <a:pt x="2965450" y="166515"/>
                <a:pt x="2948867" y="174948"/>
                <a:pt x="2933700" y="185565"/>
              </a:cubicBezTo>
              <a:cubicBezTo>
                <a:pt x="2917045" y="197223"/>
                <a:pt x="2903227" y="212750"/>
                <a:pt x="2886075" y="223665"/>
              </a:cubicBezTo>
              <a:cubicBezTo>
                <a:pt x="2868106" y="235100"/>
                <a:pt x="2847543" y="241897"/>
                <a:pt x="2828925" y="252240"/>
              </a:cubicBezTo>
              <a:cubicBezTo>
                <a:pt x="2818918" y="257799"/>
                <a:pt x="2810289" y="265610"/>
                <a:pt x="2800350" y="271290"/>
              </a:cubicBezTo>
              <a:cubicBezTo>
                <a:pt x="2697838" y="329868"/>
                <a:pt x="2844905" y="235237"/>
                <a:pt x="2705100" y="328440"/>
              </a:cubicBezTo>
              <a:lnTo>
                <a:pt x="2676525" y="347490"/>
              </a:lnTo>
              <a:cubicBezTo>
                <a:pt x="2670175" y="360190"/>
                <a:pt x="2665000" y="373549"/>
                <a:pt x="2657475" y="385590"/>
              </a:cubicBezTo>
              <a:cubicBezTo>
                <a:pt x="2649061" y="399052"/>
                <a:pt x="2636776" y="409907"/>
                <a:pt x="2628900" y="423690"/>
              </a:cubicBezTo>
              <a:cubicBezTo>
                <a:pt x="2623919" y="432407"/>
                <a:pt x="2623865" y="443285"/>
                <a:pt x="2619375" y="452265"/>
              </a:cubicBezTo>
              <a:cubicBezTo>
                <a:pt x="2571546" y="547924"/>
                <a:pt x="2631372" y="402048"/>
                <a:pt x="2581275" y="518940"/>
              </a:cubicBezTo>
              <a:cubicBezTo>
                <a:pt x="2577320" y="528168"/>
                <a:pt x="2576240" y="538535"/>
                <a:pt x="2571750" y="547515"/>
              </a:cubicBezTo>
              <a:cubicBezTo>
                <a:pt x="2566630" y="557754"/>
                <a:pt x="2557820" y="565851"/>
                <a:pt x="2552700" y="576090"/>
              </a:cubicBezTo>
              <a:cubicBezTo>
                <a:pt x="2548210" y="585070"/>
                <a:pt x="2547665" y="595685"/>
                <a:pt x="2543175" y="604665"/>
              </a:cubicBezTo>
              <a:cubicBezTo>
                <a:pt x="2538055" y="614904"/>
                <a:pt x="2528774" y="622779"/>
                <a:pt x="2524125" y="633240"/>
              </a:cubicBezTo>
              <a:cubicBezTo>
                <a:pt x="2515970" y="651590"/>
                <a:pt x="2511425" y="671340"/>
                <a:pt x="2505075" y="690390"/>
              </a:cubicBezTo>
              <a:lnTo>
                <a:pt x="2495550" y="718965"/>
              </a:lnTo>
              <a:cubicBezTo>
                <a:pt x="2492375" y="728490"/>
                <a:pt x="2487676" y="737636"/>
                <a:pt x="2486025" y="747540"/>
              </a:cubicBezTo>
              <a:cubicBezTo>
                <a:pt x="2474348" y="817603"/>
                <a:pt x="2481184" y="785954"/>
                <a:pt x="2466975" y="842790"/>
              </a:cubicBezTo>
              <a:cubicBezTo>
                <a:pt x="2463800" y="877715"/>
                <a:pt x="2463544" y="913030"/>
                <a:pt x="2457450" y="947565"/>
              </a:cubicBezTo>
              <a:cubicBezTo>
                <a:pt x="2453960" y="967340"/>
                <a:pt x="2444750" y="985665"/>
                <a:pt x="2438400" y="1004715"/>
              </a:cubicBezTo>
              <a:lnTo>
                <a:pt x="2428875" y="1033290"/>
              </a:lnTo>
              <a:cubicBezTo>
                <a:pt x="2419380" y="1061776"/>
                <a:pt x="2417390" y="1077786"/>
                <a:pt x="2390775" y="1099965"/>
              </a:cubicBezTo>
              <a:cubicBezTo>
                <a:pt x="2383062" y="1106393"/>
                <a:pt x="2370977" y="1104614"/>
                <a:pt x="2362200" y="1109490"/>
              </a:cubicBezTo>
              <a:cubicBezTo>
                <a:pt x="2342186" y="1120609"/>
                <a:pt x="2324100" y="1134890"/>
                <a:pt x="2305050" y="1147590"/>
              </a:cubicBezTo>
              <a:cubicBezTo>
                <a:pt x="2295525" y="1153940"/>
                <a:pt x="2287335" y="1163020"/>
                <a:pt x="2276475" y="1166640"/>
              </a:cubicBezTo>
              <a:cubicBezTo>
                <a:pt x="2224084" y="1184104"/>
                <a:pt x="2271026" y="1165672"/>
                <a:pt x="2219325" y="1195215"/>
              </a:cubicBezTo>
              <a:cubicBezTo>
                <a:pt x="2206997" y="1202260"/>
                <a:pt x="2193266" y="1206740"/>
                <a:pt x="2181225" y="1214265"/>
              </a:cubicBezTo>
              <a:cubicBezTo>
                <a:pt x="2167763" y="1222679"/>
                <a:pt x="2156043" y="1233613"/>
                <a:pt x="2143125" y="1242840"/>
              </a:cubicBezTo>
              <a:cubicBezTo>
                <a:pt x="2133810" y="1249494"/>
                <a:pt x="2122645" y="1253795"/>
                <a:pt x="2114550" y="1261890"/>
              </a:cubicBezTo>
              <a:cubicBezTo>
                <a:pt x="2100175" y="1276265"/>
                <a:pt x="2090825" y="1295140"/>
                <a:pt x="2076450" y="1309515"/>
              </a:cubicBezTo>
              <a:cubicBezTo>
                <a:pt x="2047617" y="1338348"/>
                <a:pt x="2042469" y="1336717"/>
                <a:pt x="2009775" y="1347615"/>
              </a:cubicBezTo>
              <a:cubicBezTo>
                <a:pt x="1953359" y="1389927"/>
                <a:pt x="1984884" y="1367384"/>
                <a:pt x="1914525" y="1414290"/>
              </a:cubicBezTo>
              <a:cubicBezTo>
                <a:pt x="1905000" y="1420640"/>
                <a:pt x="1894045" y="1425245"/>
                <a:pt x="1885950" y="1433340"/>
              </a:cubicBezTo>
              <a:cubicBezTo>
                <a:pt x="1876425" y="1442865"/>
                <a:pt x="1865999" y="1451567"/>
                <a:pt x="1857375" y="1461915"/>
              </a:cubicBezTo>
              <a:cubicBezTo>
                <a:pt x="1850046" y="1470709"/>
                <a:pt x="1847264" y="1483339"/>
                <a:pt x="1838325" y="1490490"/>
              </a:cubicBezTo>
              <a:cubicBezTo>
                <a:pt x="1830485" y="1496762"/>
                <a:pt x="1819275" y="1496840"/>
                <a:pt x="1809750" y="1500015"/>
              </a:cubicBezTo>
              <a:cubicBezTo>
                <a:pt x="1744505" y="1565260"/>
                <a:pt x="1775016" y="1542221"/>
                <a:pt x="1724025" y="1576215"/>
              </a:cubicBezTo>
              <a:cubicBezTo>
                <a:pt x="1689100" y="1628603"/>
                <a:pt x="1724025" y="1584153"/>
                <a:pt x="1676400" y="1623840"/>
              </a:cubicBezTo>
              <a:cubicBezTo>
                <a:pt x="1666052" y="1632464"/>
                <a:pt x="1658786" y="1644585"/>
                <a:pt x="1647825" y="1652415"/>
              </a:cubicBezTo>
              <a:cubicBezTo>
                <a:pt x="1601577" y="1685449"/>
                <a:pt x="1622607" y="1660262"/>
                <a:pt x="1581150" y="1680990"/>
              </a:cubicBezTo>
              <a:cubicBezTo>
                <a:pt x="1570911" y="1686110"/>
                <a:pt x="1563097" y="1695531"/>
                <a:pt x="1552575" y="1700040"/>
              </a:cubicBezTo>
              <a:cubicBezTo>
                <a:pt x="1540543" y="1705197"/>
                <a:pt x="1526559" y="1704530"/>
                <a:pt x="1514475" y="1709565"/>
              </a:cubicBezTo>
              <a:cubicBezTo>
                <a:pt x="1488261" y="1720487"/>
                <a:pt x="1465825" y="1740777"/>
                <a:pt x="1438275" y="1747665"/>
              </a:cubicBezTo>
              <a:cubicBezTo>
                <a:pt x="1425575" y="1750840"/>
                <a:pt x="1412432" y="1752593"/>
                <a:pt x="1400175" y="1757190"/>
              </a:cubicBezTo>
              <a:cubicBezTo>
                <a:pt x="1386880" y="1762176"/>
                <a:pt x="1375126" y="1770647"/>
                <a:pt x="1362075" y="1776240"/>
              </a:cubicBezTo>
              <a:cubicBezTo>
                <a:pt x="1352847" y="1780195"/>
                <a:pt x="1342901" y="1782240"/>
                <a:pt x="1333500" y="1785765"/>
              </a:cubicBezTo>
              <a:cubicBezTo>
                <a:pt x="1317491" y="1791768"/>
                <a:pt x="1301884" y="1798812"/>
                <a:pt x="1285875" y="1804815"/>
              </a:cubicBezTo>
              <a:cubicBezTo>
                <a:pt x="1276474" y="1808340"/>
                <a:pt x="1266528" y="1810385"/>
                <a:pt x="1257300" y="1814340"/>
              </a:cubicBezTo>
              <a:cubicBezTo>
                <a:pt x="1140408" y="1864437"/>
                <a:pt x="1286284" y="1804611"/>
                <a:pt x="1190625" y="1852440"/>
              </a:cubicBezTo>
              <a:cubicBezTo>
                <a:pt x="1181645" y="1856930"/>
                <a:pt x="1170827" y="1857089"/>
                <a:pt x="1162050" y="1861965"/>
              </a:cubicBezTo>
              <a:cubicBezTo>
                <a:pt x="1142036" y="1873084"/>
                <a:pt x="1123950" y="1887365"/>
                <a:pt x="1104900" y="1900065"/>
              </a:cubicBezTo>
              <a:cubicBezTo>
                <a:pt x="1095375" y="1906415"/>
                <a:pt x="1087431" y="1916339"/>
                <a:pt x="1076325" y="1919115"/>
              </a:cubicBezTo>
              <a:cubicBezTo>
                <a:pt x="1006081" y="1936676"/>
                <a:pt x="1069857" y="1917805"/>
                <a:pt x="1000125" y="1947690"/>
              </a:cubicBezTo>
              <a:cubicBezTo>
                <a:pt x="990897" y="1951645"/>
                <a:pt x="980778" y="1953260"/>
                <a:pt x="971550" y="1957215"/>
              </a:cubicBezTo>
              <a:cubicBezTo>
                <a:pt x="958499" y="1962808"/>
                <a:pt x="946745" y="1971279"/>
                <a:pt x="933450" y="1976265"/>
              </a:cubicBezTo>
              <a:cubicBezTo>
                <a:pt x="921193" y="1980862"/>
                <a:pt x="907769" y="1981650"/>
                <a:pt x="895350" y="1985790"/>
              </a:cubicBezTo>
              <a:cubicBezTo>
                <a:pt x="848747" y="2001324"/>
                <a:pt x="854151" y="2000556"/>
                <a:pt x="819150" y="2023890"/>
              </a:cubicBezTo>
              <a:cubicBezTo>
                <a:pt x="815975" y="2036590"/>
                <a:pt x="810759" y="2048948"/>
                <a:pt x="809625" y="2061990"/>
              </a:cubicBezTo>
              <a:cubicBezTo>
                <a:pt x="804392" y="2122171"/>
                <a:pt x="805569" y="2182805"/>
                <a:pt x="800100" y="2242965"/>
              </a:cubicBezTo>
              <a:cubicBezTo>
                <a:pt x="799191" y="2252964"/>
                <a:pt x="795451" y="2262763"/>
                <a:pt x="790575" y="2271540"/>
              </a:cubicBezTo>
              <a:cubicBezTo>
                <a:pt x="779456" y="2291554"/>
                <a:pt x="759715" y="2306970"/>
                <a:pt x="752475" y="2328690"/>
              </a:cubicBezTo>
              <a:cubicBezTo>
                <a:pt x="737018" y="2375061"/>
                <a:pt x="750416" y="2344908"/>
                <a:pt x="714375" y="2395365"/>
              </a:cubicBezTo>
              <a:cubicBezTo>
                <a:pt x="707721" y="2404680"/>
                <a:pt x="702930" y="2415384"/>
                <a:pt x="695325" y="2423940"/>
              </a:cubicBezTo>
              <a:cubicBezTo>
                <a:pt x="589470" y="2543027"/>
                <a:pt x="677847" y="2443267"/>
                <a:pt x="609600" y="2500140"/>
              </a:cubicBezTo>
              <a:cubicBezTo>
                <a:pt x="599252" y="2508764"/>
                <a:pt x="591373" y="2520091"/>
                <a:pt x="581025" y="2528715"/>
              </a:cubicBezTo>
              <a:cubicBezTo>
                <a:pt x="572231" y="2536044"/>
                <a:pt x="561006" y="2540160"/>
                <a:pt x="552450" y="2547765"/>
              </a:cubicBezTo>
              <a:cubicBezTo>
                <a:pt x="433363" y="2653620"/>
                <a:pt x="533123" y="2565243"/>
                <a:pt x="476250" y="2633490"/>
              </a:cubicBezTo>
              <a:cubicBezTo>
                <a:pt x="438304" y="2679026"/>
                <a:pt x="459968" y="2647058"/>
                <a:pt x="419100" y="2681115"/>
              </a:cubicBezTo>
              <a:cubicBezTo>
                <a:pt x="345761" y="2742231"/>
                <a:pt x="432896" y="2681442"/>
                <a:pt x="361950" y="2728740"/>
              </a:cubicBezTo>
              <a:cubicBezTo>
                <a:pt x="308612" y="2808746"/>
                <a:pt x="393515" y="2687650"/>
                <a:pt x="247650" y="2833515"/>
              </a:cubicBezTo>
              <a:cubicBezTo>
                <a:pt x="181584" y="2899581"/>
                <a:pt x="264480" y="2818789"/>
                <a:pt x="171450" y="2900190"/>
              </a:cubicBezTo>
              <a:cubicBezTo>
                <a:pt x="161313" y="2909060"/>
                <a:pt x="153223" y="2920141"/>
                <a:pt x="142875" y="2928765"/>
              </a:cubicBezTo>
              <a:cubicBezTo>
                <a:pt x="63309" y="2995070"/>
                <a:pt x="169207" y="2892908"/>
                <a:pt x="85725" y="2976390"/>
              </a:cubicBezTo>
              <a:cubicBezTo>
                <a:pt x="41000" y="3200014"/>
                <a:pt x="86714" y="2956728"/>
                <a:pt x="66675" y="3547890"/>
              </a:cubicBezTo>
              <a:cubicBezTo>
                <a:pt x="65329" y="3587604"/>
                <a:pt x="40396" y="3611122"/>
                <a:pt x="19050" y="3643140"/>
              </a:cubicBezTo>
              <a:lnTo>
                <a:pt x="0" y="3671715"/>
              </a:lnTo>
              <a:cubicBezTo>
                <a:pt x="22670" y="3739725"/>
                <a:pt x="2342" y="3717726"/>
                <a:pt x="47625" y="3747915"/>
              </a:cubicBezTo>
              <a:cubicBezTo>
                <a:pt x="61826" y="3790517"/>
                <a:pt x="58587" y="3809198"/>
                <a:pt x="95250" y="3833640"/>
              </a:cubicBezTo>
              <a:cubicBezTo>
                <a:pt x="103604" y="3839209"/>
                <a:pt x="114300" y="3839990"/>
                <a:pt x="123825" y="3843165"/>
              </a:cubicBezTo>
              <a:cubicBezTo>
                <a:pt x="126314" y="3842543"/>
                <a:pt x="184289" y="3829084"/>
                <a:pt x="190500" y="3824115"/>
              </a:cubicBezTo>
              <a:cubicBezTo>
                <a:pt x="199439" y="3816964"/>
                <a:pt x="201455" y="3803635"/>
                <a:pt x="209550" y="3795540"/>
              </a:cubicBezTo>
              <a:cubicBezTo>
                <a:pt x="217645" y="3787445"/>
                <a:pt x="229331" y="3783819"/>
                <a:pt x="238125" y="3776490"/>
              </a:cubicBezTo>
              <a:cubicBezTo>
                <a:pt x="248473" y="3767866"/>
                <a:pt x="256067" y="3756185"/>
                <a:pt x="266700" y="3747915"/>
              </a:cubicBezTo>
              <a:cubicBezTo>
                <a:pt x="284772" y="3733859"/>
                <a:pt x="302130" y="3717055"/>
                <a:pt x="323850" y="3709815"/>
              </a:cubicBezTo>
              <a:cubicBezTo>
                <a:pt x="350330" y="3700988"/>
                <a:pt x="358843" y="3700935"/>
                <a:pt x="381000" y="3681240"/>
              </a:cubicBezTo>
              <a:cubicBezTo>
                <a:pt x="491009" y="3583454"/>
                <a:pt x="384571" y="3659810"/>
                <a:pt x="495300" y="3585990"/>
              </a:cubicBezTo>
              <a:cubicBezTo>
                <a:pt x="504825" y="3579640"/>
                <a:pt x="513015" y="3570560"/>
                <a:pt x="523875" y="3566940"/>
              </a:cubicBezTo>
              <a:lnTo>
                <a:pt x="609600" y="3538365"/>
              </a:lnTo>
              <a:cubicBezTo>
                <a:pt x="619125" y="3535190"/>
                <a:pt x="628435" y="3531275"/>
                <a:pt x="638175" y="3528840"/>
              </a:cubicBezTo>
              <a:cubicBezTo>
                <a:pt x="675599" y="3519484"/>
                <a:pt x="694776" y="3515725"/>
                <a:pt x="733425" y="3500265"/>
              </a:cubicBezTo>
              <a:cubicBezTo>
                <a:pt x="749300" y="3493915"/>
                <a:pt x="765041" y="3487218"/>
                <a:pt x="781050" y="3481215"/>
              </a:cubicBezTo>
              <a:cubicBezTo>
                <a:pt x="790451" y="3477690"/>
                <a:pt x="800645" y="3476180"/>
                <a:pt x="809625" y="3471690"/>
              </a:cubicBezTo>
              <a:cubicBezTo>
                <a:pt x="819864" y="3466570"/>
                <a:pt x="827961" y="3457760"/>
                <a:pt x="838200" y="3452640"/>
              </a:cubicBezTo>
              <a:cubicBezTo>
                <a:pt x="847180" y="3448150"/>
                <a:pt x="857998" y="3447991"/>
                <a:pt x="866775" y="3443115"/>
              </a:cubicBezTo>
              <a:cubicBezTo>
                <a:pt x="886789" y="3431996"/>
                <a:pt x="902205" y="3412255"/>
                <a:pt x="923925" y="3405015"/>
              </a:cubicBezTo>
              <a:cubicBezTo>
                <a:pt x="995749" y="3381074"/>
                <a:pt x="907217" y="3413369"/>
                <a:pt x="981075" y="3376440"/>
              </a:cubicBezTo>
              <a:cubicBezTo>
                <a:pt x="990055" y="3371950"/>
                <a:pt x="1000422" y="3370870"/>
                <a:pt x="1009650" y="3366915"/>
              </a:cubicBezTo>
              <a:cubicBezTo>
                <a:pt x="1022701" y="3361322"/>
                <a:pt x="1034699" y="3353458"/>
                <a:pt x="1047750" y="3347865"/>
              </a:cubicBezTo>
              <a:cubicBezTo>
                <a:pt x="1056978" y="3343910"/>
                <a:pt x="1067345" y="3342830"/>
                <a:pt x="1076325" y="3338340"/>
              </a:cubicBezTo>
              <a:cubicBezTo>
                <a:pt x="1086564" y="3333220"/>
                <a:pt x="1094661" y="3324410"/>
                <a:pt x="1104900" y="3319290"/>
              </a:cubicBezTo>
              <a:cubicBezTo>
                <a:pt x="1118565" y="3312458"/>
                <a:pt x="1159368" y="3303292"/>
                <a:pt x="1171575" y="3300240"/>
              </a:cubicBezTo>
              <a:cubicBezTo>
                <a:pt x="1184275" y="3290715"/>
                <a:pt x="1196213" y="3280079"/>
                <a:pt x="1209675" y="3271665"/>
              </a:cubicBezTo>
              <a:cubicBezTo>
                <a:pt x="1221716" y="3264140"/>
                <a:pt x="1236687" y="3261485"/>
                <a:pt x="1247775" y="3252615"/>
              </a:cubicBezTo>
              <a:cubicBezTo>
                <a:pt x="1268812" y="3235785"/>
                <a:pt x="1285875" y="3214515"/>
                <a:pt x="1304925" y="3195465"/>
              </a:cubicBezTo>
              <a:lnTo>
                <a:pt x="1333500" y="3166890"/>
              </a:lnTo>
              <a:cubicBezTo>
                <a:pt x="1343025" y="3157365"/>
                <a:pt x="1350867" y="3145787"/>
                <a:pt x="1362075" y="3138315"/>
              </a:cubicBezTo>
              <a:lnTo>
                <a:pt x="1390650" y="3119265"/>
              </a:lnTo>
              <a:cubicBezTo>
                <a:pt x="1393825" y="3109740"/>
                <a:pt x="1394606" y="3099044"/>
                <a:pt x="1400175" y="3090690"/>
              </a:cubicBezTo>
              <a:cubicBezTo>
                <a:pt x="1433049" y="3041380"/>
                <a:pt x="1441488" y="3081050"/>
                <a:pt x="1466850" y="3004965"/>
              </a:cubicBezTo>
              <a:cubicBezTo>
                <a:pt x="1490791" y="2933141"/>
                <a:pt x="1458496" y="3021673"/>
                <a:pt x="1495425" y="2947815"/>
              </a:cubicBezTo>
              <a:cubicBezTo>
                <a:pt x="1499915" y="2938835"/>
                <a:pt x="1500460" y="2928220"/>
                <a:pt x="1504950" y="2919240"/>
              </a:cubicBezTo>
              <a:cubicBezTo>
                <a:pt x="1510070" y="2909001"/>
                <a:pt x="1518880" y="2900904"/>
                <a:pt x="1524000" y="2890665"/>
              </a:cubicBezTo>
              <a:cubicBezTo>
                <a:pt x="1539494" y="2859677"/>
                <a:pt x="1525278" y="2860812"/>
                <a:pt x="1552575" y="2833515"/>
              </a:cubicBezTo>
              <a:cubicBezTo>
                <a:pt x="1560670" y="2825420"/>
                <a:pt x="1572356" y="2821794"/>
                <a:pt x="1581150" y="2814465"/>
              </a:cubicBezTo>
              <a:cubicBezTo>
                <a:pt x="1591498" y="2805841"/>
                <a:pt x="1599377" y="2794514"/>
                <a:pt x="1609725" y="2785890"/>
              </a:cubicBezTo>
              <a:cubicBezTo>
                <a:pt x="1618519" y="2778561"/>
                <a:pt x="1629506" y="2774169"/>
                <a:pt x="1638300" y="2766840"/>
              </a:cubicBezTo>
              <a:cubicBezTo>
                <a:pt x="1648648" y="2758216"/>
                <a:pt x="1656648" y="2747031"/>
                <a:pt x="1666875" y="2738265"/>
              </a:cubicBezTo>
              <a:cubicBezTo>
                <a:pt x="1704819" y="2705742"/>
                <a:pt x="1718407" y="2704378"/>
                <a:pt x="1762125" y="2671590"/>
              </a:cubicBezTo>
              <a:cubicBezTo>
                <a:pt x="1774825" y="2662065"/>
                <a:pt x="1787307" y="2652242"/>
                <a:pt x="1800225" y="2643015"/>
              </a:cubicBezTo>
              <a:cubicBezTo>
                <a:pt x="1809540" y="2636361"/>
                <a:pt x="1820006" y="2631294"/>
                <a:pt x="1828800" y="2623965"/>
              </a:cubicBezTo>
              <a:cubicBezTo>
                <a:pt x="1839148" y="2615341"/>
                <a:pt x="1846414" y="2603220"/>
                <a:pt x="1857375" y="2595390"/>
              </a:cubicBezTo>
              <a:cubicBezTo>
                <a:pt x="1868929" y="2587137"/>
                <a:pt x="1883299" y="2583645"/>
                <a:pt x="1895475" y="2576340"/>
              </a:cubicBezTo>
              <a:cubicBezTo>
                <a:pt x="1915108" y="2564560"/>
                <a:pt x="1932525" y="2549203"/>
                <a:pt x="1952625" y="2538240"/>
              </a:cubicBezTo>
              <a:cubicBezTo>
                <a:pt x="1967635" y="2530053"/>
                <a:pt x="1985304" y="2527493"/>
                <a:pt x="2000250" y="2519190"/>
              </a:cubicBezTo>
              <a:cubicBezTo>
                <a:pt x="2014127" y="2511480"/>
                <a:pt x="2024151" y="2497715"/>
                <a:pt x="2038350" y="2490615"/>
              </a:cubicBezTo>
              <a:cubicBezTo>
                <a:pt x="2050059" y="2484761"/>
                <a:pt x="2064193" y="2485687"/>
                <a:pt x="2076450" y="2481090"/>
              </a:cubicBezTo>
              <a:cubicBezTo>
                <a:pt x="2089745" y="2476104"/>
                <a:pt x="2102222" y="2469085"/>
                <a:pt x="2114550" y="2462040"/>
              </a:cubicBezTo>
              <a:cubicBezTo>
                <a:pt x="2124489" y="2456360"/>
                <a:pt x="2132265" y="2446610"/>
                <a:pt x="2143125" y="2442990"/>
              </a:cubicBezTo>
              <a:cubicBezTo>
                <a:pt x="2159605" y="2437497"/>
                <a:pt x="2268483" y="2424939"/>
                <a:pt x="2276475" y="2423940"/>
              </a:cubicBezTo>
              <a:cubicBezTo>
                <a:pt x="2344485" y="2401270"/>
                <a:pt x="2316917" y="2416029"/>
                <a:pt x="2362200" y="2385840"/>
              </a:cubicBezTo>
              <a:cubicBezTo>
                <a:pt x="2368550" y="2376315"/>
                <a:pt x="2373155" y="2365360"/>
                <a:pt x="2381250" y="2357265"/>
              </a:cubicBezTo>
              <a:cubicBezTo>
                <a:pt x="2419350" y="2319165"/>
                <a:pt x="2403475" y="2360440"/>
                <a:pt x="2428875" y="2309640"/>
              </a:cubicBezTo>
              <a:cubicBezTo>
                <a:pt x="2433365" y="2300660"/>
                <a:pt x="2434445" y="2290293"/>
                <a:pt x="2438400" y="2281065"/>
              </a:cubicBezTo>
              <a:cubicBezTo>
                <a:pt x="2443993" y="2268014"/>
                <a:pt x="2451857" y="2256016"/>
                <a:pt x="2457450" y="2242965"/>
              </a:cubicBezTo>
              <a:cubicBezTo>
                <a:pt x="2481111" y="2187756"/>
                <a:pt x="2449416" y="2240729"/>
                <a:pt x="2486025" y="2185815"/>
              </a:cubicBezTo>
              <a:cubicBezTo>
                <a:pt x="2487295" y="2180734"/>
                <a:pt x="2499609" y="2127339"/>
                <a:pt x="2505075" y="2119140"/>
              </a:cubicBezTo>
              <a:cubicBezTo>
                <a:pt x="2512547" y="2107932"/>
                <a:pt x="2525026" y="2100913"/>
                <a:pt x="2533650" y="2090565"/>
              </a:cubicBezTo>
              <a:cubicBezTo>
                <a:pt x="2540979" y="2081771"/>
                <a:pt x="2545371" y="2070784"/>
                <a:pt x="2552700" y="2061990"/>
              </a:cubicBezTo>
              <a:cubicBezTo>
                <a:pt x="2614365" y="1987992"/>
                <a:pt x="2547425" y="2084494"/>
                <a:pt x="2609850" y="1995315"/>
              </a:cubicBezTo>
              <a:cubicBezTo>
                <a:pt x="2622980" y="1976558"/>
                <a:pt x="2631761" y="1954354"/>
                <a:pt x="2647950" y="1938165"/>
              </a:cubicBezTo>
              <a:cubicBezTo>
                <a:pt x="2657475" y="1928640"/>
                <a:pt x="2667995" y="1920016"/>
                <a:pt x="2676525" y="1909590"/>
              </a:cubicBezTo>
              <a:cubicBezTo>
                <a:pt x="2696630" y="1885017"/>
                <a:pt x="2711224" y="1855841"/>
                <a:pt x="2733675" y="1833390"/>
              </a:cubicBezTo>
              <a:cubicBezTo>
                <a:pt x="2743200" y="1823865"/>
                <a:pt x="2753626" y="1815163"/>
                <a:pt x="2762250" y="1804815"/>
              </a:cubicBezTo>
              <a:cubicBezTo>
                <a:pt x="2769579" y="1796021"/>
                <a:pt x="2773205" y="1784335"/>
                <a:pt x="2781300" y="1776240"/>
              </a:cubicBezTo>
              <a:cubicBezTo>
                <a:pt x="2789395" y="1768145"/>
                <a:pt x="2801081" y="1764519"/>
                <a:pt x="2809875" y="1757190"/>
              </a:cubicBezTo>
              <a:cubicBezTo>
                <a:pt x="2820223" y="1748566"/>
                <a:pt x="2829826" y="1738963"/>
                <a:pt x="2838450" y="1728615"/>
              </a:cubicBezTo>
              <a:cubicBezTo>
                <a:pt x="2867415" y="1693857"/>
                <a:pt x="2846531" y="1702222"/>
                <a:pt x="2886075" y="1671465"/>
              </a:cubicBezTo>
              <a:cubicBezTo>
                <a:pt x="2994192" y="1587374"/>
                <a:pt x="2902818" y="1658331"/>
                <a:pt x="2971800" y="1623840"/>
              </a:cubicBezTo>
              <a:cubicBezTo>
                <a:pt x="3034126" y="1592677"/>
                <a:pt x="2965753" y="1618346"/>
                <a:pt x="3028950" y="1576215"/>
              </a:cubicBezTo>
              <a:cubicBezTo>
                <a:pt x="3037304" y="1570646"/>
                <a:pt x="3048000" y="1569865"/>
                <a:pt x="3057525" y="1566690"/>
              </a:cubicBezTo>
              <a:cubicBezTo>
                <a:pt x="3076068" y="1511060"/>
                <a:pt x="3052541" y="1562149"/>
                <a:pt x="3095625" y="1519065"/>
              </a:cubicBezTo>
              <a:cubicBezTo>
                <a:pt x="3103720" y="1510970"/>
                <a:pt x="3106580" y="1498585"/>
                <a:pt x="3114675" y="1490490"/>
              </a:cubicBezTo>
              <a:cubicBezTo>
                <a:pt x="3122770" y="1482395"/>
                <a:pt x="3134456" y="1478769"/>
                <a:pt x="3143250" y="1471440"/>
              </a:cubicBezTo>
              <a:cubicBezTo>
                <a:pt x="3216589" y="1410324"/>
                <a:pt x="3129454" y="1471113"/>
                <a:pt x="3200400" y="1423815"/>
              </a:cubicBezTo>
              <a:cubicBezTo>
                <a:pt x="3218943" y="1368185"/>
                <a:pt x="3195416" y="1419274"/>
                <a:pt x="3238500" y="1376190"/>
              </a:cubicBezTo>
              <a:cubicBezTo>
                <a:pt x="3249725" y="1364965"/>
                <a:pt x="3257550" y="1350790"/>
                <a:pt x="3267075" y="1338090"/>
              </a:cubicBezTo>
              <a:lnTo>
                <a:pt x="3286125" y="1280940"/>
              </a:lnTo>
              <a:cubicBezTo>
                <a:pt x="3289300" y="1271415"/>
                <a:pt x="3293215" y="1262105"/>
                <a:pt x="3295650" y="1252365"/>
              </a:cubicBezTo>
              <a:cubicBezTo>
                <a:pt x="3302000" y="1226965"/>
                <a:pt x="3306421" y="1201003"/>
                <a:pt x="3314700" y="1176165"/>
              </a:cubicBezTo>
              <a:cubicBezTo>
                <a:pt x="3317875" y="1166640"/>
                <a:pt x="3321790" y="1157330"/>
                <a:pt x="3324225" y="1147590"/>
              </a:cubicBezTo>
              <a:cubicBezTo>
                <a:pt x="3337820" y="1093208"/>
                <a:pt x="3328608" y="1110755"/>
                <a:pt x="3343275" y="1061865"/>
              </a:cubicBezTo>
              <a:cubicBezTo>
                <a:pt x="3349045" y="1042631"/>
                <a:pt x="3351186" y="1021423"/>
                <a:pt x="3362325" y="1004715"/>
              </a:cubicBezTo>
              <a:cubicBezTo>
                <a:pt x="3368675" y="995190"/>
                <a:pt x="3376726" y="986601"/>
                <a:pt x="3381375" y="976140"/>
              </a:cubicBezTo>
              <a:cubicBezTo>
                <a:pt x="3394626" y="946325"/>
                <a:pt x="3402034" y="912555"/>
                <a:pt x="3409950" y="880890"/>
              </a:cubicBezTo>
              <a:cubicBezTo>
                <a:pt x="3413125" y="820565"/>
                <a:pt x="3468687" y="693565"/>
                <a:pt x="3467100" y="614190"/>
              </a:cubicBezTo>
              <a:cubicBezTo>
                <a:pt x="3465513" y="534815"/>
                <a:pt x="3417887" y="450677"/>
                <a:pt x="3400425" y="404640"/>
              </a:cubicBezTo>
              <a:cubicBezTo>
                <a:pt x="3382963" y="358603"/>
                <a:pt x="3404602" y="352057"/>
                <a:pt x="3362325" y="337965"/>
              </a:cubicBezTo>
              <a:lnTo>
                <a:pt x="3305175" y="280815"/>
              </a:lnTo>
              <a:cubicBezTo>
                <a:pt x="3295650" y="271290"/>
                <a:pt x="3282624" y="264288"/>
                <a:pt x="3276600" y="252240"/>
              </a:cubicBezTo>
              <a:cubicBezTo>
                <a:pt x="3270250" y="239540"/>
                <a:pt x="3262823" y="227323"/>
                <a:pt x="3257550" y="214140"/>
              </a:cubicBezTo>
              <a:cubicBezTo>
                <a:pt x="3250092" y="195496"/>
                <a:pt x="3238500" y="156990"/>
                <a:pt x="3238500" y="156990"/>
              </a:cubicBezTo>
              <a:cubicBezTo>
                <a:pt x="3235325" y="109365"/>
                <a:pt x="3262726" y="47866"/>
                <a:pt x="3228975" y="14115"/>
              </a:cubicBezTo>
              <a:cubicBezTo>
                <a:pt x="3192730" y="-22130"/>
                <a:pt x="3067050" y="15481"/>
                <a:pt x="3067050" y="80790"/>
              </a:cubicBezTo>
              <a:lnTo>
                <a:pt x="3076575" y="80790"/>
              </a:lnTo>
              <a:close/>
            </a:path>
          </a:pathLst>
        </a:custGeom>
        <a:solidFill>
          <a:srgbClr val="92D050">
            <a:alpha val="22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15</xdr:row>
      <xdr:rowOff>18700</xdr:rowOff>
    </xdr:from>
    <xdr:to>
      <xdr:col>12</xdr:col>
      <xdr:colOff>361950</xdr:colOff>
      <xdr:row>19</xdr:row>
      <xdr:rowOff>247650</xdr:rowOff>
    </xdr:to>
    <xdr:sp macro="" textlink="">
      <xdr:nvSpPr>
        <xdr:cNvPr id="12" name="Freeform: Shape 11">
          <a:extLst>
            <a:ext uri="{FF2B5EF4-FFF2-40B4-BE49-F238E27FC236}">
              <a16:creationId xmlns:a16="http://schemas.microsoft.com/office/drawing/2014/main" xmlns="" id="{0EA93B64-B29D-49CE-AE8D-2A9FB4F08DE4}"/>
            </a:ext>
          </a:extLst>
        </xdr:cNvPr>
        <xdr:cNvSpPr/>
      </xdr:nvSpPr>
      <xdr:spPr>
        <a:xfrm>
          <a:off x="4371975" y="4790725"/>
          <a:ext cx="2009775" cy="1752950"/>
        </a:xfrm>
        <a:custGeom>
          <a:avLst/>
          <a:gdLst>
            <a:gd name="connsiteX0" fmla="*/ 1924050 w 2009775"/>
            <a:gd name="connsiteY0" fmla="*/ 350 h 1752950"/>
            <a:gd name="connsiteX1" fmla="*/ 1828800 w 2009775"/>
            <a:gd name="connsiteY1" fmla="*/ 38450 h 1752950"/>
            <a:gd name="connsiteX2" fmla="*/ 1800225 w 2009775"/>
            <a:gd name="connsiteY2" fmla="*/ 57500 h 1752950"/>
            <a:gd name="connsiteX3" fmla="*/ 1724025 w 2009775"/>
            <a:gd name="connsiteY3" fmla="*/ 86075 h 1752950"/>
            <a:gd name="connsiteX4" fmla="*/ 1685925 w 2009775"/>
            <a:gd name="connsiteY4" fmla="*/ 114650 h 1752950"/>
            <a:gd name="connsiteX5" fmla="*/ 1628775 w 2009775"/>
            <a:gd name="connsiteY5" fmla="*/ 152750 h 1752950"/>
            <a:gd name="connsiteX6" fmla="*/ 1619250 w 2009775"/>
            <a:gd name="connsiteY6" fmla="*/ 190850 h 1752950"/>
            <a:gd name="connsiteX7" fmla="*/ 1590675 w 2009775"/>
            <a:gd name="connsiteY7" fmla="*/ 200375 h 1752950"/>
            <a:gd name="connsiteX8" fmla="*/ 1524000 w 2009775"/>
            <a:gd name="connsiteY8" fmla="*/ 228950 h 1752950"/>
            <a:gd name="connsiteX9" fmla="*/ 1495425 w 2009775"/>
            <a:gd name="connsiteY9" fmla="*/ 248000 h 1752950"/>
            <a:gd name="connsiteX10" fmla="*/ 1438275 w 2009775"/>
            <a:gd name="connsiteY10" fmla="*/ 295625 h 1752950"/>
            <a:gd name="connsiteX11" fmla="*/ 1371600 w 2009775"/>
            <a:gd name="connsiteY11" fmla="*/ 362300 h 1752950"/>
            <a:gd name="connsiteX12" fmla="*/ 1362075 w 2009775"/>
            <a:gd name="connsiteY12" fmla="*/ 390875 h 1752950"/>
            <a:gd name="connsiteX13" fmla="*/ 1333500 w 2009775"/>
            <a:gd name="connsiteY13" fmla="*/ 400400 h 1752950"/>
            <a:gd name="connsiteX14" fmla="*/ 1304925 w 2009775"/>
            <a:gd name="connsiteY14" fmla="*/ 428975 h 1752950"/>
            <a:gd name="connsiteX15" fmla="*/ 1276350 w 2009775"/>
            <a:gd name="connsiteY15" fmla="*/ 438500 h 1752950"/>
            <a:gd name="connsiteX16" fmla="*/ 1190625 w 2009775"/>
            <a:gd name="connsiteY16" fmla="*/ 505175 h 1752950"/>
            <a:gd name="connsiteX17" fmla="*/ 1133475 w 2009775"/>
            <a:gd name="connsiteY17" fmla="*/ 543275 h 1752950"/>
            <a:gd name="connsiteX18" fmla="*/ 1076325 w 2009775"/>
            <a:gd name="connsiteY18" fmla="*/ 581375 h 1752950"/>
            <a:gd name="connsiteX19" fmla="*/ 981075 w 2009775"/>
            <a:gd name="connsiteY19" fmla="*/ 648050 h 1752950"/>
            <a:gd name="connsiteX20" fmla="*/ 942975 w 2009775"/>
            <a:gd name="connsiteY20" fmla="*/ 667100 h 1752950"/>
            <a:gd name="connsiteX21" fmla="*/ 857250 w 2009775"/>
            <a:gd name="connsiteY21" fmla="*/ 686150 h 1752950"/>
            <a:gd name="connsiteX22" fmla="*/ 828675 w 2009775"/>
            <a:gd name="connsiteY22" fmla="*/ 705200 h 1752950"/>
            <a:gd name="connsiteX23" fmla="*/ 762000 w 2009775"/>
            <a:gd name="connsiteY23" fmla="*/ 733775 h 1752950"/>
            <a:gd name="connsiteX24" fmla="*/ 733425 w 2009775"/>
            <a:gd name="connsiteY24" fmla="*/ 752825 h 1752950"/>
            <a:gd name="connsiteX25" fmla="*/ 647700 w 2009775"/>
            <a:gd name="connsiteY25" fmla="*/ 781400 h 1752950"/>
            <a:gd name="connsiteX26" fmla="*/ 619125 w 2009775"/>
            <a:gd name="connsiteY26" fmla="*/ 800450 h 1752950"/>
            <a:gd name="connsiteX27" fmla="*/ 523875 w 2009775"/>
            <a:gd name="connsiteY27" fmla="*/ 829025 h 1752950"/>
            <a:gd name="connsiteX28" fmla="*/ 466725 w 2009775"/>
            <a:gd name="connsiteY28" fmla="*/ 857600 h 1752950"/>
            <a:gd name="connsiteX29" fmla="*/ 428625 w 2009775"/>
            <a:gd name="connsiteY29" fmla="*/ 914750 h 1752950"/>
            <a:gd name="connsiteX30" fmla="*/ 390525 w 2009775"/>
            <a:gd name="connsiteY30" fmla="*/ 971900 h 1752950"/>
            <a:gd name="connsiteX31" fmla="*/ 361950 w 2009775"/>
            <a:gd name="connsiteY31" fmla="*/ 990950 h 1752950"/>
            <a:gd name="connsiteX32" fmla="*/ 266700 w 2009775"/>
            <a:gd name="connsiteY32" fmla="*/ 1076675 h 1752950"/>
            <a:gd name="connsiteX33" fmla="*/ 238125 w 2009775"/>
            <a:gd name="connsiteY33" fmla="*/ 1086200 h 1752950"/>
            <a:gd name="connsiteX34" fmla="*/ 219075 w 2009775"/>
            <a:gd name="connsiteY34" fmla="*/ 1114775 h 1752950"/>
            <a:gd name="connsiteX35" fmla="*/ 171450 w 2009775"/>
            <a:gd name="connsiteY35" fmla="*/ 1162400 h 1752950"/>
            <a:gd name="connsiteX36" fmla="*/ 152400 w 2009775"/>
            <a:gd name="connsiteY36" fmla="*/ 1219550 h 1752950"/>
            <a:gd name="connsiteX37" fmla="*/ 142875 w 2009775"/>
            <a:gd name="connsiteY37" fmla="*/ 1248125 h 1752950"/>
            <a:gd name="connsiteX38" fmla="*/ 133350 w 2009775"/>
            <a:gd name="connsiteY38" fmla="*/ 1295750 h 1752950"/>
            <a:gd name="connsiteX39" fmla="*/ 114300 w 2009775"/>
            <a:gd name="connsiteY39" fmla="*/ 1333850 h 1752950"/>
            <a:gd name="connsiteX40" fmla="*/ 95250 w 2009775"/>
            <a:gd name="connsiteY40" fmla="*/ 1391000 h 1752950"/>
            <a:gd name="connsiteX41" fmla="*/ 57150 w 2009775"/>
            <a:gd name="connsiteY41" fmla="*/ 1476725 h 1752950"/>
            <a:gd name="connsiteX42" fmla="*/ 19050 w 2009775"/>
            <a:gd name="connsiteY42" fmla="*/ 1591025 h 1752950"/>
            <a:gd name="connsiteX43" fmla="*/ 9525 w 2009775"/>
            <a:gd name="connsiteY43" fmla="*/ 1619600 h 1752950"/>
            <a:gd name="connsiteX44" fmla="*/ 0 w 2009775"/>
            <a:gd name="connsiteY44" fmla="*/ 1648175 h 1752950"/>
            <a:gd name="connsiteX45" fmla="*/ 9525 w 2009775"/>
            <a:gd name="connsiteY45" fmla="*/ 1714850 h 1752950"/>
            <a:gd name="connsiteX46" fmla="*/ 19050 w 2009775"/>
            <a:gd name="connsiteY46" fmla="*/ 1743425 h 1752950"/>
            <a:gd name="connsiteX47" fmla="*/ 47625 w 2009775"/>
            <a:gd name="connsiteY47" fmla="*/ 1752950 h 1752950"/>
            <a:gd name="connsiteX48" fmla="*/ 171450 w 2009775"/>
            <a:gd name="connsiteY48" fmla="*/ 1743425 h 1752950"/>
            <a:gd name="connsiteX49" fmla="*/ 238125 w 2009775"/>
            <a:gd name="connsiteY49" fmla="*/ 1667225 h 1752950"/>
            <a:gd name="connsiteX50" fmla="*/ 285750 w 2009775"/>
            <a:gd name="connsiteY50" fmla="*/ 1524350 h 1752950"/>
            <a:gd name="connsiteX51" fmla="*/ 295275 w 2009775"/>
            <a:gd name="connsiteY51" fmla="*/ 1495775 h 1752950"/>
            <a:gd name="connsiteX52" fmla="*/ 304800 w 2009775"/>
            <a:gd name="connsiteY52" fmla="*/ 1467200 h 1752950"/>
            <a:gd name="connsiteX53" fmla="*/ 342900 w 2009775"/>
            <a:gd name="connsiteY53" fmla="*/ 1410050 h 1752950"/>
            <a:gd name="connsiteX54" fmla="*/ 381000 w 2009775"/>
            <a:gd name="connsiteY54" fmla="*/ 1391000 h 1752950"/>
            <a:gd name="connsiteX55" fmla="*/ 638175 w 2009775"/>
            <a:gd name="connsiteY55" fmla="*/ 1371950 h 1752950"/>
            <a:gd name="connsiteX56" fmla="*/ 666750 w 2009775"/>
            <a:gd name="connsiteY56" fmla="*/ 1362425 h 1752950"/>
            <a:gd name="connsiteX57" fmla="*/ 723900 w 2009775"/>
            <a:gd name="connsiteY57" fmla="*/ 1324325 h 1752950"/>
            <a:gd name="connsiteX58" fmla="*/ 781050 w 2009775"/>
            <a:gd name="connsiteY58" fmla="*/ 1267175 h 1752950"/>
            <a:gd name="connsiteX59" fmla="*/ 866775 w 2009775"/>
            <a:gd name="connsiteY59" fmla="*/ 1210025 h 1752950"/>
            <a:gd name="connsiteX60" fmla="*/ 895350 w 2009775"/>
            <a:gd name="connsiteY60" fmla="*/ 1190975 h 1752950"/>
            <a:gd name="connsiteX61" fmla="*/ 962025 w 2009775"/>
            <a:gd name="connsiteY61" fmla="*/ 1143350 h 1752950"/>
            <a:gd name="connsiteX62" fmla="*/ 990600 w 2009775"/>
            <a:gd name="connsiteY62" fmla="*/ 1114775 h 1752950"/>
            <a:gd name="connsiteX63" fmla="*/ 1047750 w 2009775"/>
            <a:gd name="connsiteY63" fmla="*/ 1076675 h 1752950"/>
            <a:gd name="connsiteX64" fmla="*/ 1104900 w 2009775"/>
            <a:gd name="connsiteY64" fmla="*/ 1038575 h 1752950"/>
            <a:gd name="connsiteX65" fmla="*/ 1133475 w 2009775"/>
            <a:gd name="connsiteY65" fmla="*/ 1019525 h 1752950"/>
            <a:gd name="connsiteX66" fmla="*/ 1162050 w 2009775"/>
            <a:gd name="connsiteY66" fmla="*/ 1000475 h 1752950"/>
            <a:gd name="connsiteX67" fmla="*/ 1219200 w 2009775"/>
            <a:gd name="connsiteY67" fmla="*/ 971900 h 1752950"/>
            <a:gd name="connsiteX68" fmla="*/ 1247775 w 2009775"/>
            <a:gd name="connsiteY68" fmla="*/ 962375 h 1752950"/>
            <a:gd name="connsiteX69" fmla="*/ 1304925 w 2009775"/>
            <a:gd name="connsiteY69" fmla="*/ 924275 h 1752950"/>
            <a:gd name="connsiteX70" fmla="*/ 1419225 w 2009775"/>
            <a:gd name="connsiteY70" fmla="*/ 848075 h 1752950"/>
            <a:gd name="connsiteX71" fmla="*/ 1476375 w 2009775"/>
            <a:gd name="connsiteY71" fmla="*/ 809975 h 1752950"/>
            <a:gd name="connsiteX72" fmla="*/ 1504950 w 2009775"/>
            <a:gd name="connsiteY72" fmla="*/ 790925 h 1752950"/>
            <a:gd name="connsiteX73" fmla="*/ 1533525 w 2009775"/>
            <a:gd name="connsiteY73" fmla="*/ 762350 h 1752950"/>
            <a:gd name="connsiteX74" fmla="*/ 1590675 w 2009775"/>
            <a:gd name="connsiteY74" fmla="*/ 733775 h 1752950"/>
            <a:gd name="connsiteX75" fmla="*/ 1657350 w 2009775"/>
            <a:gd name="connsiteY75" fmla="*/ 686150 h 1752950"/>
            <a:gd name="connsiteX76" fmla="*/ 1743075 w 2009775"/>
            <a:gd name="connsiteY76" fmla="*/ 638525 h 1752950"/>
            <a:gd name="connsiteX77" fmla="*/ 1771650 w 2009775"/>
            <a:gd name="connsiteY77" fmla="*/ 619475 h 1752950"/>
            <a:gd name="connsiteX78" fmla="*/ 1838325 w 2009775"/>
            <a:gd name="connsiteY78" fmla="*/ 533750 h 1752950"/>
            <a:gd name="connsiteX79" fmla="*/ 1876425 w 2009775"/>
            <a:gd name="connsiteY79" fmla="*/ 486125 h 1752950"/>
            <a:gd name="connsiteX80" fmla="*/ 1905000 w 2009775"/>
            <a:gd name="connsiteY80" fmla="*/ 428975 h 1752950"/>
            <a:gd name="connsiteX81" fmla="*/ 1933575 w 2009775"/>
            <a:gd name="connsiteY81" fmla="*/ 400400 h 1752950"/>
            <a:gd name="connsiteX82" fmla="*/ 1971675 w 2009775"/>
            <a:gd name="connsiteY82" fmla="*/ 343250 h 1752950"/>
            <a:gd name="connsiteX83" fmla="*/ 1981200 w 2009775"/>
            <a:gd name="connsiteY83" fmla="*/ 314675 h 1752950"/>
            <a:gd name="connsiteX84" fmla="*/ 2009775 w 2009775"/>
            <a:gd name="connsiteY84" fmla="*/ 257525 h 1752950"/>
            <a:gd name="connsiteX85" fmla="*/ 1990725 w 2009775"/>
            <a:gd name="connsiteY85" fmla="*/ 200375 h 1752950"/>
            <a:gd name="connsiteX86" fmla="*/ 1981200 w 2009775"/>
            <a:gd name="connsiteY86" fmla="*/ 171800 h 1752950"/>
            <a:gd name="connsiteX87" fmla="*/ 1971675 w 2009775"/>
            <a:gd name="connsiteY87" fmla="*/ 76550 h 1752950"/>
            <a:gd name="connsiteX88" fmla="*/ 1943100 w 2009775"/>
            <a:gd name="connsiteY88" fmla="*/ 57500 h 1752950"/>
            <a:gd name="connsiteX89" fmla="*/ 1924050 w 2009775"/>
            <a:gd name="connsiteY89" fmla="*/ 350 h 17529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</a:cxnLst>
          <a:rect l="l" t="t" r="r" b="b"/>
          <a:pathLst>
            <a:path w="2009775" h="1752950">
              <a:moveTo>
                <a:pt x="1924050" y="350"/>
              </a:moveTo>
              <a:cubicBezTo>
                <a:pt x="1905000" y="-2825"/>
                <a:pt x="1868042" y="16026"/>
                <a:pt x="1828800" y="38450"/>
              </a:cubicBezTo>
              <a:cubicBezTo>
                <a:pt x="1818861" y="44130"/>
                <a:pt x="1810464" y="52380"/>
                <a:pt x="1800225" y="57500"/>
              </a:cubicBezTo>
              <a:cubicBezTo>
                <a:pt x="1714676" y="100274"/>
                <a:pt x="1850372" y="15882"/>
                <a:pt x="1724025" y="86075"/>
              </a:cubicBezTo>
              <a:cubicBezTo>
                <a:pt x="1710148" y="93785"/>
                <a:pt x="1698930" y="105546"/>
                <a:pt x="1685925" y="114650"/>
              </a:cubicBezTo>
              <a:cubicBezTo>
                <a:pt x="1667168" y="127780"/>
                <a:pt x="1628775" y="152750"/>
                <a:pt x="1628775" y="152750"/>
              </a:cubicBezTo>
              <a:cubicBezTo>
                <a:pt x="1625600" y="165450"/>
                <a:pt x="1627428" y="180628"/>
                <a:pt x="1619250" y="190850"/>
              </a:cubicBezTo>
              <a:cubicBezTo>
                <a:pt x="1612978" y="198690"/>
                <a:pt x="1599655" y="195885"/>
                <a:pt x="1590675" y="200375"/>
              </a:cubicBezTo>
              <a:cubicBezTo>
                <a:pt x="1524896" y="233264"/>
                <a:pt x="1603294" y="209126"/>
                <a:pt x="1524000" y="228950"/>
              </a:cubicBezTo>
              <a:cubicBezTo>
                <a:pt x="1514475" y="235300"/>
                <a:pt x="1504219" y="240671"/>
                <a:pt x="1495425" y="248000"/>
              </a:cubicBezTo>
              <a:cubicBezTo>
                <a:pt x="1422086" y="309116"/>
                <a:pt x="1509221" y="248327"/>
                <a:pt x="1438275" y="295625"/>
              </a:cubicBezTo>
              <a:cubicBezTo>
                <a:pt x="1394606" y="361129"/>
                <a:pt x="1421895" y="345535"/>
                <a:pt x="1371600" y="362300"/>
              </a:cubicBezTo>
              <a:cubicBezTo>
                <a:pt x="1368425" y="371825"/>
                <a:pt x="1369175" y="383775"/>
                <a:pt x="1362075" y="390875"/>
              </a:cubicBezTo>
              <a:cubicBezTo>
                <a:pt x="1354975" y="397975"/>
                <a:pt x="1341854" y="394831"/>
                <a:pt x="1333500" y="400400"/>
              </a:cubicBezTo>
              <a:cubicBezTo>
                <a:pt x="1322292" y="407872"/>
                <a:pt x="1316133" y="421503"/>
                <a:pt x="1304925" y="428975"/>
              </a:cubicBezTo>
              <a:cubicBezTo>
                <a:pt x="1296571" y="434544"/>
                <a:pt x="1285127" y="433624"/>
                <a:pt x="1276350" y="438500"/>
              </a:cubicBezTo>
              <a:cubicBezTo>
                <a:pt x="1166086" y="499758"/>
                <a:pt x="1260045" y="451182"/>
                <a:pt x="1190625" y="505175"/>
              </a:cubicBezTo>
              <a:cubicBezTo>
                <a:pt x="1172553" y="519231"/>
                <a:pt x="1149664" y="527086"/>
                <a:pt x="1133475" y="543275"/>
              </a:cubicBezTo>
              <a:cubicBezTo>
                <a:pt x="1097800" y="578950"/>
                <a:pt x="1117679" y="567590"/>
                <a:pt x="1076325" y="581375"/>
              </a:cubicBezTo>
              <a:cubicBezTo>
                <a:pt x="1041523" y="633579"/>
                <a:pt x="1067514" y="604830"/>
                <a:pt x="981075" y="648050"/>
              </a:cubicBezTo>
              <a:cubicBezTo>
                <a:pt x="968375" y="654400"/>
                <a:pt x="956981" y="664766"/>
                <a:pt x="942975" y="667100"/>
              </a:cubicBezTo>
              <a:cubicBezTo>
                <a:pt x="921025" y="670758"/>
                <a:pt x="880698" y="674426"/>
                <a:pt x="857250" y="686150"/>
              </a:cubicBezTo>
              <a:cubicBezTo>
                <a:pt x="847011" y="691270"/>
                <a:pt x="838614" y="699520"/>
                <a:pt x="828675" y="705200"/>
              </a:cubicBezTo>
              <a:cubicBezTo>
                <a:pt x="689932" y="784482"/>
                <a:pt x="868861" y="680345"/>
                <a:pt x="762000" y="733775"/>
              </a:cubicBezTo>
              <a:cubicBezTo>
                <a:pt x="751761" y="738895"/>
                <a:pt x="743664" y="747705"/>
                <a:pt x="733425" y="752825"/>
              </a:cubicBezTo>
              <a:cubicBezTo>
                <a:pt x="697557" y="770759"/>
                <a:pt x="684080" y="772305"/>
                <a:pt x="647700" y="781400"/>
              </a:cubicBezTo>
              <a:cubicBezTo>
                <a:pt x="638175" y="787750"/>
                <a:pt x="629647" y="795941"/>
                <a:pt x="619125" y="800450"/>
              </a:cubicBezTo>
              <a:cubicBezTo>
                <a:pt x="581853" y="816424"/>
                <a:pt x="562291" y="803414"/>
                <a:pt x="523875" y="829025"/>
              </a:cubicBezTo>
              <a:cubicBezTo>
                <a:pt x="486946" y="853644"/>
                <a:pt x="506160" y="844455"/>
                <a:pt x="466725" y="857600"/>
              </a:cubicBezTo>
              <a:cubicBezTo>
                <a:pt x="448509" y="912249"/>
                <a:pt x="470245" y="861238"/>
                <a:pt x="428625" y="914750"/>
              </a:cubicBezTo>
              <a:cubicBezTo>
                <a:pt x="414569" y="932822"/>
                <a:pt x="403225" y="952850"/>
                <a:pt x="390525" y="971900"/>
              </a:cubicBezTo>
              <a:cubicBezTo>
                <a:pt x="384175" y="981425"/>
                <a:pt x="370506" y="983345"/>
                <a:pt x="361950" y="990950"/>
              </a:cubicBezTo>
              <a:cubicBezTo>
                <a:pt x="326587" y="1022383"/>
                <a:pt x="306900" y="1053704"/>
                <a:pt x="266700" y="1076675"/>
              </a:cubicBezTo>
              <a:cubicBezTo>
                <a:pt x="257983" y="1081656"/>
                <a:pt x="247650" y="1083025"/>
                <a:pt x="238125" y="1086200"/>
              </a:cubicBezTo>
              <a:cubicBezTo>
                <a:pt x="231775" y="1095725"/>
                <a:pt x="227170" y="1106680"/>
                <a:pt x="219075" y="1114775"/>
              </a:cubicBezTo>
              <a:cubicBezTo>
                <a:pt x="186055" y="1147795"/>
                <a:pt x="191770" y="1116680"/>
                <a:pt x="171450" y="1162400"/>
              </a:cubicBezTo>
              <a:cubicBezTo>
                <a:pt x="163295" y="1180750"/>
                <a:pt x="158750" y="1200500"/>
                <a:pt x="152400" y="1219550"/>
              </a:cubicBezTo>
              <a:cubicBezTo>
                <a:pt x="149225" y="1229075"/>
                <a:pt x="144844" y="1238280"/>
                <a:pt x="142875" y="1248125"/>
              </a:cubicBezTo>
              <a:cubicBezTo>
                <a:pt x="139700" y="1264000"/>
                <a:pt x="138470" y="1280391"/>
                <a:pt x="133350" y="1295750"/>
              </a:cubicBezTo>
              <a:cubicBezTo>
                <a:pt x="128860" y="1309220"/>
                <a:pt x="119573" y="1320667"/>
                <a:pt x="114300" y="1333850"/>
              </a:cubicBezTo>
              <a:cubicBezTo>
                <a:pt x="106842" y="1352494"/>
                <a:pt x="106389" y="1374292"/>
                <a:pt x="95250" y="1391000"/>
              </a:cubicBezTo>
              <a:cubicBezTo>
                <a:pt x="65061" y="1436283"/>
                <a:pt x="79820" y="1408715"/>
                <a:pt x="57150" y="1476725"/>
              </a:cubicBezTo>
              <a:lnTo>
                <a:pt x="19050" y="1591025"/>
              </a:lnTo>
              <a:lnTo>
                <a:pt x="9525" y="1619600"/>
              </a:lnTo>
              <a:lnTo>
                <a:pt x="0" y="1648175"/>
              </a:lnTo>
              <a:cubicBezTo>
                <a:pt x="3175" y="1670400"/>
                <a:pt x="5122" y="1692835"/>
                <a:pt x="9525" y="1714850"/>
              </a:cubicBezTo>
              <a:cubicBezTo>
                <a:pt x="11494" y="1724695"/>
                <a:pt x="11950" y="1736325"/>
                <a:pt x="19050" y="1743425"/>
              </a:cubicBezTo>
              <a:cubicBezTo>
                <a:pt x="26150" y="1750525"/>
                <a:pt x="38100" y="1749775"/>
                <a:pt x="47625" y="1752950"/>
              </a:cubicBezTo>
              <a:cubicBezTo>
                <a:pt x="88900" y="1749775"/>
                <a:pt x="130762" y="1751054"/>
                <a:pt x="171450" y="1743425"/>
              </a:cubicBezTo>
              <a:cubicBezTo>
                <a:pt x="199108" y="1738239"/>
                <a:pt x="233609" y="1680772"/>
                <a:pt x="238125" y="1667225"/>
              </a:cubicBezTo>
              <a:lnTo>
                <a:pt x="285750" y="1524350"/>
              </a:lnTo>
              <a:lnTo>
                <a:pt x="295275" y="1495775"/>
              </a:lnTo>
              <a:cubicBezTo>
                <a:pt x="298450" y="1486250"/>
                <a:pt x="299231" y="1475554"/>
                <a:pt x="304800" y="1467200"/>
              </a:cubicBezTo>
              <a:cubicBezTo>
                <a:pt x="317500" y="1448150"/>
                <a:pt x="322422" y="1420289"/>
                <a:pt x="342900" y="1410050"/>
              </a:cubicBezTo>
              <a:cubicBezTo>
                <a:pt x="355600" y="1403700"/>
                <a:pt x="367077" y="1393785"/>
                <a:pt x="381000" y="1391000"/>
              </a:cubicBezTo>
              <a:cubicBezTo>
                <a:pt x="413121" y="1384576"/>
                <a:pt x="629796" y="1372474"/>
                <a:pt x="638175" y="1371950"/>
              </a:cubicBezTo>
              <a:cubicBezTo>
                <a:pt x="647700" y="1368775"/>
                <a:pt x="658396" y="1367994"/>
                <a:pt x="666750" y="1362425"/>
              </a:cubicBezTo>
              <a:cubicBezTo>
                <a:pt x="738099" y="1314859"/>
                <a:pt x="655956" y="1346973"/>
                <a:pt x="723900" y="1324325"/>
              </a:cubicBezTo>
              <a:cubicBezTo>
                <a:pt x="742950" y="1305275"/>
                <a:pt x="758634" y="1282119"/>
                <a:pt x="781050" y="1267175"/>
              </a:cubicBezTo>
              <a:lnTo>
                <a:pt x="866775" y="1210025"/>
              </a:lnTo>
              <a:cubicBezTo>
                <a:pt x="876300" y="1203675"/>
                <a:pt x="887255" y="1199070"/>
                <a:pt x="895350" y="1190975"/>
              </a:cubicBezTo>
              <a:cubicBezTo>
                <a:pt x="969646" y="1116679"/>
                <a:pt x="874266" y="1206035"/>
                <a:pt x="962025" y="1143350"/>
              </a:cubicBezTo>
              <a:cubicBezTo>
                <a:pt x="972986" y="1135520"/>
                <a:pt x="979967" y="1123045"/>
                <a:pt x="990600" y="1114775"/>
              </a:cubicBezTo>
              <a:cubicBezTo>
                <a:pt x="1008672" y="1100719"/>
                <a:pt x="1028700" y="1089375"/>
                <a:pt x="1047750" y="1076675"/>
              </a:cubicBezTo>
              <a:lnTo>
                <a:pt x="1104900" y="1038575"/>
              </a:lnTo>
              <a:lnTo>
                <a:pt x="1133475" y="1019525"/>
              </a:lnTo>
              <a:cubicBezTo>
                <a:pt x="1143000" y="1013175"/>
                <a:pt x="1151190" y="1004095"/>
                <a:pt x="1162050" y="1000475"/>
              </a:cubicBezTo>
              <a:cubicBezTo>
                <a:pt x="1233874" y="976534"/>
                <a:pt x="1145342" y="1008829"/>
                <a:pt x="1219200" y="971900"/>
              </a:cubicBezTo>
              <a:cubicBezTo>
                <a:pt x="1228180" y="967410"/>
                <a:pt x="1238998" y="967251"/>
                <a:pt x="1247775" y="962375"/>
              </a:cubicBezTo>
              <a:cubicBezTo>
                <a:pt x="1267789" y="951256"/>
                <a:pt x="1285875" y="936975"/>
                <a:pt x="1304925" y="924275"/>
              </a:cubicBezTo>
              <a:lnTo>
                <a:pt x="1419225" y="848075"/>
              </a:lnTo>
              <a:lnTo>
                <a:pt x="1476375" y="809975"/>
              </a:lnTo>
              <a:cubicBezTo>
                <a:pt x="1485900" y="803625"/>
                <a:pt x="1496855" y="799020"/>
                <a:pt x="1504950" y="790925"/>
              </a:cubicBezTo>
              <a:cubicBezTo>
                <a:pt x="1514475" y="781400"/>
                <a:pt x="1522317" y="769822"/>
                <a:pt x="1533525" y="762350"/>
              </a:cubicBezTo>
              <a:cubicBezTo>
                <a:pt x="1619442" y="705072"/>
                <a:pt x="1500749" y="808713"/>
                <a:pt x="1590675" y="733775"/>
              </a:cubicBezTo>
              <a:cubicBezTo>
                <a:pt x="1636795" y="695342"/>
                <a:pt x="1599291" y="711032"/>
                <a:pt x="1657350" y="686150"/>
              </a:cubicBezTo>
              <a:cubicBezTo>
                <a:pt x="1727763" y="655973"/>
                <a:pt x="1631695" y="712779"/>
                <a:pt x="1743075" y="638525"/>
              </a:cubicBezTo>
              <a:lnTo>
                <a:pt x="1771650" y="619475"/>
              </a:lnTo>
              <a:cubicBezTo>
                <a:pt x="1817222" y="551117"/>
                <a:pt x="1793561" y="578514"/>
                <a:pt x="1838325" y="533750"/>
              </a:cubicBezTo>
              <a:cubicBezTo>
                <a:pt x="1856868" y="478120"/>
                <a:pt x="1833341" y="529209"/>
                <a:pt x="1876425" y="486125"/>
              </a:cubicBezTo>
              <a:cubicBezTo>
                <a:pt x="1921388" y="441162"/>
                <a:pt x="1874012" y="475456"/>
                <a:pt x="1905000" y="428975"/>
              </a:cubicBezTo>
              <a:cubicBezTo>
                <a:pt x="1912472" y="417767"/>
                <a:pt x="1924050" y="409925"/>
                <a:pt x="1933575" y="400400"/>
              </a:cubicBezTo>
              <a:cubicBezTo>
                <a:pt x="1956223" y="332456"/>
                <a:pt x="1924109" y="414599"/>
                <a:pt x="1971675" y="343250"/>
              </a:cubicBezTo>
              <a:cubicBezTo>
                <a:pt x="1977244" y="334896"/>
                <a:pt x="1976710" y="323655"/>
                <a:pt x="1981200" y="314675"/>
              </a:cubicBezTo>
              <a:cubicBezTo>
                <a:pt x="2018129" y="240817"/>
                <a:pt x="1985834" y="329349"/>
                <a:pt x="2009775" y="257525"/>
              </a:cubicBezTo>
              <a:lnTo>
                <a:pt x="1990725" y="200375"/>
              </a:lnTo>
              <a:lnTo>
                <a:pt x="1981200" y="171800"/>
              </a:lnTo>
              <a:cubicBezTo>
                <a:pt x="1978025" y="140050"/>
                <a:pt x="1981765" y="106821"/>
                <a:pt x="1971675" y="76550"/>
              </a:cubicBezTo>
              <a:cubicBezTo>
                <a:pt x="1968055" y="65690"/>
                <a:pt x="1950251" y="66439"/>
                <a:pt x="1943100" y="57500"/>
              </a:cubicBezTo>
              <a:cubicBezTo>
                <a:pt x="1930563" y="41829"/>
                <a:pt x="1943100" y="3525"/>
                <a:pt x="1924050" y="350"/>
              </a:cubicBezTo>
              <a:close/>
            </a:path>
          </a:pathLst>
        </a:custGeom>
        <a:solidFill>
          <a:srgbClr val="FF66FF">
            <a:alpha val="26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9525</xdr:colOff>
      <xdr:row>12</xdr:row>
      <xdr:rowOff>247650</xdr:rowOff>
    </xdr:from>
    <xdr:to>
      <xdr:col>8</xdr:col>
      <xdr:colOff>352425</xdr:colOff>
      <xdr:row>13</xdr:row>
      <xdr:rowOff>161925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7C057EBA-A1D8-481E-AB14-D2EAE3A46C65}"/>
            </a:ext>
          </a:extLst>
        </xdr:cNvPr>
        <xdr:cNvSpPr txBox="1"/>
      </xdr:nvSpPr>
      <xdr:spPr>
        <a:xfrm>
          <a:off x="4238625" y="3876675"/>
          <a:ext cx="342900" cy="2952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0</a:t>
          </a:r>
        </a:p>
      </xdr:txBody>
    </xdr:sp>
    <xdr:clientData/>
  </xdr:twoCellAnchor>
  <xdr:twoCellAnchor>
    <xdr:from>
      <xdr:col>7</xdr:col>
      <xdr:colOff>361949</xdr:colOff>
      <xdr:row>14</xdr:row>
      <xdr:rowOff>276225</xdr:rowOff>
    </xdr:from>
    <xdr:to>
      <xdr:col>8</xdr:col>
      <xdr:colOff>361949</xdr:colOff>
      <xdr:row>15</xdr:row>
      <xdr:rowOff>190500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C841A279-9F7D-4A5A-BC99-36F4C283EB28}"/>
            </a:ext>
          </a:extLst>
        </xdr:cNvPr>
        <xdr:cNvSpPr txBox="1"/>
      </xdr:nvSpPr>
      <xdr:spPr>
        <a:xfrm>
          <a:off x="4143374" y="4667250"/>
          <a:ext cx="447675" cy="2952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20</a:t>
          </a:r>
        </a:p>
      </xdr:txBody>
    </xdr:sp>
    <xdr:clientData/>
  </xdr:twoCellAnchor>
  <xdr:twoCellAnchor>
    <xdr:from>
      <xdr:col>8</xdr:col>
      <xdr:colOff>28574</xdr:colOff>
      <xdr:row>16</xdr:row>
      <xdr:rowOff>247650</xdr:rowOff>
    </xdr:from>
    <xdr:to>
      <xdr:col>9</xdr:col>
      <xdr:colOff>28574</xdr:colOff>
      <xdr:row>17</xdr:row>
      <xdr:rowOff>161925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xmlns="" id="{376B3CAD-406A-4B95-906B-B670E3111D19}"/>
            </a:ext>
          </a:extLst>
        </xdr:cNvPr>
        <xdr:cNvSpPr txBox="1"/>
      </xdr:nvSpPr>
      <xdr:spPr>
        <a:xfrm>
          <a:off x="4257674" y="5400675"/>
          <a:ext cx="447675" cy="2952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40</a:t>
          </a:r>
        </a:p>
      </xdr:txBody>
    </xdr:sp>
    <xdr:clientData/>
  </xdr:twoCellAnchor>
  <xdr:twoCellAnchor>
    <xdr:from>
      <xdr:col>8</xdr:col>
      <xdr:colOff>66674</xdr:colOff>
      <xdr:row>18</xdr:row>
      <xdr:rowOff>19050</xdr:rowOff>
    </xdr:from>
    <xdr:to>
      <xdr:col>9</xdr:col>
      <xdr:colOff>66674</xdr:colOff>
      <xdr:row>18</xdr:row>
      <xdr:rowOff>314325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1FD930BD-CF0D-4DD8-9B45-C7C34F0E4D0C}"/>
            </a:ext>
          </a:extLst>
        </xdr:cNvPr>
        <xdr:cNvSpPr txBox="1"/>
      </xdr:nvSpPr>
      <xdr:spPr>
        <a:xfrm>
          <a:off x="4295774" y="5934075"/>
          <a:ext cx="447675" cy="2952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60</a:t>
          </a:r>
        </a:p>
      </xdr:txBody>
    </xdr:sp>
    <xdr:clientData/>
  </xdr:twoCellAnchor>
  <xdr:twoCellAnchor>
    <xdr:from>
      <xdr:col>8</xdr:col>
      <xdr:colOff>133350</xdr:colOff>
      <xdr:row>16</xdr:row>
      <xdr:rowOff>342900</xdr:rowOff>
    </xdr:from>
    <xdr:to>
      <xdr:col>8</xdr:col>
      <xdr:colOff>133350</xdr:colOff>
      <xdr:row>45</xdr:row>
      <xdr:rowOff>19050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xmlns="" id="{331DA650-1314-40AB-91ED-EA8E27823683}"/>
            </a:ext>
          </a:extLst>
        </xdr:cNvPr>
        <xdr:cNvCxnSpPr/>
      </xdr:nvCxnSpPr>
      <xdr:spPr>
        <a:xfrm>
          <a:off x="4362450" y="5495925"/>
          <a:ext cx="0" cy="7677150"/>
        </a:xfrm>
        <a:prstGeom prst="line">
          <a:avLst/>
        </a:prstGeom>
        <a:ln w="317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371475</xdr:colOff>
      <xdr:row>15</xdr:row>
      <xdr:rowOff>142875</xdr:rowOff>
    </xdr:from>
    <xdr:to>
      <xdr:col>12</xdr:col>
      <xdr:colOff>390525</xdr:colOff>
      <xdr:row>45</xdr:row>
      <xdr:rowOff>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xmlns="" id="{1A020AA1-A994-4432-BC4E-612EC74CCE62}"/>
            </a:ext>
          </a:extLst>
        </xdr:cNvPr>
        <xdr:cNvCxnSpPr/>
      </xdr:nvCxnSpPr>
      <xdr:spPr>
        <a:xfrm>
          <a:off x="6391275" y="4914900"/>
          <a:ext cx="19050" cy="82391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43</xdr:row>
      <xdr:rowOff>0</xdr:rowOff>
    </xdr:from>
    <xdr:to>
      <xdr:col>16</xdr:col>
      <xdr:colOff>390525</xdr:colOff>
      <xdr:row>43</xdr:row>
      <xdr:rowOff>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xmlns="" id="{B84EC6C8-EA1F-4B54-89A3-580CDCE690E9}"/>
            </a:ext>
          </a:extLst>
        </xdr:cNvPr>
        <xdr:cNvCxnSpPr/>
      </xdr:nvCxnSpPr>
      <xdr:spPr>
        <a:xfrm>
          <a:off x="2600325" y="12773025"/>
          <a:ext cx="5600700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</xdr:colOff>
      <xdr:row>41</xdr:row>
      <xdr:rowOff>9525</xdr:rowOff>
    </xdr:from>
    <xdr:to>
      <xdr:col>4</xdr:col>
      <xdr:colOff>390525</xdr:colOff>
      <xdr:row>43</xdr:row>
      <xdr:rowOff>9525</xdr:rowOff>
    </xdr:to>
    <xdr:sp macro="" textlink="">
      <xdr:nvSpPr>
        <xdr:cNvPr id="28" name="Freeform: Shape 27">
          <a:extLst>
            <a:ext uri="{FF2B5EF4-FFF2-40B4-BE49-F238E27FC236}">
              <a16:creationId xmlns:a16="http://schemas.microsoft.com/office/drawing/2014/main" xmlns="" id="{1677A906-ACEE-4DF7-825E-A3318FEEE26D}"/>
            </a:ext>
          </a:extLst>
        </xdr:cNvPr>
        <xdr:cNvSpPr/>
      </xdr:nvSpPr>
      <xdr:spPr>
        <a:xfrm>
          <a:off x="2609850" y="12401550"/>
          <a:ext cx="219075" cy="381000"/>
        </a:xfrm>
        <a:custGeom>
          <a:avLst/>
          <a:gdLst>
            <a:gd name="connsiteX0" fmla="*/ 219075 w 219075"/>
            <a:gd name="connsiteY0" fmla="*/ 0 h 381000"/>
            <a:gd name="connsiteX1" fmla="*/ 190500 w 219075"/>
            <a:gd name="connsiteY1" fmla="*/ 104775 h 381000"/>
            <a:gd name="connsiteX2" fmla="*/ 180975 w 219075"/>
            <a:gd name="connsiteY2" fmla="*/ 133350 h 381000"/>
            <a:gd name="connsiteX3" fmla="*/ 171450 w 219075"/>
            <a:gd name="connsiteY3" fmla="*/ 161925 h 381000"/>
            <a:gd name="connsiteX4" fmla="*/ 142875 w 219075"/>
            <a:gd name="connsiteY4" fmla="*/ 190500 h 381000"/>
            <a:gd name="connsiteX5" fmla="*/ 123825 w 219075"/>
            <a:gd name="connsiteY5" fmla="*/ 219075 h 381000"/>
            <a:gd name="connsiteX6" fmla="*/ 66675 w 219075"/>
            <a:gd name="connsiteY6" fmla="*/ 276225 h 381000"/>
            <a:gd name="connsiteX7" fmla="*/ 57150 w 219075"/>
            <a:gd name="connsiteY7" fmla="*/ 304800 h 381000"/>
            <a:gd name="connsiteX8" fmla="*/ 0 w 219075"/>
            <a:gd name="connsiteY8" fmla="*/ 381000 h 381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19075" h="381000">
              <a:moveTo>
                <a:pt x="219075" y="0"/>
              </a:moveTo>
              <a:cubicBezTo>
                <a:pt x="205612" y="67316"/>
                <a:pt x="214670" y="32266"/>
                <a:pt x="190500" y="104775"/>
              </a:cubicBezTo>
              <a:lnTo>
                <a:pt x="180975" y="133350"/>
              </a:lnTo>
              <a:cubicBezTo>
                <a:pt x="177800" y="142875"/>
                <a:pt x="178550" y="154825"/>
                <a:pt x="171450" y="161925"/>
              </a:cubicBezTo>
              <a:cubicBezTo>
                <a:pt x="161925" y="171450"/>
                <a:pt x="151499" y="180152"/>
                <a:pt x="142875" y="190500"/>
              </a:cubicBezTo>
              <a:cubicBezTo>
                <a:pt x="135546" y="199294"/>
                <a:pt x="131430" y="210519"/>
                <a:pt x="123825" y="219075"/>
              </a:cubicBezTo>
              <a:cubicBezTo>
                <a:pt x="105927" y="239211"/>
                <a:pt x="66675" y="276225"/>
                <a:pt x="66675" y="276225"/>
              </a:cubicBezTo>
              <a:cubicBezTo>
                <a:pt x="63500" y="285750"/>
                <a:pt x="62026" y="296023"/>
                <a:pt x="57150" y="304800"/>
              </a:cubicBezTo>
              <a:cubicBezTo>
                <a:pt x="30224" y="353267"/>
                <a:pt x="28903" y="352097"/>
                <a:pt x="0" y="381000"/>
              </a:cubicBezTo>
            </a:path>
          </a:pathLst>
        </a:cu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200025</xdr:colOff>
      <xdr:row>41</xdr:row>
      <xdr:rowOff>0</xdr:rowOff>
    </xdr:from>
    <xdr:to>
      <xdr:col>16</xdr:col>
      <xdr:colOff>372414</xdr:colOff>
      <xdr:row>43</xdr:row>
      <xdr:rowOff>38100</xdr:rowOff>
    </xdr:to>
    <xdr:sp macro="" textlink="">
      <xdr:nvSpPr>
        <xdr:cNvPr id="29" name="Freeform: Shape 28">
          <a:extLst>
            <a:ext uri="{FF2B5EF4-FFF2-40B4-BE49-F238E27FC236}">
              <a16:creationId xmlns:a16="http://schemas.microsoft.com/office/drawing/2014/main" xmlns="" id="{D8CA30A8-9C87-4742-961A-9C1D72B0B10D}"/>
            </a:ext>
          </a:extLst>
        </xdr:cNvPr>
        <xdr:cNvSpPr/>
      </xdr:nvSpPr>
      <xdr:spPr>
        <a:xfrm>
          <a:off x="7562850" y="12392025"/>
          <a:ext cx="620064" cy="419100"/>
        </a:xfrm>
        <a:custGeom>
          <a:avLst/>
          <a:gdLst>
            <a:gd name="connsiteX0" fmla="*/ 0 w 620064"/>
            <a:gd name="connsiteY0" fmla="*/ 0 h 419100"/>
            <a:gd name="connsiteX1" fmla="*/ 57150 w 620064"/>
            <a:gd name="connsiteY1" fmla="*/ 66675 h 419100"/>
            <a:gd name="connsiteX2" fmla="*/ 76200 w 620064"/>
            <a:gd name="connsiteY2" fmla="*/ 95250 h 419100"/>
            <a:gd name="connsiteX3" fmla="*/ 133350 w 620064"/>
            <a:gd name="connsiteY3" fmla="*/ 133350 h 419100"/>
            <a:gd name="connsiteX4" fmla="*/ 152400 w 620064"/>
            <a:gd name="connsiteY4" fmla="*/ 190500 h 419100"/>
            <a:gd name="connsiteX5" fmla="*/ 180975 w 620064"/>
            <a:gd name="connsiteY5" fmla="*/ 209550 h 419100"/>
            <a:gd name="connsiteX6" fmla="*/ 342900 w 620064"/>
            <a:gd name="connsiteY6" fmla="*/ 238125 h 419100"/>
            <a:gd name="connsiteX7" fmla="*/ 400050 w 620064"/>
            <a:gd name="connsiteY7" fmla="*/ 266700 h 419100"/>
            <a:gd name="connsiteX8" fmla="*/ 428625 w 620064"/>
            <a:gd name="connsiteY8" fmla="*/ 276225 h 419100"/>
            <a:gd name="connsiteX9" fmla="*/ 457200 w 620064"/>
            <a:gd name="connsiteY9" fmla="*/ 295275 h 419100"/>
            <a:gd name="connsiteX10" fmla="*/ 485775 w 620064"/>
            <a:gd name="connsiteY10" fmla="*/ 304800 h 419100"/>
            <a:gd name="connsiteX11" fmla="*/ 542925 w 620064"/>
            <a:gd name="connsiteY11" fmla="*/ 342900 h 419100"/>
            <a:gd name="connsiteX12" fmla="*/ 571500 w 620064"/>
            <a:gd name="connsiteY12" fmla="*/ 361950 h 419100"/>
            <a:gd name="connsiteX13" fmla="*/ 600075 w 620064"/>
            <a:gd name="connsiteY13" fmla="*/ 381000 h 419100"/>
            <a:gd name="connsiteX14" fmla="*/ 609600 w 620064"/>
            <a:gd name="connsiteY14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</a:cxnLst>
          <a:rect l="l" t="t" r="r" b="b"/>
          <a:pathLst>
            <a:path w="620064" h="419100">
              <a:moveTo>
                <a:pt x="0" y="0"/>
              </a:moveTo>
              <a:cubicBezTo>
                <a:pt x="70026" y="116711"/>
                <a:pt x="-8818" y="707"/>
                <a:pt x="57150" y="66675"/>
              </a:cubicBezTo>
              <a:cubicBezTo>
                <a:pt x="65245" y="74770"/>
                <a:pt x="67585" y="87712"/>
                <a:pt x="76200" y="95250"/>
              </a:cubicBezTo>
              <a:cubicBezTo>
                <a:pt x="93430" y="110327"/>
                <a:pt x="133350" y="133350"/>
                <a:pt x="133350" y="133350"/>
              </a:cubicBezTo>
              <a:cubicBezTo>
                <a:pt x="139700" y="152400"/>
                <a:pt x="135692" y="179361"/>
                <a:pt x="152400" y="190500"/>
              </a:cubicBezTo>
              <a:cubicBezTo>
                <a:pt x="161925" y="196850"/>
                <a:pt x="170514" y="204901"/>
                <a:pt x="180975" y="209550"/>
              </a:cubicBezTo>
              <a:cubicBezTo>
                <a:pt x="242977" y="237106"/>
                <a:pt x="267756" y="231294"/>
                <a:pt x="342900" y="238125"/>
              </a:cubicBezTo>
              <a:cubicBezTo>
                <a:pt x="414724" y="262066"/>
                <a:pt x="326192" y="229771"/>
                <a:pt x="400050" y="266700"/>
              </a:cubicBezTo>
              <a:cubicBezTo>
                <a:pt x="409030" y="271190"/>
                <a:pt x="419645" y="271735"/>
                <a:pt x="428625" y="276225"/>
              </a:cubicBezTo>
              <a:cubicBezTo>
                <a:pt x="438864" y="281345"/>
                <a:pt x="446961" y="290155"/>
                <a:pt x="457200" y="295275"/>
              </a:cubicBezTo>
              <a:cubicBezTo>
                <a:pt x="466180" y="299765"/>
                <a:pt x="476998" y="299924"/>
                <a:pt x="485775" y="304800"/>
              </a:cubicBezTo>
              <a:cubicBezTo>
                <a:pt x="505789" y="315919"/>
                <a:pt x="523875" y="330200"/>
                <a:pt x="542925" y="342900"/>
              </a:cubicBezTo>
              <a:lnTo>
                <a:pt x="571500" y="361950"/>
              </a:lnTo>
              <a:lnTo>
                <a:pt x="600075" y="381000"/>
              </a:lnTo>
              <a:cubicBezTo>
                <a:pt x="621616" y="413311"/>
                <a:pt x="627220" y="401480"/>
                <a:pt x="609600" y="419100"/>
              </a:cubicBezTo>
            </a:path>
          </a:pathLst>
        </a:cu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390525</xdr:colOff>
      <xdr:row>39</xdr:row>
      <xdr:rowOff>9525</xdr:rowOff>
    </xdr:from>
    <xdr:to>
      <xdr:col>6</xdr:col>
      <xdr:colOff>325997</xdr:colOff>
      <xdr:row>41</xdr:row>
      <xdr:rowOff>19050</xdr:rowOff>
    </xdr:to>
    <xdr:sp macro="" textlink="">
      <xdr:nvSpPr>
        <xdr:cNvPr id="30" name="Freeform: Shape 29">
          <a:extLst>
            <a:ext uri="{FF2B5EF4-FFF2-40B4-BE49-F238E27FC236}">
              <a16:creationId xmlns:a16="http://schemas.microsoft.com/office/drawing/2014/main" xmlns="" id="{8B2BC15E-03CF-42EC-BE10-06A3F0E65EF1}"/>
            </a:ext>
          </a:extLst>
        </xdr:cNvPr>
        <xdr:cNvSpPr/>
      </xdr:nvSpPr>
      <xdr:spPr>
        <a:xfrm>
          <a:off x="2828925" y="12020550"/>
          <a:ext cx="830822" cy="390525"/>
        </a:xfrm>
        <a:custGeom>
          <a:avLst/>
          <a:gdLst>
            <a:gd name="connsiteX0" fmla="*/ 0 w 830822"/>
            <a:gd name="connsiteY0" fmla="*/ 390525 h 390525"/>
            <a:gd name="connsiteX1" fmla="*/ 47625 w 830822"/>
            <a:gd name="connsiteY1" fmla="*/ 352425 h 390525"/>
            <a:gd name="connsiteX2" fmla="*/ 85725 w 830822"/>
            <a:gd name="connsiteY2" fmla="*/ 314325 h 390525"/>
            <a:gd name="connsiteX3" fmla="*/ 104775 w 830822"/>
            <a:gd name="connsiteY3" fmla="*/ 285750 h 390525"/>
            <a:gd name="connsiteX4" fmla="*/ 133350 w 830822"/>
            <a:gd name="connsiteY4" fmla="*/ 276225 h 390525"/>
            <a:gd name="connsiteX5" fmla="*/ 190500 w 830822"/>
            <a:gd name="connsiteY5" fmla="*/ 247650 h 390525"/>
            <a:gd name="connsiteX6" fmla="*/ 209550 w 830822"/>
            <a:gd name="connsiteY6" fmla="*/ 219075 h 390525"/>
            <a:gd name="connsiteX7" fmla="*/ 238125 w 830822"/>
            <a:gd name="connsiteY7" fmla="*/ 209550 h 390525"/>
            <a:gd name="connsiteX8" fmla="*/ 333375 w 830822"/>
            <a:gd name="connsiteY8" fmla="*/ 180975 h 390525"/>
            <a:gd name="connsiteX9" fmla="*/ 390525 w 830822"/>
            <a:gd name="connsiteY9" fmla="*/ 161925 h 390525"/>
            <a:gd name="connsiteX10" fmla="*/ 419100 w 830822"/>
            <a:gd name="connsiteY10" fmla="*/ 152400 h 390525"/>
            <a:gd name="connsiteX11" fmla="*/ 438150 w 830822"/>
            <a:gd name="connsiteY11" fmla="*/ 123825 h 390525"/>
            <a:gd name="connsiteX12" fmla="*/ 495300 w 830822"/>
            <a:gd name="connsiteY12" fmla="*/ 104775 h 390525"/>
            <a:gd name="connsiteX13" fmla="*/ 561975 w 830822"/>
            <a:gd name="connsiteY13" fmla="*/ 85725 h 390525"/>
            <a:gd name="connsiteX14" fmla="*/ 695325 w 830822"/>
            <a:gd name="connsiteY14" fmla="*/ 76200 h 390525"/>
            <a:gd name="connsiteX15" fmla="*/ 733425 w 830822"/>
            <a:gd name="connsiteY15" fmla="*/ 66675 h 390525"/>
            <a:gd name="connsiteX16" fmla="*/ 790575 w 830822"/>
            <a:gd name="connsiteY16" fmla="*/ 47625 h 390525"/>
            <a:gd name="connsiteX17" fmla="*/ 800100 w 830822"/>
            <a:gd name="connsiteY17" fmla="*/ 19050 h 390525"/>
            <a:gd name="connsiteX18" fmla="*/ 828675 w 830822"/>
            <a:gd name="connsiteY18" fmla="*/ 0 h 390525"/>
            <a:gd name="connsiteX19" fmla="*/ 809625 w 830822"/>
            <a:gd name="connsiteY19" fmla="*/ 19050 h 390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</a:cxnLst>
          <a:rect l="l" t="t" r="r" b="b"/>
          <a:pathLst>
            <a:path w="830822" h="390525">
              <a:moveTo>
                <a:pt x="0" y="390525"/>
              </a:moveTo>
              <a:cubicBezTo>
                <a:pt x="15875" y="377825"/>
                <a:pt x="34394" y="367861"/>
                <a:pt x="47625" y="352425"/>
              </a:cubicBezTo>
              <a:cubicBezTo>
                <a:pt x="88265" y="305012"/>
                <a:pt x="19685" y="336338"/>
                <a:pt x="85725" y="314325"/>
              </a:cubicBezTo>
              <a:cubicBezTo>
                <a:pt x="92075" y="304800"/>
                <a:pt x="95836" y="292901"/>
                <a:pt x="104775" y="285750"/>
              </a:cubicBezTo>
              <a:cubicBezTo>
                <a:pt x="112615" y="279478"/>
                <a:pt x="124370" y="280715"/>
                <a:pt x="133350" y="276225"/>
              </a:cubicBezTo>
              <a:cubicBezTo>
                <a:pt x="207208" y="239296"/>
                <a:pt x="118676" y="271591"/>
                <a:pt x="190500" y="247650"/>
              </a:cubicBezTo>
              <a:cubicBezTo>
                <a:pt x="196850" y="238125"/>
                <a:pt x="200611" y="226226"/>
                <a:pt x="209550" y="219075"/>
              </a:cubicBezTo>
              <a:cubicBezTo>
                <a:pt x="217390" y="212803"/>
                <a:pt x="228471" y="212308"/>
                <a:pt x="238125" y="209550"/>
              </a:cubicBezTo>
              <a:cubicBezTo>
                <a:pt x="338892" y="180760"/>
                <a:pt x="197562" y="226246"/>
                <a:pt x="333375" y="180975"/>
              </a:cubicBezTo>
              <a:lnTo>
                <a:pt x="390525" y="161925"/>
              </a:lnTo>
              <a:lnTo>
                <a:pt x="419100" y="152400"/>
              </a:lnTo>
              <a:cubicBezTo>
                <a:pt x="425450" y="142875"/>
                <a:pt x="428442" y="129892"/>
                <a:pt x="438150" y="123825"/>
              </a:cubicBezTo>
              <a:cubicBezTo>
                <a:pt x="455178" y="113182"/>
                <a:pt x="476250" y="111125"/>
                <a:pt x="495300" y="104775"/>
              </a:cubicBezTo>
              <a:cubicBezTo>
                <a:pt x="513362" y="98754"/>
                <a:pt x="544035" y="87718"/>
                <a:pt x="561975" y="85725"/>
              </a:cubicBezTo>
              <a:cubicBezTo>
                <a:pt x="606266" y="80804"/>
                <a:pt x="650875" y="79375"/>
                <a:pt x="695325" y="76200"/>
              </a:cubicBezTo>
              <a:cubicBezTo>
                <a:pt x="708025" y="73025"/>
                <a:pt x="720886" y="70437"/>
                <a:pt x="733425" y="66675"/>
              </a:cubicBezTo>
              <a:cubicBezTo>
                <a:pt x="752659" y="60905"/>
                <a:pt x="790575" y="47625"/>
                <a:pt x="790575" y="47625"/>
              </a:cubicBezTo>
              <a:cubicBezTo>
                <a:pt x="793750" y="38100"/>
                <a:pt x="793828" y="26890"/>
                <a:pt x="800100" y="19050"/>
              </a:cubicBezTo>
              <a:cubicBezTo>
                <a:pt x="807251" y="10111"/>
                <a:pt x="817227" y="0"/>
                <a:pt x="828675" y="0"/>
              </a:cubicBezTo>
              <a:cubicBezTo>
                <a:pt x="837655" y="0"/>
                <a:pt x="815975" y="12700"/>
                <a:pt x="809625" y="19050"/>
              </a:cubicBezTo>
            </a:path>
          </a:pathLst>
        </a:cu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276225</xdr:colOff>
      <xdr:row>39</xdr:row>
      <xdr:rowOff>0</xdr:rowOff>
    </xdr:from>
    <xdr:to>
      <xdr:col>15</xdr:col>
      <xdr:colOff>209550</xdr:colOff>
      <xdr:row>41</xdr:row>
      <xdr:rowOff>9525</xdr:rowOff>
    </xdr:to>
    <xdr:sp macro="" textlink="">
      <xdr:nvSpPr>
        <xdr:cNvPr id="31" name="Freeform: Shape 30">
          <a:extLst>
            <a:ext uri="{FF2B5EF4-FFF2-40B4-BE49-F238E27FC236}">
              <a16:creationId xmlns:a16="http://schemas.microsoft.com/office/drawing/2014/main" xmlns="" id="{49349384-D9C2-484A-8AEB-0AC77BF55055}"/>
            </a:ext>
          </a:extLst>
        </xdr:cNvPr>
        <xdr:cNvSpPr/>
      </xdr:nvSpPr>
      <xdr:spPr>
        <a:xfrm>
          <a:off x="7191375" y="12011025"/>
          <a:ext cx="381000" cy="390525"/>
        </a:xfrm>
        <a:custGeom>
          <a:avLst/>
          <a:gdLst>
            <a:gd name="connsiteX0" fmla="*/ 0 w 381000"/>
            <a:gd name="connsiteY0" fmla="*/ 0 h 390525"/>
            <a:gd name="connsiteX1" fmla="*/ 57150 w 381000"/>
            <a:gd name="connsiteY1" fmla="*/ 104775 h 390525"/>
            <a:gd name="connsiteX2" fmla="*/ 85725 w 381000"/>
            <a:gd name="connsiteY2" fmla="*/ 123825 h 390525"/>
            <a:gd name="connsiteX3" fmla="*/ 114300 w 381000"/>
            <a:gd name="connsiteY3" fmla="*/ 133350 h 390525"/>
            <a:gd name="connsiteX4" fmla="*/ 171450 w 381000"/>
            <a:gd name="connsiteY4" fmla="*/ 171450 h 390525"/>
            <a:gd name="connsiteX5" fmla="*/ 219075 w 381000"/>
            <a:gd name="connsiteY5" fmla="*/ 209550 h 390525"/>
            <a:gd name="connsiteX6" fmla="*/ 247650 w 381000"/>
            <a:gd name="connsiteY6" fmla="*/ 238125 h 390525"/>
            <a:gd name="connsiteX7" fmla="*/ 276225 w 381000"/>
            <a:gd name="connsiteY7" fmla="*/ 257175 h 390525"/>
            <a:gd name="connsiteX8" fmla="*/ 295275 w 381000"/>
            <a:gd name="connsiteY8" fmla="*/ 285750 h 390525"/>
            <a:gd name="connsiteX9" fmla="*/ 352425 w 381000"/>
            <a:gd name="connsiteY9" fmla="*/ 323850 h 390525"/>
            <a:gd name="connsiteX10" fmla="*/ 381000 w 381000"/>
            <a:gd name="connsiteY10" fmla="*/ 390525 h 390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381000" h="390525">
              <a:moveTo>
                <a:pt x="0" y="0"/>
              </a:moveTo>
              <a:cubicBezTo>
                <a:pt x="11401" y="28502"/>
                <a:pt x="31195" y="87472"/>
                <a:pt x="57150" y="104775"/>
              </a:cubicBezTo>
              <a:cubicBezTo>
                <a:pt x="66675" y="111125"/>
                <a:pt x="75486" y="118705"/>
                <a:pt x="85725" y="123825"/>
              </a:cubicBezTo>
              <a:cubicBezTo>
                <a:pt x="94705" y="128315"/>
                <a:pt x="105523" y="128474"/>
                <a:pt x="114300" y="133350"/>
              </a:cubicBezTo>
              <a:cubicBezTo>
                <a:pt x="134314" y="144469"/>
                <a:pt x="171450" y="171450"/>
                <a:pt x="171450" y="171450"/>
              </a:cubicBezTo>
              <a:cubicBezTo>
                <a:pt x="214055" y="235357"/>
                <a:pt x="163866" y="172744"/>
                <a:pt x="219075" y="209550"/>
              </a:cubicBezTo>
              <a:cubicBezTo>
                <a:pt x="230283" y="217022"/>
                <a:pt x="237302" y="229501"/>
                <a:pt x="247650" y="238125"/>
              </a:cubicBezTo>
              <a:cubicBezTo>
                <a:pt x="256444" y="245454"/>
                <a:pt x="266700" y="250825"/>
                <a:pt x="276225" y="257175"/>
              </a:cubicBezTo>
              <a:cubicBezTo>
                <a:pt x="282575" y="266700"/>
                <a:pt x="286660" y="278212"/>
                <a:pt x="295275" y="285750"/>
              </a:cubicBezTo>
              <a:cubicBezTo>
                <a:pt x="312505" y="300827"/>
                <a:pt x="352425" y="323850"/>
                <a:pt x="352425" y="323850"/>
              </a:cubicBezTo>
              <a:cubicBezTo>
                <a:pt x="363711" y="380281"/>
                <a:pt x="350502" y="360027"/>
                <a:pt x="381000" y="390525"/>
              </a:cubicBezTo>
            </a:path>
          </a:pathLst>
        </a:custGeom>
        <a:noFill/>
        <a:ln w="349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304800</xdr:colOff>
      <xdr:row>37</xdr:row>
      <xdr:rowOff>38100</xdr:rowOff>
    </xdr:from>
    <xdr:to>
      <xdr:col>8</xdr:col>
      <xdr:colOff>95250</xdr:colOff>
      <xdr:row>39</xdr:row>
      <xdr:rowOff>0</xdr:rowOff>
    </xdr:to>
    <xdr:sp macro="" textlink="">
      <xdr:nvSpPr>
        <xdr:cNvPr id="32" name="Freeform: Shape 31">
          <a:extLst>
            <a:ext uri="{FF2B5EF4-FFF2-40B4-BE49-F238E27FC236}">
              <a16:creationId xmlns:a16="http://schemas.microsoft.com/office/drawing/2014/main" xmlns="" id="{531B3784-9D70-4041-9DC2-522FE4720C87}"/>
            </a:ext>
          </a:extLst>
        </xdr:cNvPr>
        <xdr:cNvSpPr/>
      </xdr:nvSpPr>
      <xdr:spPr>
        <a:xfrm>
          <a:off x="3638550" y="11668125"/>
          <a:ext cx="685800" cy="342900"/>
        </a:xfrm>
        <a:custGeom>
          <a:avLst/>
          <a:gdLst>
            <a:gd name="connsiteX0" fmla="*/ 0 w 685800"/>
            <a:gd name="connsiteY0" fmla="*/ 342900 h 342900"/>
            <a:gd name="connsiteX1" fmla="*/ 66675 w 685800"/>
            <a:gd name="connsiteY1" fmla="*/ 333375 h 342900"/>
            <a:gd name="connsiteX2" fmla="*/ 114300 w 685800"/>
            <a:gd name="connsiteY2" fmla="*/ 285750 h 342900"/>
            <a:gd name="connsiteX3" fmla="*/ 200025 w 685800"/>
            <a:gd name="connsiteY3" fmla="*/ 238125 h 342900"/>
            <a:gd name="connsiteX4" fmla="*/ 228600 w 685800"/>
            <a:gd name="connsiteY4" fmla="*/ 219075 h 342900"/>
            <a:gd name="connsiteX5" fmla="*/ 285750 w 685800"/>
            <a:gd name="connsiteY5" fmla="*/ 200025 h 342900"/>
            <a:gd name="connsiteX6" fmla="*/ 314325 w 685800"/>
            <a:gd name="connsiteY6" fmla="*/ 190500 h 342900"/>
            <a:gd name="connsiteX7" fmla="*/ 409575 w 685800"/>
            <a:gd name="connsiteY7" fmla="*/ 171450 h 342900"/>
            <a:gd name="connsiteX8" fmla="*/ 466725 w 685800"/>
            <a:gd name="connsiteY8" fmla="*/ 142875 h 342900"/>
            <a:gd name="connsiteX9" fmla="*/ 523875 w 685800"/>
            <a:gd name="connsiteY9" fmla="*/ 114300 h 342900"/>
            <a:gd name="connsiteX10" fmla="*/ 600075 w 685800"/>
            <a:gd name="connsiteY10" fmla="*/ 47625 h 342900"/>
            <a:gd name="connsiteX11" fmla="*/ 628650 w 685800"/>
            <a:gd name="connsiteY11" fmla="*/ 28575 h 342900"/>
            <a:gd name="connsiteX12" fmla="*/ 657225 w 685800"/>
            <a:gd name="connsiteY12" fmla="*/ 19050 h 342900"/>
            <a:gd name="connsiteX13" fmla="*/ 685800 w 685800"/>
            <a:gd name="connsiteY13" fmla="*/ 0 h 342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</a:cxnLst>
          <a:rect l="l" t="t" r="r" b="b"/>
          <a:pathLst>
            <a:path w="685800" h="342900">
              <a:moveTo>
                <a:pt x="0" y="342900"/>
              </a:moveTo>
              <a:cubicBezTo>
                <a:pt x="22225" y="339725"/>
                <a:pt x="45171" y="339826"/>
                <a:pt x="66675" y="333375"/>
              </a:cubicBezTo>
              <a:cubicBezTo>
                <a:pt x="108088" y="320951"/>
                <a:pt x="85587" y="310874"/>
                <a:pt x="114300" y="285750"/>
              </a:cubicBezTo>
              <a:cubicBezTo>
                <a:pt x="194387" y="215674"/>
                <a:pt x="143335" y="266470"/>
                <a:pt x="200025" y="238125"/>
              </a:cubicBezTo>
              <a:cubicBezTo>
                <a:pt x="210264" y="233005"/>
                <a:pt x="218139" y="223724"/>
                <a:pt x="228600" y="219075"/>
              </a:cubicBezTo>
              <a:cubicBezTo>
                <a:pt x="246950" y="210920"/>
                <a:pt x="266700" y="206375"/>
                <a:pt x="285750" y="200025"/>
              </a:cubicBezTo>
              <a:cubicBezTo>
                <a:pt x="295275" y="196850"/>
                <a:pt x="304421" y="192151"/>
                <a:pt x="314325" y="190500"/>
              </a:cubicBezTo>
              <a:cubicBezTo>
                <a:pt x="359233" y="183015"/>
                <a:pt x="369790" y="182817"/>
                <a:pt x="409575" y="171450"/>
              </a:cubicBezTo>
              <a:cubicBezTo>
                <a:pt x="465438" y="155489"/>
                <a:pt x="411065" y="170705"/>
                <a:pt x="466725" y="142875"/>
              </a:cubicBezTo>
              <a:cubicBezTo>
                <a:pt x="545595" y="103440"/>
                <a:pt x="441983" y="168895"/>
                <a:pt x="523875" y="114300"/>
              </a:cubicBezTo>
              <a:cubicBezTo>
                <a:pt x="555625" y="66675"/>
                <a:pt x="533400" y="92075"/>
                <a:pt x="600075" y="47625"/>
              </a:cubicBezTo>
              <a:cubicBezTo>
                <a:pt x="609600" y="41275"/>
                <a:pt x="617790" y="32195"/>
                <a:pt x="628650" y="28575"/>
              </a:cubicBezTo>
              <a:cubicBezTo>
                <a:pt x="638175" y="25400"/>
                <a:pt x="648245" y="23540"/>
                <a:pt x="657225" y="19050"/>
              </a:cubicBezTo>
              <a:cubicBezTo>
                <a:pt x="667464" y="13930"/>
                <a:pt x="685800" y="0"/>
                <a:pt x="685800" y="0"/>
              </a:cubicBezTo>
            </a:path>
          </a:pathLst>
        </a:cu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390525</xdr:colOff>
      <xdr:row>37</xdr:row>
      <xdr:rowOff>0</xdr:rowOff>
    </xdr:from>
    <xdr:to>
      <xdr:col>14</xdr:col>
      <xdr:colOff>295275</xdr:colOff>
      <xdr:row>39</xdr:row>
      <xdr:rowOff>19050</xdr:rowOff>
    </xdr:to>
    <xdr:sp macro="" textlink="">
      <xdr:nvSpPr>
        <xdr:cNvPr id="33" name="Freeform: Shape 32">
          <a:extLst>
            <a:ext uri="{FF2B5EF4-FFF2-40B4-BE49-F238E27FC236}">
              <a16:creationId xmlns:a16="http://schemas.microsoft.com/office/drawing/2014/main" xmlns="" id="{0C973315-19F8-4F7E-8B85-BD1BDDC27294}"/>
            </a:ext>
          </a:extLst>
        </xdr:cNvPr>
        <xdr:cNvSpPr/>
      </xdr:nvSpPr>
      <xdr:spPr>
        <a:xfrm>
          <a:off x="6410325" y="11630025"/>
          <a:ext cx="800100" cy="400050"/>
        </a:xfrm>
        <a:custGeom>
          <a:avLst/>
          <a:gdLst>
            <a:gd name="connsiteX0" fmla="*/ 800100 w 800100"/>
            <a:gd name="connsiteY0" fmla="*/ 400050 h 400050"/>
            <a:gd name="connsiteX1" fmla="*/ 771525 w 800100"/>
            <a:gd name="connsiteY1" fmla="*/ 352425 h 400050"/>
            <a:gd name="connsiteX2" fmla="*/ 723900 w 800100"/>
            <a:gd name="connsiteY2" fmla="*/ 304800 h 400050"/>
            <a:gd name="connsiteX3" fmla="*/ 666750 w 800100"/>
            <a:gd name="connsiteY3" fmla="*/ 285750 h 400050"/>
            <a:gd name="connsiteX4" fmla="*/ 638175 w 800100"/>
            <a:gd name="connsiteY4" fmla="*/ 276225 h 400050"/>
            <a:gd name="connsiteX5" fmla="*/ 552450 w 800100"/>
            <a:gd name="connsiteY5" fmla="*/ 238125 h 400050"/>
            <a:gd name="connsiteX6" fmla="*/ 371475 w 800100"/>
            <a:gd name="connsiteY6" fmla="*/ 219075 h 400050"/>
            <a:gd name="connsiteX7" fmla="*/ 342900 w 800100"/>
            <a:gd name="connsiteY7" fmla="*/ 209550 h 400050"/>
            <a:gd name="connsiteX8" fmla="*/ 304800 w 800100"/>
            <a:gd name="connsiteY8" fmla="*/ 152400 h 400050"/>
            <a:gd name="connsiteX9" fmla="*/ 190500 w 800100"/>
            <a:gd name="connsiteY9" fmla="*/ 114300 h 400050"/>
            <a:gd name="connsiteX10" fmla="*/ 161925 w 800100"/>
            <a:gd name="connsiteY10" fmla="*/ 104775 h 400050"/>
            <a:gd name="connsiteX11" fmla="*/ 133350 w 800100"/>
            <a:gd name="connsiteY11" fmla="*/ 85725 h 400050"/>
            <a:gd name="connsiteX12" fmla="*/ 57150 w 800100"/>
            <a:gd name="connsiteY12" fmla="*/ 66675 h 400050"/>
            <a:gd name="connsiteX13" fmla="*/ 0 w 800100"/>
            <a:gd name="connsiteY13" fmla="*/ 0 h 4000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</a:cxnLst>
          <a:rect l="l" t="t" r="r" b="b"/>
          <a:pathLst>
            <a:path w="800100" h="400050">
              <a:moveTo>
                <a:pt x="800100" y="400050"/>
              </a:moveTo>
              <a:cubicBezTo>
                <a:pt x="790575" y="384175"/>
                <a:pt x="781337" y="368124"/>
                <a:pt x="771525" y="352425"/>
              </a:cubicBezTo>
              <a:cubicBezTo>
                <a:pt x="755650" y="327025"/>
                <a:pt x="752475" y="317500"/>
                <a:pt x="723900" y="304800"/>
              </a:cubicBezTo>
              <a:cubicBezTo>
                <a:pt x="705550" y="296645"/>
                <a:pt x="685800" y="292100"/>
                <a:pt x="666750" y="285750"/>
              </a:cubicBezTo>
              <a:cubicBezTo>
                <a:pt x="657225" y="282575"/>
                <a:pt x="646529" y="281794"/>
                <a:pt x="638175" y="276225"/>
              </a:cubicBezTo>
              <a:cubicBezTo>
                <a:pt x="608643" y="256537"/>
                <a:pt x="592831" y="242376"/>
                <a:pt x="552450" y="238125"/>
              </a:cubicBezTo>
              <a:lnTo>
                <a:pt x="371475" y="219075"/>
              </a:lnTo>
              <a:cubicBezTo>
                <a:pt x="361950" y="215900"/>
                <a:pt x="350000" y="216650"/>
                <a:pt x="342900" y="209550"/>
              </a:cubicBezTo>
              <a:cubicBezTo>
                <a:pt x="326711" y="193361"/>
                <a:pt x="326520" y="159640"/>
                <a:pt x="304800" y="152400"/>
              </a:cubicBezTo>
              <a:lnTo>
                <a:pt x="190500" y="114300"/>
              </a:lnTo>
              <a:cubicBezTo>
                <a:pt x="180975" y="111125"/>
                <a:pt x="170279" y="110344"/>
                <a:pt x="161925" y="104775"/>
              </a:cubicBezTo>
              <a:cubicBezTo>
                <a:pt x="152400" y="98425"/>
                <a:pt x="143589" y="90845"/>
                <a:pt x="133350" y="85725"/>
              </a:cubicBezTo>
              <a:cubicBezTo>
                <a:pt x="113824" y="75962"/>
                <a:pt x="75264" y="70298"/>
                <a:pt x="57150" y="66675"/>
              </a:cubicBezTo>
              <a:cubicBezTo>
                <a:pt x="15112" y="3618"/>
                <a:pt x="39528" y="19764"/>
                <a:pt x="0" y="0"/>
              </a:cubicBezTo>
            </a:path>
          </a:pathLst>
        </a:cu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85725</xdr:colOff>
      <xdr:row>36</xdr:row>
      <xdr:rowOff>133350</xdr:rowOff>
    </xdr:from>
    <xdr:to>
      <xdr:col>12</xdr:col>
      <xdr:colOff>400050</xdr:colOff>
      <xdr:row>37</xdr:row>
      <xdr:rowOff>57150</xdr:rowOff>
    </xdr:to>
    <xdr:sp macro="" textlink="">
      <xdr:nvSpPr>
        <xdr:cNvPr id="34" name="Freeform: Shape 33">
          <a:extLst>
            <a:ext uri="{FF2B5EF4-FFF2-40B4-BE49-F238E27FC236}">
              <a16:creationId xmlns:a16="http://schemas.microsoft.com/office/drawing/2014/main" xmlns="" id="{7838E366-CF29-43F1-BD9B-D54ABF98702F}"/>
            </a:ext>
          </a:extLst>
        </xdr:cNvPr>
        <xdr:cNvSpPr/>
      </xdr:nvSpPr>
      <xdr:spPr>
        <a:xfrm>
          <a:off x="4314825" y="11572875"/>
          <a:ext cx="2105025" cy="114300"/>
        </a:xfrm>
        <a:custGeom>
          <a:avLst/>
          <a:gdLst>
            <a:gd name="connsiteX0" fmla="*/ 0 w 2105025"/>
            <a:gd name="connsiteY0" fmla="*/ 114300 h 114300"/>
            <a:gd name="connsiteX1" fmla="*/ 38100 w 2105025"/>
            <a:gd name="connsiteY1" fmla="*/ 66675 h 114300"/>
            <a:gd name="connsiteX2" fmla="*/ 95250 w 2105025"/>
            <a:gd name="connsiteY2" fmla="*/ 38100 h 114300"/>
            <a:gd name="connsiteX3" fmla="*/ 485775 w 2105025"/>
            <a:gd name="connsiteY3" fmla="*/ 28575 h 114300"/>
            <a:gd name="connsiteX4" fmla="*/ 657225 w 2105025"/>
            <a:gd name="connsiteY4" fmla="*/ 19050 h 114300"/>
            <a:gd name="connsiteX5" fmla="*/ 723900 w 2105025"/>
            <a:gd name="connsiteY5" fmla="*/ 38100 h 114300"/>
            <a:gd name="connsiteX6" fmla="*/ 781050 w 2105025"/>
            <a:gd name="connsiteY6" fmla="*/ 57150 h 114300"/>
            <a:gd name="connsiteX7" fmla="*/ 809625 w 2105025"/>
            <a:gd name="connsiteY7" fmla="*/ 66675 h 114300"/>
            <a:gd name="connsiteX8" fmla="*/ 1114425 w 2105025"/>
            <a:gd name="connsiteY8" fmla="*/ 76200 h 114300"/>
            <a:gd name="connsiteX9" fmla="*/ 1257300 w 2105025"/>
            <a:gd name="connsiteY9" fmla="*/ 47625 h 114300"/>
            <a:gd name="connsiteX10" fmla="*/ 1276350 w 2105025"/>
            <a:gd name="connsiteY10" fmla="*/ 19050 h 114300"/>
            <a:gd name="connsiteX11" fmla="*/ 1333500 w 2105025"/>
            <a:gd name="connsiteY11" fmla="*/ 0 h 114300"/>
            <a:gd name="connsiteX12" fmla="*/ 1485900 w 2105025"/>
            <a:gd name="connsiteY12" fmla="*/ 28575 h 114300"/>
            <a:gd name="connsiteX13" fmla="*/ 1571625 w 2105025"/>
            <a:gd name="connsiteY13" fmla="*/ 66675 h 114300"/>
            <a:gd name="connsiteX14" fmla="*/ 1600200 w 2105025"/>
            <a:gd name="connsiteY14" fmla="*/ 76200 h 114300"/>
            <a:gd name="connsiteX15" fmla="*/ 2105025 w 2105025"/>
            <a:gd name="connsiteY15" fmla="*/ 76200 h 1143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2105025" h="114300">
              <a:moveTo>
                <a:pt x="0" y="114300"/>
              </a:moveTo>
              <a:cubicBezTo>
                <a:pt x="12700" y="98425"/>
                <a:pt x="23725" y="81050"/>
                <a:pt x="38100" y="66675"/>
              </a:cubicBezTo>
              <a:cubicBezTo>
                <a:pt x="48573" y="56202"/>
                <a:pt x="79018" y="38838"/>
                <a:pt x="95250" y="38100"/>
              </a:cubicBezTo>
              <a:cubicBezTo>
                <a:pt x="225329" y="32187"/>
                <a:pt x="355600" y="31750"/>
                <a:pt x="485775" y="28575"/>
              </a:cubicBezTo>
              <a:cubicBezTo>
                <a:pt x="579195" y="-2565"/>
                <a:pt x="522914" y="7857"/>
                <a:pt x="657225" y="19050"/>
              </a:cubicBezTo>
              <a:cubicBezTo>
                <a:pt x="753257" y="51061"/>
                <a:pt x="604299" y="2220"/>
                <a:pt x="723900" y="38100"/>
              </a:cubicBezTo>
              <a:cubicBezTo>
                <a:pt x="743134" y="43870"/>
                <a:pt x="762000" y="50800"/>
                <a:pt x="781050" y="57150"/>
              </a:cubicBezTo>
              <a:cubicBezTo>
                <a:pt x="790575" y="60325"/>
                <a:pt x="799590" y="66361"/>
                <a:pt x="809625" y="66675"/>
              </a:cubicBezTo>
              <a:lnTo>
                <a:pt x="1114425" y="76200"/>
              </a:lnTo>
              <a:cubicBezTo>
                <a:pt x="1166797" y="71836"/>
                <a:pt x="1218873" y="86052"/>
                <a:pt x="1257300" y="47625"/>
              </a:cubicBezTo>
              <a:cubicBezTo>
                <a:pt x="1265395" y="39530"/>
                <a:pt x="1266642" y="25117"/>
                <a:pt x="1276350" y="19050"/>
              </a:cubicBezTo>
              <a:cubicBezTo>
                <a:pt x="1293378" y="8407"/>
                <a:pt x="1333500" y="0"/>
                <a:pt x="1333500" y="0"/>
              </a:cubicBezTo>
              <a:cubicBezTo>
                <a:pt x="1367017" y="3352"/>
                <a:pt x="1449903" y="4577"/>
                <a:pt x="1485900" y="28575"/>
              </a:cubicBezTo>
              <a:cubicBezTo>
                <a:pt x="1531183" y="58764"/>
                <a:pt x="1503615" y="44005"/>
                <a:pt x="1571625" y="66675"/>
              </a:cubicBezTo>
              <a:cubicBezTo>
                <a:pt x="1581150" y="69850"/>
                <a:pt x="1590160" y="76200"/>
                <a:pt x="1600200" y="76200"/>
              </a:cubicBezTo>
              <a:lnTo>
                <a:pt x="2105025" y="76200"/>
              </a:lnTo>
            </a:path>
          </a:pathLst>
        </a:cu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495300</xdr:colOff>
      <xdr:row>41</xdr:row>
      <xdr:rowOff>0</xdr:rowOff>
    </xdr:from>
    <xdr:to>
      <xdr:col>16</xdr:col>
      <xdr:colOff>361950</xdr:colOff>
      <xdr:row>41</xdr:row>
      <xdr:rowOff>9525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xmlns="" id="{9189E6BB-7614-4154-9E3F-A8CFF5FBED32}"/>
            </a:ext>
          </a:extLst>
        </xdr:cNvPr>
        <xdr:cNvCxnSpPr/>
      </xdr:nvCxnSpPr>
      <xdr:spPr>
        <a:xfrm flipV="1">
          <a:off x="2324100" y="12392025"/>
          <a:ext cx="5848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38</xdr:row>
      <xdr:rowOff>180975</xdr:rowOff>
    </xdr:from>
    <xdr:to>
      <xdr:col>16</xdr:col>
      <xdr:colOff>381000</xdr:colOff>
      <xdr:row>39</xdr:row>
      <xdr:rowOff>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xmlns="" id="{D4797DE9-A34A-411A-8EDC-2B7C788328AA}"/>
            </a:ext>
          </a:extLst>
        </xdr:cNvPr>
        <xdr:cNvCxnSpPr/>
      </xdr:nvCxnSpPr>
      <xdr:spPr>
        <a:xfrm flipV="1">
          <a:off x="2343150" y="12001500"/>
          <a:ext cx="5848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36</xdr:row>
      <xdr:rowOff>171450</xdr:rowOff>
    </xdr:from>
    <xdr:to>
      <xdr:col>17</xdr:col>
      <xdr:colOff>57150</xdr:colOff>
      <xdr:row>36</xdr:row>
      <xdr:rowOff>180975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xmlns="" id="{9677A9E9-D281-48C8-86F4-9E22C15129CB}"/>
            </a:ext>
          </a:extLst>
        </xdr:cNvPr>
        <xdr:cNvCxnSpPr/>
      </xdr:nvCxnSpPr>
      <xdr:spPr>
        <a:xfrm flipV="1">
          <a:off x="2466975" y="11610975"/>
          <a:ext cx="5848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17</xdr:row>
      <xdr:rowOff>9525</xdr:rowOff>
    </xdr:from>
    <xdr:to>
      <xdr:col>6</xdr:col>
      <xdr:colOff>314325</xdr:colOff>
      <xdr:row>45</xdr:row>
      <xdr:rowOff>66675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xmlns="" id="{F8E66F90-DBC7-46A9-9856-08D00C26D48C}"/>
            </a:ext>
          </a:extLst>
        </xdr:cNvPr>
        <xdr:cNvCxnSpPr/>
      </xdr:nvCxnSpPr>
      <xdr:spPr>
        <a:xfrm>
          <a:off x="3648075" y="5543550"/>
          <a:ext cx="0" cy="7677150"/>
        </a:xfrm>
        <a:prstGeom prst="line">
          <a:avLst/>
        </a:prstGeom>
        <a:ln w="317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400050</xdr:colOff>
      <xdr:row>17</xdr:row>
      <xdr:rowOff>209550</xdr:rowOff>
    </xdr:from>
    <xdr:to>
      <xdr:col>4</xdr:col>
      <xdr:colOff>400050</xdr:colOff>
      <xdr:row>46</xdr:row>
      <xdr:rowOff>76200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xmlns="" id="{1B978BB1-76CE-42D2-83EF-864BE0537295}"/>
            </a:ext>
          </a:extLst>
        </xdr:cNvPr>
        <xdr:cNvCxnSpPr/>
      </xdr:nvCxnSpPr>
      <xdr:spPr>
        <a:xfrm>
          <a:off x="2838450" y="5743575"/>
          <a:ext cx="0" cy="7677150"/>
        </a:xfrm>
        <a:prstGeom prst="line">
          <a:avLst/>
        </a:prstGeom>
        <a:ln w="317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228600</xdr:colOff>
      <xdr:row>13</xdr:row>
      <xdr:rowOff>19050</xdr:rowOff>
    </xdr:from>
    <xdr:to>
      <xdr:col>14</xdr:col>
      <xdr:colOff>276225</xdr:colOff>
      <xdr:row>45</xdr:row>
      <xdr:rowOff>114300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xmlns="" id="{751B0CB4-A312-49FC-BF49-E910993F3667}"/>
            </a:ext>
          </a:extLst>
        </xdr:cNvPr>
        <xdr:cNvCxnSpPr/>
      </xdr:nvCxnSpPr>
      <xdr:spPr>
        <a:xfrm>
          <a:off x="7143750" y="4029075"/>
          <a:ext cx="47625" cy="923925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142875</xdr:colOff>
      <xdr:row>12</xdr:row>
      <xdr:rowOff>285750</xdr:rowOff>
    </xdr:from>
    <xdr:to>
      <xdr:col>15</xdr:col>
      <xdr:colOff>200025</xdr:colOff>
      <xdr:row>46</xdr:row>
      <xdr:rowOff>57150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xmlns="" id="{7BC95000-1223-46E0-9330-B98A73809040}"/>
            </a:ext>
          </a:extLst>
        </xdr:cNvPr>
        <xdr:cNvCxnSpPr/>
      </xdr:nvCxnSpPr>
      <xdr:spPr>
        <a:xfrm>
          <a:off x="7505700" y="3914775"/>
          <a:ext cx="57150" cy="94869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1114425</xdr:colOff>
      <xdr:row>3</xdr:row>
      <xdr:rowOff>28575</xdr:rowOff>
    </xdr:from>
    <xdr:to>
      <xdr:col>26</xdr:col>
      <xdr:colOff>5091112</xdr:colOff>
      <xdr:row>9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3C39872-09EC-4800-B299-909963FB3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600075"/>
          <a:ext cx="3976687" cy="1143000"/>
        </a:xfrm>
        <a:prstGeom prst="rect">
          <a:avLst/>
        </a:prstGeom>
        <a:solidFill>
          <a:srgbClr val="FFFFCC"/>
        </a:solidFill>
        <a:ln w="38100">
          <a:solidFill>
            <a:schemeClr val="accent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26</xdr:col>
      <xdr:colOff>1123950</xdr:colOff>
      <xdr:row>10</xdr:row>
      <xdr:rowOff>19050</xdr:rowOff>
    </xdr:from>
    <xdr:to>
      <xdr:col>26</xdr:col>
      <xdr:colOff>5100637</xdr:colOff>
      <xdr:row>16</xdr:row>
      <xdr:rowOff>74613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9A5F6EB-3D5C-429B-892A-A375A97D0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16475" y="1924050"/>
          <a:ext cx="3976687" cy="1198563"/>
        </a:xfrm>
        <a:prstGeom prst="rect">
          <a:avLst/>
        </a:prstGeom>
        <a:solidFill>
          <a:srgbClr val="FFFFCC"/>
        </a:solidFill>
        <a:ln w="38100">
          <a:solidFill>
            <a:schemeClr val="accent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6</xdr:col>
      <xdr:colOff>286215</xdr:colOff>
      <xdr:row>36</xdr:row>
      <xdr:rowOff>86588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E071504-849B-471F-A3AC-C5F240B09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762000"/>
          <a:ext cx="3334215" cy="61825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509587</xdr:colOff>
      <xdr:row>5</xdr:row>
      <xdr:rowOff>176211</xdr:rowOff>
    </xdr:from>
    <xdr:to>
      <xdr:col>20</xdr:col>
      <xdr:colOff>600075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A8B72F0-00FA-40E0-A860-05313483D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36</xdr:row>
      <xdr:rowOff>0</xdr:rowOff>
    </xdr:from>
    <xdr:to>
      <xdr:col>34</xdr:col>
      <xdr:colOff>104775</xdr:colOff>
      <xdr:row>55</xdr:row>
      <xdr:rowOff>14711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BF6D1CA-121C-ECE1-6126-4A850686D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57</xdr:row>
      <xdr:rowOff>0</xdr:rowOff>
    </xdr:from>
    <xdr:to>
      <xdr:col>34</xdr:col>
      <xdr:colOff>42863</xdr:colOff>
      <xdr:row>72</xdr:row>
      <xdr:rowOff>89218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F543F6A-225E-0841-DCC3-0A3E5F0D4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502020</xdr:colOff>
      <xdr:row>20</xdr:row>
      <xdr:rowOff>62755</xdr:rowOff>
    </xdr:from>
    <xdr:to>
      <xdr:col>7</xdr:col>
      <xdr:colOff>295836</xdr:colOff>
      <xdr:row>24</xdr:row>
      <xdr:rowOff>170717</xdr:rowOff>
    </xdr:to>
    <xdr:sp macro="" textlink="">
      <xdr:nvSpPr>
        <xdr:cNvPr id="38" name="Bent-Up Arrow 37"/>
        <xdr:cNvSpPr/>
      </xdr:nvSpPr>
      <xdr:spPr>
        <a:xfrm rot="5400000">
          <a:off x="3643958" y="3249899"/>
          <a:ext cx="825139" cy="1622616"/>
        </a:xfrm>
        <a:prstGeom prst="bentUpArrow">
          <a:avLst>
            <a:gd name="adj1" fmla="val 4048"/>
            <a:gd name="adj2" fmla="val 7482"/>
            <a:gd name="adj3" fmla="val 7722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oneCellAnchor>
    <xdr:from>
      <xdr:col>0</xdr:col>
      <xdr:colOff>618566</xdr:colOff>
      <xdr:row>26</xdr:row>
      <xdr:rowOff>116541</xdr:rowOff>
    </xdr:from>
    <xdr:ext cx="815788" cy="457200"/>
    <xdr:sp macro="" textlink="">
      <xdr:nvSpPr>
        <xdr:cNvPr id="7" name="TextBox 6"/>
        <xdr:cNvSpPr txBox="1"/>
      </xdr:nvSpPr>
      <xdr:spPr>
        <a:xfrm>
          <a:off x="618566" y="4778188"/>
          <a:ext cx="815788" cy="457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US" sz="1100"/>
            <a:t>mixer conduit</a:t>
          </a:r>
          <a:endParaRPr lang="ru-RU" sz="1100"/>
        </a:p>
      </xdr:txBody>
    </xdr:sp>
    <xdr:clientData/>
  </xdr:oneCellAnchor>
  <xdr:oneCellAnchor>
    <xdr:from>
      <xdr:col>0</xdr:col>
      <xdr:colOff>555825</xdr:colOff>
      <xdr:row>29</xdr:row>
      <xdr:rowOff>25998</xdr:rowOff>
    </xdr:from>
    <xdr:ext cx="977139" cy="664283"/>
    <xdr:sp macro="" textlink="">
      <xdr:nvSpPr>
        <xdr:cNvPr id="8" name="TextBox 7"/>
        <xdr:cNvSpPr txBox="1"/>
      </xdr:nvSpPr>
      <xdr:spPr>
        <a:xfrm>
          <a:off x="555825" y="5225527"/>
          <a:ext cx="977139" cy="6642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(oil</a:t>
          </a:r>
          <a:r>
            <a:rPr lang="pl-PL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/</a:t>
          </a:r>
          <a:r>
            <a:rPr lang="pl-PL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gas</a:t>
          </a:r>
          <a:r>
            <a:rPr lang="pl-PL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es / </a:t>
          </a: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/>
          </a:r>
          <a:b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brine water mixture)</a:t>
          </a:r>
          <a:r>
            <a:rPr lang="en-US"/>
            <a:t> </a:t>
          </a:r>
          <a:endParaRPr lang="ru-RU" sz="1100"/>
        </a:p>
      </xdr:txBody>
    </xdr:sp>
    <xdr:clientData/>
  </xdr:oneCellAnchor>
  <xdr:twoCellAnchor editAs="oneCell">
    <xdr:from>
      <xdr:col>16</xdr:col>
      <xdr:colOff>219075</xdr:colOff>
      <xdr:row>2</xdr:row>
      <xdr:rowOff>123825</xdr:rowOff>
    </xdr:from>
    <xdr:to>
      <xdr:col>38</xdr:col>
      <xdr:colOff>1841</xdr:colOff>
      <xdr:row>39</xdr:row>
      <xdr:rowOff>134335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2B07F4D5-34D8-4520-8E98-881E9B702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2675" y="7301865"/>
          <a:ext cx="13193966" cy="6777070"/>
        </a:xfrm>
        <a:prstGeom prst="rect">
          <a:avLst/>
        </a:prstGeom>
      </xdr:spPr>
    </xdr:pic>
    <xdr:clientData/>
  </xdr:twoCellAnchor>
  <xdr:twoCellAnchor>
    <xdr:from>
      <xdr:col>0</xdr:col>
      <xdr:colOff>690282</xdr:colOff>
      <xdr:row>28</xdr:row>
      <xdr:rowOff>161364</xdr:rowOff>
    </xdr:from>
    <xdr:to>
      <xdr:col>1</xdr:col>
      <xdr:colOff>493059</xdr:colOff>
      <xdr:row>29</xdr:row>
      <xdr:rowOff>98612</xdr:rowOff>
    </xdr:to>
    <xdr:sp macro="" textlink="">
      <xdr:nvSpPr>
        <xdr:cNvPr id="6" name="Right Arrow 5"/>
        <xdr:cNvSpPr/>
      </xdr:nvSpPr>
      <xdr:spPr>
        <a:xfrm>
          <a:off x="690282" y="5181599"/>
          <a:ext cx="717177" cy="116542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</xdr:col>
      <xdr:colOff>493059</xdr:colOff>
      <xdr:row>27</xdr:row>
      <xdr:rowOff>134471</xdr:rowOff>
    </xdr:from>
    <xdr:to>
      <xdr:col>4</xdr:col>
      <xdr:colOff>26894</xdr:colOff>
      <xdr:row>30</xdr:row>
      <xdr:rowOff>125505</xdr:rowOff>
    </xdr:to>
    <xdr:sp macro="" textlink="">
      <xdr:nvSpPr>
        <xdr:cNvPr id="9" name="Flowchart: Process 8"/>
        <xdr:cNvSpPr/>
      </xdr:nvSpPr>
      <xdr:spPr>
        <a:xfrm>
          <a:off x="1407459" y="4975412"/>
          <a:ext cx="1362635" cy="528917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oneCellAnchor>
    <xdr:from>
      <xdr:col>2</xdr:col>
      <xdr:colOff>44837</xdr:colOff>
      <xdr:row>27</xdr:row>
      <xdr:rowOff>61857</xdr:rowOff>
    </xdr:from>
    <xdr:ext cx="977139" cy="664283"/>
    <xdr:sp macro="" textlink="">
      <xdr:nvSpPr>
        <xdr:cNvPr id="10" name="TextBox 9"/>
        <xdr:cNvSpPr txBox="1"/>
      </xdr:nvSpPr>
      <xdr:spPr>
        <a:xfrm>
          <a:off x="1568837" y="4902798"/>
          <a:ext cx="977139" cy="6642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THREE PHASE SEPARATORS </a:t>
          </a:r>
          <a:endParaRPr lang="ru-RU" sz="1100" b="1"/>
        </a:p>
      </xdr:txBody>
    </xdr:sp>
    <xdr:clientData/>
  </xdr:oneCellAnchor>
  <xdr:twoCellAnchor>
    <xdr:from>
      <xdr:col>3</xdr:col>
      <xdr:colOff>430305</xdr:colOff>
      <xdr:row>17</xdr:row>
      <xdr:rowOff>89647</xdr:rowOff>
    </xdr:from>
    <xdr:to>
      <xdr:col>5</xdr:col>
      <xdr:colOff>573740</xdr:colOff>
      <xdr:row>20</xdr:row>
      <xdr:rowOff>80682</xdr:rowOff>
    </xdr:to>
    <xdr:sp macro="" textlink="">
      <xdr:nvSpPr>
        <xdr:cNvPr id="11" name="Flowchart: Process 10"/>
        <xdr:cNvSpPr/>
      </xdr:nvSpPr>
      <xdr:spPr>
        <a:xfrm>
          <a:off x="2563905" y="3137647"/>
          <a:ext cx="1362635" cy="528917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oneCellAnchor>
    <xdr:from>
      <xdr:col>3</xdr:col>
      <xdr:colOff>600634</xdr:colOff>
      <xdr:row>17</xdr:row>
      <xdr:rowOff>35859</xdr:rowOff>
    </xdr:from>
    <xdr:ext cx="1093695" cy="664283"/>
    <xdr:sp macro="" textlink="">
      <xdr:nvSpPr>
        <xdr:cNvPr id="12" name="TextBox 11"/>
        <xdr:cNvSpPr txBox="1"/>
      </xdr:nvSpPr>
      <xdr:spPr>
        <a:xfrm>
          <a:off x="2734234" y="3083859"/>
          <a:ext cx="1093695" cy="6642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COMPRESSORS STATION</a:t>
          </a:r>
          <a:endParaRPr lang="ru-RU" sz="1100" b="1"/>
        </a:p>
      </xdr:txBody>
    </xdr:sp>
    <xdr:clientData/>
  </xdr:oneCellAnchor>
  <xdr:twoCellAnchor>
    <xdr:from>
      <xdr:col>7</xdr:col>
      <xdr:colOff>53801</xdr:colOff>
      <xdr:row>13</xdr:row>
      <xdr:rowOff>115645</xdr:rowOff>
    </xdr:from>
    <xdr:to>
      <xdr:col>9</xdr:col>
      <xdr:colOff>197236</xdr:colOff>
      <xdr:row>16</xdr:row>
      <xdr:rowOff>106680</xdr:rowOff>
    </xdr:to>
    <xdr:sp macro="" textlink="">
      <xdr:nvSpPr>
        <xdr:cNvPr id="13" name="Flowchart: Process 12"/>
        <xdr:cNvSpPr/>
      </xdr:nvSpPr>
      <xdr:spPr>
        <a:xfrm>
          <a:off x="4625801" y="2446469"/>
          <a:ext cx="1362635" cy="528917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oneCellAnchor>
    <xdr:from>
      <xdr:col>7</xdr:col>
      <xdr:colOff>188272</xdr:colOff>
      <xdr:row>13</xdr:row>
      <xdr:rowOff>43927</xdr:rowOff>
    </xdr:from>
    <xdr:ext cx="1093695" cy="664283"/>
    <xdr:sp macro="" textlink="">
      <xdr:nvSpPr>
        <xdr:cNvPr id="14" name="TextBox 13"/>
        <xdr:cNvSpPr txBox="1"/>
      </xdr:nvSpPr>
      <xdr:spPr>
        <a:xfrm>
          <a:off x="4760272" y="2374751"/>
          <a:ext cx="1093695" cy="6642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DEGAS STATION </a:t>
          </a:r>
          <a:endParaRPr lang="ru-RU" sz="1100" b="1"/>
        </a:p>
      </xdr:txBody>
    </xdr:sp>
    <xdr:clientData/>
  </xdr:oneCellAnchor>
  <xdr:twoCellAnchor>
    <xdr:from>
      <xdr:col>7</xdr:col>
      <xdr:colOff>53801</xdr:colOff>
      <xdr:row>17</xdr:row>
      <xdr:rowOff>79787</xdr:rowOff>
    </xdr:from>
    <xdr:to>
      <xdr:col>9</xdr:col>
      <xdr:colOff>197236</xdr:colOff>
      <xdr:row>20</xdr:row>
      <xdr:rowOff>70822</xdr:rowOff>
    </xdr:to>
    <xdr:sp macro="" textlink="">
      <xdr:nvSpPr>
        <xdr:cNvPr id="15" name="Flowchart: Process 14"/>
        <xdr:cNvSpPr/>
      </xdr:nvSpPr>
      <xdr:spPr>
        <a:xfrm>
          <a:off x="4625801" y="3127787"/>
          <a:ext cx="1362635" cy="528917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oneCellAnchor>
    <xdr:from>
      <xdr:col>7</xdr:col>
      <xdr:colOff>161378</xdr:colOff>
      <xdr:row>17</xdr:row>
      <xdr:rowOff>8069</xdr:rowOff>
    </xdr:from>
    <xdr:ext cx="1093695" cy="664283"/>
    <xdr:sp macro="" textlink="">
      <xdr:nvSpPr>
        <xdr:cNvPr id="16" name="TextBox 15"/>
        <xdr:cNvSpPr txBox="1"/>
      </xdr:nvSpPr>
      <xdr:spPr>
        <a:xfrm>
          <a:off x="4733378" y="3056069"/>
          <a:ext cx="1093695" cy="6642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HEATERS</a:t>
          </a:r>
          <a:endParaRPr lang="ru-RU" sz="1100" b="1"/>
        </a:p>
      </xdr:txBody>
    </xdr:sp>
    <xdr:clientData/>
  </xdr:oneCellAnchor>
  <xdr:twoCellAnchor>
    <xdr:from>
      <xdr:col>7</xdr:col>
      <xdr:colOff>295847</xdr:colOff>
      <xdr:row>21</xdr:row>
      <xdr:rowOff>178399</xdr:rowOff>
    </xdr:from>
    <xdr:to>
      <xdr:col>8</xdr:col>
      <xdr:colOff>591670</xdr:colOff>
      <xdr:row>27</xdr:row>
      <xdr:rowOff>8058</xdr:rowOff>
    </xdr:to>
    <xdr:sp macro="" textlink="">
      <xdr:nvSpPr>
        <xdr:cNvPr id="17" name="Flowchart: Connector 16"/>
        <xdr:cNvSpPr/>
      </xdr:nvSpPr>
      <xdr:spPr>
        <a:xfrm>
          <a:off x="4867847" y="3943575"/>
          <a:ext cx="905423" cy="905424"/>
        </a:xfrm>
        <a:prstGeom prst="flowChartConnecto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l-PL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DRYERS</a:t>
          </a:r>
          <a:endParaRPr lang="ru-RU" sz="1100" b="1"/>
        </a:p>
      </xdr:txBody>
    </xdr:sp>
    <xdr:clientData/>
  </xdr:twoCellAnchor>
  <xdr:twoCellAnchor>
    <xdr:from>
      <xdr:col>5</xdr:col>
      <xdr:colOff>412376</xdr:colOff>
      <xdr:row>27</xdr:row>
      <xdr:rowOff>152401</xdr:rowOff>
    </xdr:from>
    <xdr:to>
      <xdr:col>7</xdr:col>
      <xdr:colOff>555811</xdr:colOff>
      <xdr:row>30</xdr:row>
      <xdr:rowOff>143435</xdr:rowOff>
    </xdr:to>
    <xdr:sp macro="" textlink="">
      <xdr:nvSpPr>
        <xdr:cNvPr id="18" name="Flowchart: Process 17"/>
        <xdr:cNvSpPr/>
      </xdr:nvSpPr>
      <xdr:spPr>
        <a:xfrm>
          <a:off x="3765176" y="4993342"/>
          <a:ext cx="1362635" cy="528917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oneCellAnchor>
    <xdr:from>
      <xdr:col>5</xdr:col>
      <xdr:colOff>600648</xdr:colOff>
      <xdr:row>27</xdr:row>
      <xdr:rowOff>88752</xdr:rowOff>
    </xdr:from>
    <xdr:ext cx="977139" cy="664283"/>
    <xdr:sp macro="" textlink="">
      <xdr:nvSpPr>
        <xdr:cNvPr id="19" name="TextBox 18"/>
        <xdr:cNvSpPr txBox="1"/>
      </xdr:nvSpPr>
      <xdr:spPr>
        <a:xfrm>
          <a:off x="3953448" y="4929693"/>
          <a:ext cx="977139" cy="6642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SEPARATORS </a:t>
          </a:r>
          <a:endParaRPr lang="ru-RU" sz="1100" b="1"/>
        </a:p>
      </xdr:txBody>
    </xdr:sp>
    <xdr:clientData/>
  </xdr:oneCellAnchor>
  <xdr:twoCellAnchor>
    <xdr:from>
      <xdr:col>6</xdr:col>
      <xdr:colOff>179296</xdr:colOff>
      <xdr:row>37</xdr:row>
      <xdr:rowOff>125507</xdr:rowOff>
    </xdr:from>
    <xdr:to>
      <xdr:col>8</xdr:col>
      <xdr:colOff>322731</xdr:colOff>
      <xdr:row>40</xdr:row>
      <xdr:rowOff>116541</xdr:rowOff>
    </xdr:to>
    <xdr:sp macro="" textlink="">
      <xdr:nvSpPr>
        <xdr:cNvPr id="20" name="Flowchart: Process 19"/>
        <xdr:cNvSpPr/>
      </xdr:nvSpPr>
      <xdr:spPr>
        <a:xfrm>
          <a:off x="4141696" y="6759389"/>
          <a:ext cx="1362635" cy="528917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6</xdr:col>
      <xdr:colOff>179294</xdr:colOff>
      <xdr:row>32</xdr:row>
      <xdr:rowOff>35859</xdr:rowOff>
    </xdr:from>
    <xdr:to>
      <xdr:col>8</xdr:col>
      <xdr:colOff>322729</xdr:colOff>
      <xdr:row>36</xdr:row>
      <xdr:rowOff>53788</xdr:rowOff>
    </xdr:to>
    <xdr:sp macro="" textlink="">
      <xdr:nvSpPr>
        <xdr:cNvPr id="21" name="Flowchart: Process 20"/>
        <xdr:cNvSpPr/>
      </xdr:nvSpPr>
      <xdr:spPr>
        <a:xfrm>
          <a:off x="4141694" y="5773271"/>
          <a:ext cx="1362635" cy="735105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oneCellAnchor>
    <xdr:from>
      <xdr:col>6</xdr:col>
      <xdr:colOff>367553</xdr:colOff>
      <xdr:row>32</xdr:row>
      <xdr:rowOff>62753</xdr:rowOff>
    </xdr:from>
    <xdr:ext cx="977139" cy="664283"/>
    <xdr:sp macro="" textlink="">
      <xdr:nvSpPr>
        <xdr:cNvPr id="22" name="TextBox 21"/>
        <xdr:cNvSpPr txBox="1"/>
      </xdr:nvSpPr>
      <xdr:spPr>
        <a:xfrm>
          <a:off x="4329953" y="5800165"/>
          <a:ext cx="977139" cy="6642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WATER TREATMENT UNIT</a:t>
          </a:r>
          <a:endParaRPr lang="ru-RU" sz="1100" b="1"/>
        </a:p>
      </xdr:txBody>
    </xdr:sp>
    <xdr:clientData/>
  </xdr:oneCellAnchor>
  <xdr:oneCellAnchor>
    <xdr:from>
      <xdr:col>6</xdr:col>
      <xdr:colOff>251012</xdr:colOff>
      <xdr:row>37</xdr:row>
      <xdr:rowOff>53788</xdr:rowOff>
    </xdr:from>
    <xdr:ext cx="1210235" cy="664283"/>
    <xdr:sp macro="" textlink="">
      <xdr:nvSpPr>
        <xdr:cNvPr id="23" name="TextBox 22"/>
        <xdr:cNvSpPr txBox="1"/>
      </xdr:nvSpPr>
      <xdr:spPr>
        <a:xfrm>
          <a:off x="4213412" y="6687670"/>
          <a:ext cx="1210235" cy="6642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WATER </a:t>
          </a:r>
          <a:r>
            <a:rPr lang="pl-PL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INJECTION</a:t>
          </a:r>
          <a:r>
            <a:rPr lang="pl-PL" sz="11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UNIT</a:t>
          </a:r>
          <a:endParaRPr lang="ru-RU" sz="1100" b="1"/>
        </a:p>
      </xdr:txBody>
    </xdr:sp>
    <xdr:clientData/>
  </xdr:oneCellAnchor>
  <xdr:twoCellAnchor>
    <xdr:from>
      <xdr:col>9</xdr:col>
      <xdr:colOff>412376</xdr:colOff>
      <xdr:row>27</xdr:row>
      <xdr:rowOff>53789</xdr:rowOff>
    </xdr:from>
    <xdr:to>
      <xdr:col>11</xdr:col>
      <xdr:colOff>555811</xdr:colOff>
      <xdr:row>31</xdr:row>
      <xdr:rowOff>71717</xdr:rowOff>
    </xdr:to>
    <xdr:sp macro="" textlink="">
      <xdr:nvSpPr>
        <xdr:cNvPr id="24" name="Flowchart: Process 23"/>
        <xdr:cNvSpPr/>
      </xdr:nvSpPr>
      <xdr:spPr>
        <a:xfrm>
          <a:off x="6203576" y="4894730"/>
          <a:ext cx="1362635" cy="735105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oneCellAnchor>
    <xdr:from>
      <xdr:col>10</xdr:col>
      <xdr:colOff>0</xdr:colOff>
      <xdr:row>27</xdr:row>
      <xdr:rowOff>80683</xdr:rowOff>
    </xdr:from>
    <xdr:ext cx="977139" cy="664283"/>
    <xdr:sp macro="" textlink="">
      <xdr:nvSpPr>
        <xdr:cNvPr id="27" name="TextBox 26"/>
        <xdr:cNvSpPr txBox="1"/>
      </xdr:nvSpPr>
      <xdr:spPr>
        <a:xfrm>
          <a:off x="6400800" y="4921624"/>
          <a:ext cx="977139" cy="6642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l-PL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TANK FARM PUMPING STATION</a:t>
          </a:r>
          <a:endParaRPr lang="ru-RU" sz="1100" b="1"/>
        </a:p>
      </xdr:txBody>
    </xdr:sp>
    <xdr:clientData/>
  </xdr:oneCellAnchor>
  <xdr:twoCellAnchor>
    <xdr:from>
      <xdr:col>0</xdr:col>
      <xdr:colOff>0</xdr:colOff>
      <xdr:row>27</xdr:row>
      <xdr:rowOff>35856</xdr:rowOff>
    </xdr:from>
    <xdr:to>
      <xdr:col>0</xdr:col>
      <xdr:colOff>717176</xdr:colOff>
      <xdr:row>31</xdr:row>
      <xdr:rowOff>35856</xdr:rowOff>
    </xdr:to>
    <xdr:sp macro="" textlink="">
      <xdr:nvSpPr>
        <xdr:cNvPr id="5" name="Flowchart: Connector 4"/>
        <xdr:cNvSpPr/>
      </xdr:nvSpPr>
      <xdr:spPr>
        <a:xfrm>
          <a:off x="0" y="4876797"/>
          <a:ext cx="717176" cy="717177"/>
        </a:xfrm>
        <a:prstGeom prst="flowChartConnecto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l-PL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OIL</a:t>
          </a:r>
          <a:r>
            <a:rPr lang="pl-PL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WELL</a:t>
          </a:r>
          <a:endParaRPr lang="ru-RU" sz="1100" b="1"/>
        </a:p>
      </xdr:txBody>
    </xdr:sp>
    <xdr:clientData/>
  </xdr:twoCellAnchor>
  <xdr:twoCellAnchor>
    <xdr:from>
      <xdr:col>2</xdr:col>
      <xdr:colOff>367552</xdr:colOff>
      <xdr:row>43</xdr:row>
      <xdr:rowOff>8965</xdr:rowOff>
    </xdr:from>
    <xdr:to>
      <xdr:col>4</xdr:col>
      <xdr:colOff>510987</xdr:colOff>
      <xdr:row>46</xdr:row>
      <xdr:rowOff>0</xdr:rowOff>
    </xdr:to>
    <xdr:sp macro="" textlink="">
      <xdr:nvSpPr>
        <xdr:cNvPr id="28" name="Flowchart: Process 27"/>
        <xdr:cNvSpPr/>
      </xdr:nvSpPr>
      <xdr:spPr>
        <a:xfrm>
          <a:off x="1891552" y="7718612"/>
          <a:ext cx="1362635" cy="528917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oneCellAnchor>
    <xdr:from>
      <xdr:col>2</xdr:col>
      <xdr:colOff>457200</xdr:colOff>
      <xdr:row>42</xdr:row>
      <xdr:rowOff>134471</xdr:rowOff>
    </xdr:from>
    <xdr:ext cx="1156448" cy="664283"/>
    <xdr:sp macro="" textlink="">
      <xdr:nvSpPr>
        <xdr:cNvPr id="30" name="TextBox 29"/>
        <xdr:cNvSpPr txBox="1"/>
      </xdr:nvSpPr>
      <xdr:spPr>
        <a:xfrm>
          <a:off x="1981200" y="7664824"/>
          <a:ext cx="1156448" cy="6642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l-PL" sz="1100" b="1"/>
            <a:t>GRAVITATIONAL</a:t>
          </a:r>
          <a:r>
            <a:rPr lang="pl-PL" sz="1100" b="1" baseline="0"/>
            <a:t> PONDS</a:t>
          </a:r>
          <a:endParaRPr lang="ru-RU" sz="1100" b="1"/>
        </a:p>
      </xdr:txBody>
    </xdr:sp>
    <xdr:clientData/>
  </xdr:oneCellAnchor>
  <xdr:twoCellAnchor>
    <xdr:from>
      <xdr:col>5</xdr:col>
      <xdr:colOff>412376</xdr:colOff>
      <xdr:row>43</xdr:row>
      <xdr:rowOff>8965</xdr:rowOff>
    </xdr:from>
    <xdr:to>
      <xdr:col>7</xdr:col>
      <xdr:colOff>555811</xdr:colOff>
      <xdr:row>46</xdr:row>
      <xdr:rowOff>0</xdr:rowOff>
    </xdr:to>
    <xdr:sp macro="" textlink="">
      <xdr:nvSpPr>
        <xdr:cNvPr id="31" name="Flowchart: Process 30"/>
        <xdr:cNvSpPr/>
      </xdr:nvSpPr>
      <xdr:spPr>
        <a:xfrm>
          <a:off x="3765176" y="7718612"/>
          <a:ext cx="1362635" cy="528917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oneCellAnchor>
    <xdr:from>
      <xdr:col>5</xdr:col>
      <xdr:colOff>510989</xdr:colOff>
      <xdr:row>42</xdr:row>
      <xdr:rowOff>125506</xdr:rowOff>
    </xdr:from>
    <xdr:ext cx="1156448" cy="664283"/>
    <xdr:sp macro="" textlink="">
      <xdr:nvSpPr>
        <xdr:cNvPr id="32" name="TextBox 31"/>
        <xdr:cNvSpPr txBox="1"/>
      </xdr:nvSpPr>
      <xdr:spPr>
        <a:xfrm>
          <a:off x="3863789" y="7655859"/>
          <a:ext cx="1156448" cy="6642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l-PL" sz="1100" b="1"/>
            <a:t>SLURRY</a:t>
          </a:r>
          <a:r>
            <a:rPr lang="pl-PL" sz="1100" b="1" baseline="0"/>
            <a:t> / DUMP</a:t>
          </a:r>
          <a:endParaRPr lang="ru-RU" sz="1100" b="1"/>
        </a:p>
      </xdr:txBody>
    </xdr:sp>
    <xdr:clientData/>
  </xdr:oneCellAnchor>
  <xdr:twoCellAnchor>
    <xdr:from>
      <xdr:col>9</xdr:col>
      <xdr:colOff>475129</xdr:colOff>
      <xdr:row>45</xdr:row>
      <xdr:rowOff>35859</xdr:rowOff>
    </xdr:from>
    <xdr:to>
      <xdr:col>12</xdr:col>
      <xdr:colOff>8964</xdr:colOff>
      <xdr:row>48</xdr:row>
      <xdr:rowOff>26893</xdr:rowOff>
    </xdr:to>
    <xdr:sp macro="" textlink="">
      <xdr:nvSpPr>
        <xdr:cNvPr id="34" name="Flowchart: Process 33"/>
        <xdr:cNvSpPr/>
      </xdr:nvSpPr>
      <xdr:spPr>
        <a:xfrm>
          <a:off x="6266329" y="8104094"/>
          <a:ext cx="1362635" cy="528917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oneCellAnchor>
    <xdr:from>
      <xdr:col>9</xdr:col>
      <xdr:colOff>510988</xdr:colOff>
      <xdr:row>44</xdr:row>
      <xdr:rowOff>134471</xdr:rowOff>
    </xdr:from>
    <xdr:ext cx="1281952" cy="664283"/>
    <xdr:sp macro="" textlink="">
      <xdr:nvSpPr>
        <xdr:cNvPr id="35" name="TextBox 34"/>
        <xdr:cNvSpPr txBox="1"/>
      </xdr:nvSpPr>
      <xdr:spPr>
        <a:xfrm>
          <a:off x="6302188" y="8023412"/>
          <a:ext cx="1281952" cy="6642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WATER TREATMENT UNIT</a:t>
          </a:r>
          <a:endParaRPr lang="ru-RU" sz="1100" b="1"/>
        </a:p>
      </xdr:txBody>
    </xdr:sp>
    <xdr:clientData/>
  </xdr:oneCellAnchor>
  <xdr:twoCellAnchor>
    <xdr:from>
      <xdr:col>7</xdr:col>
      <xdr:colOff>564777</xdr:colOff>
      <xdr:row>29</xdr:row>
      <xdr:rowOff>0</xdr:rowOff>
    </xdr:from>
    <xdr:to>
      <xdr:col>9</xdr:col>
      <xdr:colOff>403412</xdr:colOff>
      <xdr:row>29</xdr:row>
      <xdr:rowOff>98612</xdr:rowOff>
    </xdr:to>
    <xdr:sp macro="" textlink="">
      <xdr:nvSpPr>
        <xdr:cNvPr id="37" name="Right Arrow 36"/>
        <xdr:cNvSpPr/>
      </xdr:nvSpPr>
      <xdr:spPr>
        <a:xfrm>
          <a:off x="5136777" y="5199529"/>
          <a:ext cx="1057835" cy="98612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4</xdr:col>
      <xdr:colOff>17929</xdr:colOff>
      <xdr:row>29</xdr:row>
      <xdr:rowOff>0</xdr:rowOff>
    </xdr:from>
    <xdr:to>
      <xdr:col>5</xdr:col>
      <xdr:colOff>412376</xdr:colOff>
      <xdr:row>29</xdr:row>
      <xdr:rowOff>98612</xdr:rowOff>
    </xdr:to>
    <xdr:sp macro="" textlink="">
      <xdr:nvSpPr>
        <xdr:cNvPr id="39" name="Right Arrow 38"/>
        <xdr:cNvSpPr/>
      </xdr:nvSpPr>
      <xdr:spPr>
        <a:xfrm>
          <a:off x="2761129" y="5199529"/>
          <a:ext cx="1004047" cy="98612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4</xdr:col>
      <xdr:colOff>510989</xdr:colOff>
      <xdr:row>44</xdr:row>
      <xdr:rowOff>35859</xdr:rowOff>
    </xdr:from>
    <xdr:to>
      <xdr:col>5</xdr:col>
      <xdr:colOff>412376</xdr:colOff>
      <xdr:row>44</xdr:row>
      <xdr:rowOff>143437</xdr:rowOff>
    </xdr:to>
    <xdr:sp macro="" textlink="">
      <xdr:nvSpPr>
        <xdr:cNvPr id="40" name="Right Arrow 39"/>
        <xdr:cNvSpPr/>
      </xdr:nvSpPr>
      <xdr:spPr>
        <a:xfrm>
          <a:off x="3254189" y="7924800"/>
          <a:ext cx="510987" cy="107578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12</xdr:col>
      <xdr:colOff>17930</xdr:colOff>
      <xdr:row>46</xdr:row>
      <xdr:rowOff>71718</xdr:rowOff>
    </xdr:from>
    <xdr:to>
      <xdr:col>12</xdr:col>
      <xdr:colOff>385481</xdr:colOff>
      <xdr:row>47</xdr:row>
      <xdr:rowOff>1</xdr:rowOff>
    </xdr:to>
    <xdr:sp macro="" textlink="">
      <xdr:nvSpPr>
        <xdr:cNvPr id="41" name="Right Arrow 40"/>
        <xdr:cNvSpPr/>
      </xdr:nvSpPr>
      <xdr:spPr>
        <a:xfrm>
          <a:off x="7637930" y="8319247"/>
          <a:ext cx="367551" cy="107578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11</xdr:col>
      <xdr:colOff>564776</xdr:colOff>
      <xdr:row>28</xdr:row>
      <xdr:rowOff>170329</xdr:rowOff>
    </xdr:from>
    <xdr:to>
      <xdr:col>12</xdr:col>
      <xdr:colOff>295833</xdr:colOff>
      <xdr:row>29</xdr:row>
      <xdr:rowOff>107579</xdr:rowOff>
    </xdr:to>
    <xdr:sp macro="" textlink="">
      <xdr:nvSpPr>
        <xdr:cNvPr id="42" name="Right Arrow 41"/>
        <xdr:cNvSpPr/>
      </xdr:nvSpPr>
      <xdr:spPr>
        <a:xfrm>
          <a:off x="7575176" y="5190564"/>
          <a:ext cx="340657" cy="116544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9</xdr:col>
      <xdr:colOff>199563</xdr:colOff>
      <xdr:row>15</xdr:row>
      <xdr:rowOff>17927</xdr:rowOff>
    </xdr:from>
    <xdr:to>
      <xdr:col>11</xdr:col>
      <xdr:colOff>334033</xdr:colOff>
      <xdr:row>15</xdr:row>
      <xdr:rowOff>113811</xdr:rowOff>
    </xdr:to>
    <xdr:sp macro="" textlink="">
      <xdr:nvSpPr>
        <xdr:cNvPr id="43" name="Right Arrow 42"/>
        <xdr:cNvSpPr/>
      </xdr:nvSpPr>
      <xdr:spPr>
        <a:xfrm>
          <a:off x="5990763" y="2800884"/>
          <a:ext cx="1353670" cy="95884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9</xdr:col>
      <xdr:colOff>206188</xdr:colOff>
      <xdr:row>18</xdr:row>
      <xdr:rowOff>125506</xdr:rowOff>
    </xdr:from>
    <xdr:to>
      <xdr:col>11</xdr:col>
      <xdr:colOff>340658</xdr:colOff>
      <xdr:row>19</xdr:row>
      <xdr:rowOff>35859</xdr:rowOff>
    </xdr:to>
    <xdr:sp macro="" textlink="">
      <xdr:nvSpPr>
        <xdr:cNvPr id="44" name="Right Arrow 43"/>
        <xdr:cNvSpPr/>
      </xdr:nvSpPr>
      <xdr:spPr>
        <a:xfrm>
          <a:off x="5997388" y="3352800"/>
          <a:ext cx="1353670" cy="89647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8</xdr:col>
      <xdr:colOff>600636</xdr:colOff>
      <xdr:row>24</xdr:row>
      <xdr:rowOff>53788</xdr:rowOff>
    </xdr:from>
    <xdr:to>
      <xdr:col>11</xdr:col>
      <xdr:colOff>358588</xdr:colOff>
      <xdr:row>24</xdr:row>
      <xdr:rowOff>143434</xdr:rowOff>
    </xdr:to>
    <xdr:sp macro="" textlink="">
      <xdr:nvSpPr>
        <xdr:cNvPr id="45" name="Right Arrow 44"/>
        <xdr:cNvSpPr/>
      </xdr:nvSpPr>
      <xdr:spPr>
        <a:xfrm>
          <a:off x="5782236" y="4356847"/>
          <a:ext cx="1586752" cy="89646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5</xdr:col>
      <xdr:colOff>542365</xdr:colOff>
      <xdr:row>30</xdr:row>
      <xdr:rowOff>147917</xdr:rowOff>
    </xdr:from>
    <xdr:to>
      <xdr:col>6</xdr:col>
      <xdr:colOff>8965</xdr:colOff>
      <xdr:row>41</xdr:row>
      <xdr:rowOff>26894</xdr:rowOff>
    </xdr:to>
    <xdr:sp macro="" textlink="">
      <xdr:nvSpPr>
        <xdr:cNvPr id="46" name="Right Arrow 45"/>
        <xdr:cNvSpPr/>
      </xdr:nvSpPr>
      <xdr:spPr>
        <a:xfrm rot="5400000" flipV="1">
          <a:off x="3007659" y="6414247"/>
          <a:ext cx="1851212" cy="76200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4</xdr:col>
      <xdr:colOff>493058</xdr:colOff>
      <xdr:row>15</xdr:row>
      <xdr:rowOff>33130</xdr:rowOff>
    </xdr:from>
    <xdr:to>
      <xdr:col>7</xdr:col>
      <xdr:colOff>53787</xdr:colOff>
      <xdr:row>17</xdr:row>
      <xdr:rowOff>95882</xdr:rowOff>
    </xdr:to>
    <xdr:sp macro="" textlink="">
      <xdr:nvSpPr>
        <xdr:cNvPr id="47" name="Bent-Up Arrow 46"/>
        <xdr:cNvSpPr/>
      </xdr:nvSpPr>
      <xdr:spPr>
        <a:xfrm rot="16200000" flipV="1">
          <a:off x="3714117" y="2338228"/>
          <a:ext cx="433812" cy="1389529"/>
        </a:xfrm>
        <a:prstGeom prst="bentUpArrow">
          <a:avLst>
            <a:gd name="adj1" fmla="val 8630"/>
            <a:gd name="adj2" fmla="val 7482"/>
            <a:gd name="adj3" fmla="val 1863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2</xdr:col>
      <xdr:colOff>517613</xdr:colOff>
      <xdr:row>18</xdr:row>
      <xdr:rowOff>125504</xdr:rowOff>
    </xdr:from>
    <xdr:to>
      <xdr:col>3</xdr:col>
      <xdr:colOff>424069</xdr:colOff>
      <xdr:row>27</xdr:row>
      <xdr:rowOff>125505</xdr:rowOff>
    </xdr:to>
    <xdr:sp macro="" textlink="">
      <xdr:nvSpPr>
        <xdr:cNvPr id="48" name="Bent-Up Arrow 47"/>
        <xdr:cNvSpPr/>
      </xdr:nvSpPr>
      <xdr:spPr>
        <a:xfrm rot="16200000" flipV="1">
          <a:off x="1464753" y="4041912"/>
          <a:ext cx="1669775" cy="516056"/>
        </a:xfrm>
        <a:prstGeom prst="bentUpArrow">
          <a:avLst>
            <a:gd name="adj1" fmla="val 8993"/>
            <a:gd name="adj2" fmla="val 7482"/>
            <a:gd name="adj3" fmla="val 1863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11</xdr:col>
      <xdr:colOff>242050</xdr:colOff>
      <xdr:row>31</xdr:row>
      <xdr:rowOff>80682</xdr:rowOff>
    </xdr:from>
    <xdr:to>
      <xdr:col>11</xdr:col>
      <xdr:colOff>340659</xdr:colOff>
      <xdr:row>41</xdr:row>
      <xdr:rowOff>62756</xdr:rowOff>
    </xdr:to>
    <xdr:sp macro="" textlink="">
      <xdr:nvSpPr>
        <xdr:cNvPr id="49" name="Right Arrow 48"/>
        <xdr:cNvSpPr/>
      </xdr:nvSpPr>
      <xdr:spPr>
        <a:xfrm rot="5400000" flipV="1">
          <a:off x="6414247" y="6477003"/>
          <a:ext cx="1775015" cy="98609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10</xdr:col>
      <xdr:colOff>475130</xdr:colOff>
      <xdr:row>31</xdr:row>
      <xdr:rowOff>26892</xdr:rowOff>
    </xdr:from>
    <xdr:to>
      <xdr:col>10</xdr:col>
      <xdr:colOff>564776</xdr:colOff>
      <xdr:row>41</xdr:row>
      <xdr:rowOff>161363</xdr:rowOff>
    </xdr:to>
    <xdr:sp macro="" textlink="">
      <xdr:nvSpPr>
        <xdr:cNvPr id="50" name="Right Arrow 49"/>
        <xdr:cNvSpPr/>
      </xdr:nvSpPr>
      <xdr:spPr>
        <a:xfrm rot="5400000" flipV="1">
          <a:off x="5957047" y="6503893"/>
          <a:ext cx="1927412" cy="89646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8</xdr:col>
      <xdr:colOff>331694</xdr:colOff>
      <xdr:row>38</xdr:row>
      <xdr:rowOff>161364</xdr:rowOff>
    </xdr:from>
    <xdr:to>
      <xdr:col>9</xdr:col>
      <xdr:colOff>125506</xdr:colOff>
      <xdr:row>39</xdr:row>
      <xdr:rowOff>80682</xdr:rowOff>
    </xdr:to>
    <xdr:sp macro="" textlink="">
      <xdr:nvSpPr>
        <xdr:cNvPr id="52" name="Right Arrow 51"/>
        <xdr:cNvSpPr/>
      </xdr:nvSpPr>
      <xdr:spPr>
        <a:xfrm>
          <a:off x="5513294" y="6974540"/>
          <a:ext cx="403412" cy="98613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5</xdr:col>
      <xdr:colOff>591672</xdr:colOff>
      <xdr:row>18</xdr:row>
      <xdr:rowOff>134471</xdr:rowOff>
    </xdr:from>
    <xdr:to>
      <xdr:col>7</xdr:col>
      <xdr:colOff>26894</xdr:colOff>
      <xdr:row>19</xdr:row>
      <xdr:rowOff>35861</xdr:rowOff>
    </xdr:to>
    <xdr:sp macro="" textlink="">
      <xdr:nvSpPr>
        <xdr:cNvPr id="53" name="Right Arrow 52"/>
        <xdr:cNvSpPr/>
      </xdr:nvSpPr>
      <xdr:spPr>
        <a:xfrm>
          <a:off x="3944472" y="3361765"/>
          <a:ext cx="654422" cy="80684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3</xdr:col>
      <xdr:colOff>224116</xdr:colOff>
      <xdr:row>30</xdr:row>
      <xdr:rowOff>124945</xdr:rowOff>
    </xdr:from>
    <xdr:to>
      <xdr:col>3</xdr:col>
      <xdr:colOff>304799</xdr:colOff>
      <xdr:row>42</xdr:row>
      <xdr:rowOff>151840</xdr:rowOff>
    </xdr:to>
    <xdr:sp macro="" textlink="">
      <xdr:nvSpPr>
        <xdr:cNvPr id="54" name="Right Arrow 53"/>
        <xdr:cNvSpPr/>
      </xdr:nvSpPr>
      <xdr:spPr>
        <a:xfrm rot="5400000" flipV="1">
          <a:off x="1298760" y="6613151"/>
          <a:ext cx="2198595" cy="80683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8</xdr:col>
      <xdr:colOff>327017</xdr:colOff>
      <xdr:row>40</xdr:row>
      <xdr:rowOff>26893</xdr:rowOff>
    </xdr:from>
    <xdr:to>
      <xdr:col>9</xdr:col>
      <xdr:colOff>112643</xdr:colOff>
      <xdr:row>46</xdr:row>
      <xdr:rowOff>98610</xdr:rowOff>
    </xdr:to>
    <xdr:sp macro="" textlink="">
      <xdr:nvSpPr>
        <xdr:cNvPr id="55" name="Bent-Up Arrow 54"/>
        <xdr:cNvSpPr/>
      </xdr:nvSpPr>
      <xdr:spPr>
        <a:xfrm flipV="1">
          <a:off x="5508617" y="7448110"/>
          <a:ext cx="395226" cy="1184900"/>
        </a:xfrm>
        <a:prstGeom prst="bentUpArrow">
          <a:avLst>
            <a:gd name="adj1" fmla="val 11740"/>
            <a:gd name="adj2" fmla="val 7482"/>
            <a:gd name="adj3" fmla="val 1192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3</xdr:col>
      <xdr:colOff>420219</xdr:colOff>
      <xdr:row>45</xdr:row>
      <xdr:rowOff>179579</xdr:rowOff>
    </xdr:from>
    <xdr:to>
      <xdr:col>9</xdr:col>
      <xdr:colOff>481013</xdr:colOff>
      <xdr:row>46</xdr:row>
      <xdr:rowOff>152401</xdr:rowOff>
    </xdr:to>
    <xdr:sp macro="" textlink="">
      <xdr:nvSpPr>
        <xdr:cNvPr id="56" name="Bent-Up Arrow 55"/>
        <xdr:cNvSpPr/>
      </xdr:nvSpPr>
      <xdr:spPr>
        <a:xfrm rot="5400000">
          <a:off x="4336117" y="6541156"/>
          <a:ext cx="153797" cy="3718394"/>
        </a:xfrm>
        <a:prstGeom prst="bentUpArrow">
          <a:avLst>
            <a:gd name="adj1" fmla="val 23914"/>
            <a:gd name="adj2" fmla="val 7482"/>
            <a:gd name="adj3" fmla="val 10499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12</xdr:col>
      <xdr:colOff>366713</xdr:colOff>
      <xdr:row>41</xdr:row>
      <xdr:rowOff>71438</xdr:rowOff>
    </xdr:from>
    <xdr:to>
      <xdr:col>13</xdr:col>
      <xdr:colOff>231553</xdr:colOff>
      <xdr:row>50</xdr:row>
      <xdr:rowOff>75406</xdr:rowOff>
    </xdr:to>
    <xdr:sp macro="" textlink="">
      <xdr:nvSpPr>
        <xdr:cNvPr id="57" name="Freeform 56"/>
        <xdr:cNvSpPr/>
      </xdr:nvSpPr>
      <xdr:spPr>
        <a:xfrm>
          <a:off x="7986713" y="7491413"/>
          <a:ext cx="474440" cy="1632743"/>
        </a:xfrm>
        <a:custGeom>
          <a:avLst/>
          <a:gdLst>
            <a:gd name="connsiteX0" fmla="*/ 171450 w 465137"/>
            <a:gd name="connsiteY0" fmla="*/ 0 h 1632743"/>
            <a:gd name="connsiteX1" fmla="*/ 190500 w 465137"/>
            <a:gd name="connsiteY1" fmla="*/ 171450 h 1632743"/>
            <a:gd name="connsiteX2" fmla="*/ 0 w 465137"/>
            <a:gd name="connsiteY2" fmla="*/ 214312 h 1632743"/>
            <a:gd name="connsiteX3" fmla="*/ 190500 w 465137"/>
            <a:gd name="connsiteY3" fmla="*/ 790575 h 1632743"/>
            <a:gd name="connsiteX4" fmla="*/ 28575 w 465137"/>
            <a:gd name="connsiteY4" fmla="*/ 1219200 h 1632743"/>
            <a:gd name="connsiteX5" fmla="*/ 266700 w 465137"/>
            <a:gd name="connsiteY5" fmla="*/ 1571625 h 1632743"/>
            <a:gd name="connsiteX6" fmla="*/ 433387 w 465137"/>
            <a:gd name="connsiteY6" fmla="*/ 1585912 h 1632743"/>
            <a:gd name="connsiteX7" fmla="*/ 457200 w 465137"/>
            <a:gd name="connsiteY7" fmla="*/ 1309687 h 163274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465137" h="1632743">
              <a:moveTo>
                <a:pt x="171450" y="0"/>
              </a:moveTo>
              <a:cubicBezTo>
                <a:pt x="195262" y="67865"/>
                <a:pt x="219075" y="135731"/>
                <a:pt x="190500" y="171450"/>
              </a:cubicBezTo>
              <a:cubicBezTo>
                <a:pt x="161925" y="207169"/>
                <a:pt x="0" y="111125"/>
                <a:pt x="0" y="214312"/>
              </a:cubicBezTo>
              <a:cubicBezTo>
                <a:pt x="0" y="317499"/>
                <a:pt x="185738" y="623094"/>
                <a:pt x="190500" y="790575"/>
              </a:cubicBezTo>
              <a:cubicBezTo>
                <a:pt x="195263" y="958056"/>
                <a:pt x="15875" y="1089025"/>
                <a:pt x="28575" y="1219200"/>
              </a:cubicBezTo>
              <a:cubicBezTo>
                <a:pt x="41275" y="1349375"/>
                <a:pt x="199232" y="1510507"/>
                <a:pt x="266700" y="1571625"/>
              </a:cubicBezTo>
              <a:cubicBezTo>
                <a:pt x="334168" y="1632743"/>
                <a:pt x="401637" y="1629568"/>
                <a:pt x="433387" y="1585912"/>
              </a:cubicBezTo>
              <a:cubicBezTo>
                <a:pt x="465137" y="1542256"/>
                <a:pt x="457994" y="1319212"/>
                <a:pt x="457200" y="1309687"/>
              </a:cubicBezTo>
            </a:path>
          </a:pathLst>
        </a:cu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oneCellAnchor>
    <xdr:from>
      <xdr:col>12</xdr:col>
      <xdr:colOff>433388</xdr:colOff>
      <xdr:row>41</xdr:row>
      <xdr:rowOff>119063</xdr:rowOff>
    </xdr:from>
    <xdr:ext cx="794838" cy="411870"/>
    <xdr:sp macro="" textlink="">
      <xdr:nvSpPr>
        <xdr:cNvPr id="58" name="TextBox 57"/>
        <xdr:cNvSpPr txBox="1"/>
      </xdr:nvSpPr>
      <xdr:spPr>
        <a:xfrm>
          <a:off x="8053388" y="7539038"/>
          <a:ext cx="794838" cy="4118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l-PL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CREEK</a:t>
          </a:r>
          <a:endParaRPr lang="ru-RU" sz="1100" b="1"/>
        </a:p>
      </xdr:txBody>
    </xdr:sp>
    <xdr:clientData/>
  </xdr:oneCellAnchor>
  <xdr:twoCellAnchor>
    <xdr:from>
      <xdr:col>7</xdr:col>
      <xdr:colOff>215465</xdr:colOff>
      <xdr:row>30</xdr:row>
      <xdr:rowOff>147147</xdr:rowOff>
    </xdr:from>
    <xdr:to>
      <xdr:col>7</xdr:col>
      <xdr:colOff>304800</xdr:colOff>
      <xdr:row>32</xdr:row>
      <xdr:rowOff>31530</xdr:rowOff>
    </xdr:to>
    <xdr:sp macro="" textlink="">
      <xdr:nvSpPr>
        <xdr:cNvPr id="60" name="Right Arrow 59"/>
        <xdr:cNvSpPr/>
      </xdr:nvSpPr>
      <xdr:spPr>
        <a:xfrm rot="5400000" flipV="1">
          <a:off x="4706010" y="5746533"/>
          <a:ext cx="252245" cy="89335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7</xdr:col>
      <xdr:colOff>220717</xdr:colOff>
      <xdr:row>36</xdr:row>
      <xdr:rowOff>63062</xdr:rowOff>
    </xdr:from>
    <xdr:to>
      <xdr:col>7</xdr:col>
      <xdr:colOff>310052</xdr:colOff>
      <xdr:row>37</xdr:row>
      <xdr:rowOff>131376</xdr:rowOff>
    </xdr:to>
    <xdr:sp macro="" textlink="">
      <xdr:nvSpPr>
        <xdr:cNvPr id="62" name="Right Arrow 61"/>
        <xdr:cNvSpPr/>
      </xdr:nvSpPr>
      <xdr:spPr>
        <a:xfrm rot="5400000" flipV="1">
          <a:off x="4711262" y="6766034"/>
          <a:ext cx="252245" cy="89335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oneCellAnchor>
    <xdr:from>
      <xdr:col>2</xdr:col>
      <xdr:colOff>15766</xdr:colOff>
      <xdr:row>17</xdr:row>
      <xdr:rowOff>15765</xdr:rowOff>
    </xdr:from>
    <xdr:ext cx="1056290" cy="457200"/>
    <xdr:sp macro="" textlink="">
      <xdr:nvSpPr>
        <xdr:cNvPr id="64" name="TextBox 63"/>
        <xdr:cNvSpPr txBox="1"/>
      </xdr:nvSpPr>
      <xdr:spPr>
        <a:xfrm>
          <a:off x="1539766" y="3142593"/>
          <a:ext cx="1056290" cy="457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l-PL" sz="1100"/>
            <a:t>petroleum</a:t>
          </a:r>
          <a:r>
            <a:rPr lang="pl-PL" sz="1100" baseline="0"/>
            <a:t> gas</a:t>
          </a:r>
          <a:endParaRPr lang="ru-RU" sz="1100"/>
        </a:p>
      </xdr:txBody>
    </xdr:sp>
    <xdr:clientData/>
  </xdr:oneCellAnchor>
  <xdr:oneCellAnchor>
    <xdr:from>
      <xdr:col>5</xdr:col>
      <xdr:colOff>395351</xdr:colOff>
      <xdr:row>17</xdr:row>
      <xdr:rowOff>19403</xdr:rowOff>
    </xdr:from>
    <xdr:ext cx="1056290" cy="457200"/>
    <xdr:sp macro="" textlink="">
      <xdr:nvSpPr>
        <xdr:cNvPr id="66" name="TextBox 65"/>
        <xdr:cNvSpPr txBox="1"/>
      </xdr:nvSpPr>
      <xdr:spPr>
        <a:xfrm>
          <a:off x="3748151" y="3173420"/>
          <a:ext cx="1056290" cy="457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l-PL" sz="1100"/>
            <a:t>Fuel</a:t>
          </a:r>
          <a:r>
            <a:rPr lang="pl-PL" sz="1100" baseline="0"/>
            <a:t> gas</a:t>
          </a:r>
          <a:endParaRPr lang="ru-RU" sz="1100"/>
        </a:p>
      </xdr:txBody>
    </xdr:sp>
    <xdr:clientData/>
  </xdr:oneCellAnchor>
  <xdr:oneCellAnchor>
    <xdr:from>
      <xdr:col>3</xdr:col>
      <xdr:colOff>586155</xdr:colOff>
      <xdr:row>27</xdr:row>
      <xdr:rowOff>64477</xdr:rowOff>
    </xdr:from>
    <xdr:ext cx="1056290" cy="457200"/>
    <xdr:sp macro="" textlink="">
      <xdr:nvSpPr>
        <xdr:cNvPr id="67" name="TextBox 66"/>
        <xdr:cNvSpPr txBox="1"/>
      </xdr:nvSpPr>
      <xdr:spPr>
        <a:xfrm>
          <a:off x="2719755" y="4970585"/>
          <a:ext cx="1056290" cy="457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l-PL" sz="1100"/>
            <a:t>crude oil</a:t>
          </a:r>
          <a:endParaRPr lang="ru-RU" sz="1100"/>
        </a:p>
      </xdr:txBody>
    </xdr:sp>
    <xdr:clientData/>
  </xdr:oneCellAnchor>
  <xdr:oneCellAnchor>
    <xdr:from>
      <xdr:col>5</xdr:col>
      <xdr:colOff>410309</xdr:colOff>
      <xdr:row>18</xdr:row>
      <xdr:rowOff>52754</xdr:rowOff>
    </xdr:from>
    <xdr:ext cx="1056290" cy="457200"/>
    <xdr:sp macro="" textlink="">
      <xdr:nvSpPr>
        <xdr:cNvPr id="68" name="TextBox 67"/>
        <xdr:cNvSpPr txBox="1"/>
      </xdr:nvSpPr>
      <xdr:spPr>
        <a:xfrm>
          <a:off x="3763109" y="3392302"/>
          <a:ext cx="1056290" cy="457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l-PL" sz="1100"/>
            <a:t>for heaters</a:t>
          </a:r>
          <a:endParaRPr lang="ru-RU" sz="1100"/>
        </a:p>
      </xdr:txBody>
    </xdr:sp>
    <xdr:clientData/>
  </xdr:oneCellAnchor>
  <xdr:oneCellAnchor>
    <xdr:from>
      <xdr:col>4</xdr:col>
      <xdr:colOff>93785</xdr:colOff>
      <xdr:row>29</xdr:row>
      <xdr:rowOff>17585</xdr:rowOff>
    </xdr:from>
    <xdr:ext cx="838200" cy="457200"/>
    <xdr:sp macro="" textlink="">
      <xdr:nvSpPr>
        <xdr:cNvPr id="70" name="TextBox 69"/>
        <xdr:cNvSpPr txBox="1"/>
      </xdr:nvSpPr>
      <xdr:spPr>
        <a:xfrm>
          <a:off x="2836985" y="5287108"/>
          <a:ext cx="838200" cy="457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l-PL" sz="1100"/>
            <a:t>reservoir</a:t>
          </a:r>
          <a:r>
            <a:rPr lang="pl-PL" sz="1100" baseline="0"/>
            <a:t> water</a:t>
          </a:r>
          <a:endParaRPr lang="ru-RU" sz="1100"/>
        </a:p>
      </xdr:txBody>
    </xdr:sp>
    <xdr:clientData/>
  </xdr:oneCellAnchor>
  <xdr:oneCellAnchor>
    <xdr:from>
      <xdr:col>8</xdr:col>
      <xdr:colOff>35169</xdr:colOff>
      <xdr:row>26</xdr:row>
      <xdr:rowOff>175846</xdr:rowOff>
    </xdr:from>
    <xdr:ext cx="838200" cy="457200"/>
    <xdr:sp macro="" textlink="">
      <xdr:nvSpPr>
        <xdr:cNvPr id="71" name="TextBox 70"/>
        <xdr:cNvSpPr txBox="1"/>
      </xdr:nvSpPr>
      <xdr:spPr>
        <a:xfrm>
          <a:off x="5216769" y="4900246"/>
          <a:ext cx="838200" cy="457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l-PL" sz="1100"/>
            <a:t>oil with additions</a:t>
          </a:r>
          <a:endParaRPr lang="ru-RU" sz="1100"/>
        </a:p>
      </xdr:txBody>
    </xdr:sp>
    <xdr:clientData/>
  </xdr:oneCellAnchor>
  <xdr:oneCellAnchor>
    <xdr:from>
      <xdr:col>7</xdr:col>
      <xdr:colOff>550985</xdr:colOff>
      <xdr:row>29</xdr:row>
      <xdr:rowOff>11723</xdr:rowOff>
    </xdr:from>
    <xdr:ext cx="1056290" cy="457200"/>
    <xdr:sp macro="" textlink="">
      <xdr:nvSpPr>
        <xdr:cNvPr id="73" name="TextBox 72"/>
        <xdr:cNvSpPr txBox="1"/>
      </xdr:nvSpPr>
      <xdr:spPr>
        <a:xfrm>
          <a:off x="5122985" y="5281246"/>
          <a:ext cx="1056290" cy="457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l-PL" sz="1100"/>
            <a:t>under 1%</a:t>
          </a:r>
          <a:endParaRPr lang="ru-RU" sz="1100"/>
        </a:p>
      </xdr:txBody>
    </xdr:sp>
    <xdr:clientData/>
  </xdr:oneCellAnchor>
  <xdr:oneCellAnchor>
    <xdr:from>
      <xdr:col>12</xdr:col>
      <xdr:colOff>211017</xdr:colOff>
      <xdr:row>27</xdr:row>
      <xdr:rowOff>175847</xdr:rowOff>
    </xdr:from>
    <xdr:ext cx="1056290" cy="457200"/>
    <xdr:sp macro="" textlink="">
      <xdr:nvSpPr>
        <xdr:cNvPr id="74" name="TextBox 73"/>
        <xdr:cNvSpPr txBox="1"/>
      </xdr:nvSpPr>
      <xdr:spPr>
        <a:xfrm>
          <a:off x="7831017" y="5081955"/>
          <a:ext cx="1056290" cy="457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l-PL" sz="1100"/>
            <a:t>To refineries</a:t>
          </a:r>
          <a:endParaRPr lang="ru-RU" sz="1100"/>
        </a:p>
      </xdr:txBody>
    </xdr:sp>
    <xdr:clientData/>
  </xdr:oneCellAnchor>
  <xdr:oneCellAnchor>
    <xdr:from>
      <xdr:col>11</xdr:col>
      <xdr:colOff>275492</xdr:colOff>
      <xdr:row>22</xdr:row>
      <xdr:rowOff>128954</xdr:rowOff>
    </xdr:from>
    <xdr:ext cx="920261" cy="656492"/>
    <xdr:sp macro="" textlink="">
      <xdr:nvSpPr>
        <xdr:cNvPr id="76" name="TextBox 75"/>
        <xdr:cNvSpPr txBox="1"/>
      </xdr:nvSpPr>
      <xdr:spPr>
        <a:xfrm>
          <a:off x="7285892" y="4126523"/>
          <a:ext cx="920261" cy="656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l-PL" sz="1100"/>
            <a:t>Gas transport pipeline</a:t>
          </a:r>
          <a:endParaRPr lang="ru-RU" sz="1100"/>
        </a:p>
      </xdr:txBody>
    </xdr:sp>
    <xdr:clientData/>
  </xdr:oneCellAnchor>
  <xdr:oneCellAnchor>
    <xdr:from>
      <xdr:col>11</xdr:col>
      <xdr:colOff>293078</xdr:colOff>
      <xdr:row>17</xdr:row>
      <xdr:rowOff>35170</xdr:rowOff>
    </xdr:from>
    <xdr:ext cx="920261" cy="656492"/>
    <xdr:sp macro="" textlink="">
      <xdr:nvSpPr>
        <xdr:cNvPr id="78" name="TextBox 77"/>
        <xdr:cNvSpPr txBox="1"/>
      </xdr:nvSpPr>
      <xdr:spPr>
        <a:xfrm>
          <a:off x="7303478" y="3124201"/>
          <a:ext cx="920261" cy="656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l-PL" sz="1100"/>
            <a:t>MPS steam production</a:t>
          </a:r>
          <a:endParaRPr lang="ru-RU" sz="1100"/>
        </a:p>
      </xdr:txBody>
    </xdr:sp>
    <xdr:clientData/>
  </xdr:oneCellAnchor>
  <xdr:oneCellAnchor>
    <xdr:from>
      <xdr:col>11</xdr:col>
      <xdr:colOff>257907</xdr:colOff>
      <xdr:row>13</xdr:row>
      <xdr:rowOff>85374</xdr:rowOff>
    </xdr:from>
    <xdr:ext cx="920261" cy="656492"/>
    <xdr:sp macro="" textlink="">
      <xdr:nvSpPr>
        <xdr:cNvPr id="79" name="TextBox 78"/>
        <xdr:cNvSpPr txBox="1"/>
      </xdr:nvSpPr>
      <xdr:spPr>
        <a:xfrm>
          <a:off x="7268307" y="2497270"/>
          <a:ext cx="920261" cy="656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l-PL" sz="1100"/>
            <a:t>Delivery of liquid fraction</a:t>
          </a:r>
          <a:endParaRPr lang="ru-RU" sz="1100"/>
        </a:p>
      </xdr:txBody>
    </xdr:sp>
    <xdr:clientData/>
  </xdr:oneCellAnchor>
  <xdr:oneCellAnchor>
    <xdr:from>
      <xdr:col>10</xdr:col>
      <xdr:colOff>186902</xdr:colOff>
      <xdr:row>33</xdr:row>
      <xdr:rowOff>131151</xdr:rowOff>
    </xdr:from>
    <xdr:ext cx="457200" cy="1056290"/>
    <xdr:sp macro="" textlink="">
      <xdr:nvSpPr>
        <xdr:cNvPr id="80" name="TextBox 79"/>
        <xdr:cNvSpPr txBox="1"/>
      </xdr:nvSpPr>
      <xdr:spPr>
        <a:xfrm rot="16200000">
          <a:off x="6288157" y="6553200"/>
          <a:ext cx="1056290" cy="457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l-PL" sz="1100"/>
            <a:t>slurry</a:t>
          </a:r>
          <a:endParaRPr lang="ru-RU" sz="1100"/>
        </a:p>
      </xdr:txBody>
    </xdr:sp>
    <xdr:clientData/>
  </xdr:oneCellAnchor>
  <xdr:oneCellAnchor>
    <xdr:from>
      <xdr:col>9</xdr:col>
      <xdr:colOff>38100</xdr:colOff>
      <xdr:row>37</xdr:row>
      <xdr:rowOff>119062</xdr:rowOff>
    </xdr:from>
    <xdr:ext cx="1056290" cy="457200"/>
    <xdr:sp macro="" textlink="">
      <xdr:nvSpPr>
        <xdr:cNvPr id="82" name="TextBox 81"/>
        <xdr:cNvSpPr txBox="1"/>
      </xdr:nvSpPr>
      <xdr:spPr>
        <a:xfrm>
          <a:off x="5829300" y="6815137"/>
          <a:ext cx="1056290" cy="457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l-PL" sz="1100"/>
            <a:t>back to wells</a:t>
          </a:r>
          <a:endParaRPr lang="ru-RU" sz="1100"/>
        </a:p>
      </xdr:txBody>
    </xdr:sp>
    <xdr:clientData/>
  </xdr:oneCellAnchor>
  <xdr:oneCellAnchor>
    <xdr:from>
      <xdr:col>6</xdr:col>
      <xdr:colOff>204788</xdr:colOff>
      <xdr:row>30</xdr:row>
      <xdr:rowOff>59561</xdr:rowOff>
    </xdr:from>
    <xdr:ext cx="769247" cy="419589"/>
    <xdr:sp macro="" textlink="">
      <xdr:nvSpPr>
        <xdr:cNvPr id="84" name="TextBox 83"/>
        <xdr:cNvSpPr txBox="1"/>
      </xdr:nvSpPr>
      <xdr:spPr>
        <a:xfrm>
          <a:off x="4167188" y="5625474"/>
          <a:ext cx="769247" cy="4195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l-PL" sz="800"/>
            <a:t>reservoir</a:t>
          </a:r>
          <a:r>
            <a:rPr lang="pl-PL" sz="800" baseline="0"/>
            <a:t> water</a:t>
          </a:r>
          <a:endParaRPr lang="ru-RU" sz="800"/>
        </a:p>
      </xdr:txBody>
    </xdr:sp>
    <xdr:clientData/>
  </xdr:oneCellAnchor>
  <xdr:oneCellAnchor>
    <xdr:from>
      <xdr:col>10</xdr:col>
      <xdr:colOff>561974</xdr:colOff>
      <xdr:row>33</xdr:row>
      <xdr:rowOff>71437</xdr:rowOff>
    </xdr:from>
    <xdr:ext cx="457200" cy="1056290"/>
    <xdr:sp macro="" textlink="">
      <xdr:nvSpPr>
        <xdr:cNvPr id="86" name="TextBox 85"/>
        <xdr:cNvSpPr txBox="1"/>
      </xdr:nvSpPr>
      <xdr:spPr>
        <a:xfrm rot="16200000">
          <a:off x="6663229" y="6343157"/>
          <a:ext cx="1056290" cy="457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l-PL" sz="1100"/>
            <a:t>water current</a:t>
          </a:r>
          <a:endParaRPr lang="ru-RU" sz="1100"/>
        </a:p>
      </xdr:txBody>
    </xdr:sp>
    <xdr:clientData/>
  </xdr:oneCellAnchor>
  <xdr:oneCellAnchor>
    <xdr:from>
      <xdr:col>5</xdr:col>
      <xdr:colOff>233362</xdr:colOff>
      <xdr:row>33</xdr:row>
      <xdr:rowOff>90487</xdr:rowOff>
    </xdr:from>
    <xdr:ext cx="457200" cy="1056290"/>
    <xdr:sp macro="" textlink="">
      <xdr:nvSpPr>
        <xdr:cNvPr id="87" name="TextBox 86"/>
        <xdr:cNvSpPr txBox="1"/>
      </xdr:nvSpPr>
      <xdr:spPr>
        <a:xfrm rot="16200000">
          <a:off x="3286617" y="6362207"/>
          <a:ext cx="1056290" cy="457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l-PL" sz="1100"/>
            <a:t>water current</a:t>
          </a:r>
          <a:endParaRPr lang="ru-RU" sz="1100"/>
        </a:p>
      </xdr:txBody>
    </xdr:sp>
    <xdr:clientData/>
  </xdr:oneCellAnchor>
  <xdr:oneCellAnchor>
    <xdr:from>
      <xdr:col>2</xdr:col>
      <xdr:colOff>528636</xdr:colOff>
      <xdr:row>33</xdr:row>
      <xdr:rowOff>47620</xdr:rowOff>
    </xdr:from>
    <xdr:ext cx="457200" cy="1056290"/>
    <xdr:sp macro="" textlink="">
      <xdr:nvSpPr>
        <xdr:cNvPr id="88" name="TextBox 87"/>
        <xdr:cNvSpPr txBox="1"/>
      </xdr:nvSpPr>
      <xdr:spPr>
        <a:xfrm rot="16200000">
          <a:off x="1753091" y="6319340"/>
          <a:ext cx="1056290" cy="457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l-PL" sz="1100"/>
            <a:t>water current</a:t>
          </a:r>
          <a:endParaRPr lang="ru-RU" sz="1100"/>
        </a:p>
      </xdr:txBody>
    </xdr:sp>
    <xdr:clientData/>
  </xdr:oneCellAnchor>
  <xdr:oneCellAnchor>
    <xdr:from>
      <xdr:col>2</xdr:col>
      <xdr:colOff>214312</xdr:colOff>
      <xdr:row>33</xdr:row>
      <xdr:rowOff>71438</xdr:rowOff>
    </xdr:from>
    <xdr:ext cx="457200" cy="1056290"/>
    <xdr:sp macro="" textlink="">
      <xdr:nvSpPr>
        <xdr:cNvPr id="89" name="TextBox 88"/>
        <xdr:cNvSpPr txBox="1"/>
      </xdr:nvSpPr>
      <xdr:spPr>
        <a:xfrm rot="16200000">
          <a:off x="1438767" y="6343158"/>
          <a:ext cx="1056290" cy="457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pl-PL" sz="1100"/>
            <a:t>slurry</a:t>
          </a:r>
          <a:endParaRPr lang="ru-RU" sz="1100"/>
        </a:p>
      </xdr:txBody>
    </xdr:sp>
    <xdr:clientData/>
  </xdr:oneCellAnchor>
  <xdr:twoCellAnchor>
    <xdr:from>
      <xdr:col>2</xdr:col>
      <xdr:colOff>523009</xdr:colOff>
      <xdr:row>42</xdr:row>
      <xdr:rowOff>6493</xdr:rowOff>
    </xdr:from>
    <xdr:to>
      <xdr:col>6</xdr:col>
      <xdr:colOff>359787</xdr:colOff>
      <xdr:row>42</xdr:row>
      <xdr:rowOff>175779</xdr:rowOff>
    </xdr:to>
    <xdr:sp macro="" textlink="">
      <xdr:nvSpPr>
        <xdr:cNvPr id="93" name="Bent-Up Arrow 92"/>
        <xdr:cNvSpPr/>
      </xdr:nvSpPr>
      <xdr:spPr>
        <a:xfrm flipV="1">
          <a:off x="2047009" y="7716548"/>
          <a:ext cx="2275178" cy="169286"/>
        </a:xfrm>
        <a:prstGeom prst="bentUpArrow">
          <a:avLst>
            <a:gd name="adj1" fmla="val 21192"/>
            <a:gd name="adj2" fmla="val 23850"/>
            <a:gd name="adj3" fmla="val 1863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7</xdr:col>
      <xdr:colOff>83126</xdr:colOff>
      <xdr:row>41</xdr:row>
      <xdr:rowOff>166255</xdr:rowOff>
    </xdr:from>
    <xdr:to>
      <xdr:col>10</xdr:col>
      <xdr:colOff>583095</xdr:colOff>
      <xdr:row>43</xdr:row>
      <xdr:rowOff>6928</xdr:rowOff>
    </xdr:to>
    <xdr:sp macro="" textlink="">
      <xdr:nvSpPr>
        <xdr:cNvPr id="94" name="Bent-Up Arrow 93"/>
        <xdr:cNvSpPr/>
      </xdr:nvSpPr>
      <xdr:spPr>
        <a:xfrm flipH="1" flipV="1">
          <a:off x="4655126" y="7773003"/>
          <a:ext cx="2328769" cy="211734"/>
        </a:xfrm>
        <a:prstGeom prst="bentUpArrow">
          <a:avLst>
            <a:gd name="adj1" fmla="val 21192"/>
            <a:gd name="adj2" fmla="val 18017"/>
            <a:gd name="adj3" fmla="val 1863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4</xdr:col>
      <xdr:colOff>291126</xdr:colOff>
      <xdr:row>41</xdr:row>
      <xdr:rowOff>76199</xdr:rowOff>
    </xdr:from>
    <xdr:to>
      <xdr:col>11</xdr:col>
      <xdr:colOff>351182</xdr:colOff>
      <xdr:row>42</xdr:row>
      <xdr:rowOff>176644</xdr:rowOff>
    </xdr:to>
    <xdr:sp macro="" textlink="">
      <xdr:nvSpPr>
        <xdr:cNvPr id="95" name="Bent-Up Arrow 94"/>
        <xdr:cNvSpPr/>
      </xdr:nvSpPr>
      <xdr:spPr>
        <a:xfrm flipH="1" flipV="1">
          <a:off x="3034326" y="7682947"/>
          <a:ext cx="4327256" cy="285975"/>
        </a:xfrm>
        <a:prstGeom prst="bentUpArrow">
          <a:avLst>
            <a:gd name="adj1" fmla="val 11924"/>
            <a:gd name="adj2" fmla="val 16387"/>
            <a:gd name="adj3" fmla="val 1863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2</xdr:col>
      <xdr:colOff>513784</xdr:colOff>
      <xdr:row>30</xdr:row>
      <xdr:rowOff>126298</xdr:rowOff>
    </xdr:from>
    <xdr:to>
      <xdr:col>2</xdr:col>
      <xdr:colOff>559503</xdr:colOff>
      <xdr:row>42</xdr:row>
      <xdr:rowOff>42156</xdr:rowOff>
    </xdr:to>
    <xdr:sp macro="" textlink="">
      <xdr:nvSpPr>
        <xdr:cNvPr id="97" name="Rectangle 96"/>
        <xdr:cNvSpPr/>
      </xdr:nvSpPr>
      <xdr:spPr>
        <a:xfrm rot="5400000" flipV="1">
          <a:off x="1013217" y="6598354"/>
          <a:ext cx="2094854" cy="4571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247650</xdr:colOff>
      <xdr:row>1</xdr:row>
      <xdr:rowOff>66675</xdr:rowOff>
    </xdr:from>
    <xdr:to>
      <xdr:col>25</xdr:col>
      <xdr:colOff>419100</xdr:colOff>
      <xdr:row>24</xdr:row>
      <xdr:rowOff>104602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B2E0AC2-8425-4683-99F9-DCB7CC7AB8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b="5352"/>
        <a:stretch/>
      </xdr:blipFill>
      <xdr:spPr>
        <a:xfrm>
          <a:off x="9696450" y="257175"/>
          <a:ext cx="6362700" cy="44194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14</xdr:col>
      <xdr:colOff>66675</xdr:colOff>
      <xdr:row>51</xdr:row>
      <xdr:rowOff>10402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81C8D480-1A96-4149-A6C0-446EE91EA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190500"/>
          <a:ext cx="7381875" cy="9535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A39"/>
  <sheetViews>
    <sheetView topLeftCell="A4" workbookViewId="0">
      <selection activeCell="N8" sqref="N8"/>
    </sheetView>
  </sheetViews>
  <sheetFormatPr defaultRowHeight="14.4"/>
  <cols>
    <col min="3" max="3" width="10" customWidth="1"/>
  </cols>
  <sheetData>
    <row r="2" spans="2:27" ht="21">
      <c r="B2" s="81" t="s">
        <v>344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26"/>
      <c r="U2" s="26"/>
      <c r="V2" s="26"/>
      <c r="W2" s="26"/>
      <c r="X2" s="26"/>
      <c r="Y2" s="26"/>
      <c r="Z2" s="26"/>
      <c r="AA2" s="26"/>
    </row>
    <row r="3" spans="2:27" ht="21"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26"/>
      <c r="U3" s="26"/>
      <c r="V3" s="26"/>
      <c r="W3" s="26"/>
      <c r="X3" s="26"/>
      <c r="Y3" s="26"/>
      <c r="Z3" s="26"/>
      <c r="AA3" s="26"/>
    </row>
    <row r="4" spans="2:27">
      <c r="B4" s="79" t="s">
        <v>378</v>
      </c>
    </row>
    <row r="5" spans="2:27">
      <c r="B5" s="56" t="s">
        <v>345</v>
      </c>
    </row>
    <row r="6" spans="2:27">
      <c r="B6" s="56"/>
    </row>
    <row r="7" spans="2:27">
      <c r="B7" s="80" t="s">
        <v>346</v>
      </c>
    </row>
    <row r="8" spans="2:27">
      <c r="B8" s="80" t="s">
        <v>33</v>
      </c>
    </row>
    <row r="9" spans="2:27">
      <c r="B9" s="80" t="s">
        <v>34</v>
      </c>
    </row>
    <row r="10" spans="2:27">
      <c r="B10" s="80" t="s">
        <v>347</v>
      </c>
    </row>
    <row r="11" spans="2:27">
      <c r="B11" s="80" t="s">
        <v>35</v>
      </c>
    </row>
    <row r="12" spans="2:27">
      <c r="B12" s="80" t="s">
        <v>348</v>
      </c>
      <c r="C12" t="s">
        <v>403</v>
      </c>
    </row>
    <row r="13" spans="2:27">
      <c r="B13" s="80"/>
    </row>
    <row r="14" spans="2:27">
      <c r="B14" s="56" t="s">
        <v>388</v>
      </c>
    </row>
    <row r="15" spans="2:27">
      <c r="B15" s="56" t="s">
        <v>349</v>
      </c>
    </row>
    <row r="16" spans="2:27">
      <c r="B16" s="56" t="s">
        <v>358</v>
      </c>
    </row>
    <row r="17" spans="1:4">
      <c r="B17" s="56" t="s">
        <v>351</v>
      </c>
    </row>
    <row r="18" spans="1:4">
      <c r="B18" s="56" t="s">
        <v>350</v>
      </c>
    </row>
    <row r="21" spans="1:4">
      <c r="B21" s="56" t="s">
        <v>374</v>
      </c>
    </row>
    <row r="24" spans="1:4">
      <c r="B24" t="s">
        <v>357</v>
      </c>
    </row>
    <row r="26" spans="1:4">
      <c r="B26" t="s">
        <v>397</v>
      </c>
    </row>
    <row r="28" spans="1:4">
      <c r="B28" t="s">
        <v>389</v>
      </c>
    </row>
    <row r="30" spans="1:4">
      <c r="A30" s="88" t="s">
        <v>393</v>
      </c>
      <c r="B30" t="s">
        <v>390</v>
      </c>
    </row>
    <row r="31" spans="1:4">
      <c r="A31" s="88" t="s">
        <v>394</v>
      </c>
      <c r="B31" t="s">
        <v>352</v>
      </c>
      <c r="D31" t="s">
        <v>400</v>
      </c>
    </row>
    <row r="32" spans="1:4">
      <c r="A32" s="88" t="s">
        <v>395</v>
      </c>
      <c r="B32" t="s">
        <v>359</v>
      </c>
      <c r="D32" t="s">
        <v>399</v>
      </c>
    </row>
    <row r="33" spans="1:4">
      <c r="A33" s="88" t="s">
        <v>396</v>
      </c>
      <c r="B33" t="s">
        <v>353</v>
      </c>
      <c r="D33" t="s">
        <v>401</v>
      </c>
    </row>
    <row r="34" spans="1:4">
      <c r="A34" s="88"/>
      <c r="B34" t="s">
        <v>354</v>
      </c>
      <c r="D34" t="s">
        <v>398</v>
      </c>
    </row>
    <row r="36" spans="1:4">
      <c r="A36" s="87"/>
      <c r="B36" t="s">
        <v>355</v>
      </c>
    </row>
    <row r="37" spans="1:4">
      <c r="A37" s="87"/>
      <c r="C37" t="s">
        <v>392</v>
      </c>
    </row>
    <row r="38" spans="1:4">
      <c r="A38" s="87"/>
      <c r="C38" t="s">
        <v>391</v>
      </c>
    </row>
    <row r="39" spans="1:4">
      <c r="A39" s="87"/>
      <c r="C39" t="s">
        <v>356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N58"/>
  <sheetViews>
    <sheetView zoomScale="70" zoomScaleNormal="70" workbookViewId="0">
      <selection activeCell="L5" sqref="L5"/>
    </sheetView>
  </sheetViews>
  <sheetFormatPr defaultRowHeight="14.4"/>
  <cols>
    <col min="1" max="1" width="13.33203125" customWidth="1"/>
  </cols>
  <sheetData>
    <row r="1" spans="1:40">
      <c r="A1" s="93" t="s">
        <v>431</v>
      </c>
      <c r="B1" s="93"/>
      <c r="C1" s="93"/>
      <c r="D1" s="91"/>
      <c r="E1" s="91"/>
      <c r="F1" s="91"/>
      <c r="G1" s="91"/>
      <c r="H1" s="91"/>
      <c r="I1" s="91"/>
      <c r="J1" s="91"/>
      <c r="N1" s="91"/>
      <c r="O1" s="91"/>
      <c r="P1" s="91"/>
      <c r="Q1" s="93" t="s">
        <v>339</v>
      </c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1"/>
    </row>
    <row r="2" spans="1:40">
      <c r="A2" s="93"/>
      <c r="C2" s="93"/>
      <c r="D2" s="91"/>
      <c r="E2" s="91"/>
      <c r="F2" s="91"/>
      <c r="G2" s="91"/>
      <c r="H2" s="91"/>
      <c r="I2" s="91"/>
      <c r="J2" s="91"/>
      <c r="M2" s="91"/>
      <c r="N2" s="91"/>
      <c r="O2" s="91"/>
      <c r="P2" s="91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1"/>
    </row>
    <row r="3" spans="1:40">
      <c r="A3" s="93" t="s">
        <v>129</v>
      </c>
      <c r="D3" s="91"/>
      <c r="E3" s="91"/>
      <c r="F3" s="91"/>
      <c r="G3" s="91"/>
      <c r="H3" s="91"/>
      <c r="I3" s="91"/>
      <c r="J3" s="91"/>
      <c r="M3" s="91"/>
      <c r="N3" s="91"/>
      <c r="O3" s="91"/>
      <c r="P3" s="91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1"/>
    </row>
    <row r="4" spans="1:40">
      <c r="A4" s="14" t="s">
        <v>130</v>
      </c>
      <c r="B4" s="93" t="s">
        <v>40</v>
      </c>
      <c r="D4" s="91"/>
      <c r="E4" s="91"/>
      <c r="F4" s="91"/>
      <c r="G4" s="91"/>
      <c r="H4" s="91"/>
      <c r="I4" s="91"/>
      <c r="J4" s="91"/>
      <c r="M4" s="91"/>
      <c r="N4" s="91"/>
      <c r="O4" s="91"/>
      <c r="P4" s="91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1"/>
    </row>
    <row r="5" spans="1:40">
      <c r="A5" s="93"/>
      <c r="B5" s="93" t="s">
        <v>38</v>
      </c>
      <c r="D5" s="91"/>
      <c r="E5" s="91"/>
      <c r="F5" s="91"/>
      <c r="G5" s="91"/>
      <c r="H5" s="91"/>
      <c r="I5" s="91"/>
      <c r="J5" s="91"/>
      <c r="M5" s="91"/>
      <c r="N5" s="91"/>
      <c r="O5" s="91"/>
      <c r="P5" s="91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1"/>
    </row>
    <row r="6" spans="1:40">
      <c r="A6" s="93"/>
      <c r="B6" s="93" t="s">
        <v>39</v>
      </c>
      <c r="C6" s="93"/>
      <c r="D6" s="91"/>
      <c r="E6" s="91"/>
      <c r="F6" s="91"/>
      <c r="G6" s="91"/>
      <c r="H6" s="91"/>
      <c r="I6" s="91"/>
      <c r="J6" s="91"/>
      <c r="M6" s="91"/>
      <c r="N6" s="91"/>
      <c r="O6" s="91"/>
      <c r="P6" s="91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1"/>
    </row>
    <row r="7" spans="1:40">
      <c r="A7" s="93" t="s">
        <v>131</v>
      </c>
      <c r="C7" s="93"/>
      <c r="D7" s="91"/>
      <c r="E7" s="91"/>
      <c r="F7" s="91"/>
      <c r="G7" s="91"/>
      <c r="H7" s="91"/>
      <c r="I7" s="91"/>
      <c r="J7" s="91"/>
      <c r="M7" s="91"/>
      <c r="N7" s="91"/>
      <c r="O7" s="91"/>
      <c r="P7" s="91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1"/>
    </row>
    <row r="8" spans="1:40">
      <c r="A8" s="93" t="s">
        <v>132</v>
      </c>
      <c r="I8" s="91"/>
      <c r="J8" s="91"/>
      <c r="M8" s="91"/>
      <c r="N8" s="91"/>
      <c r="O8" s="91"/>
      <c r="P8" s="91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1"/>
    </row>
    <row r="9" spans="1:40">
      <c r="A9" s="91"/>
      <c r="B9" s="91"/>
      <c r="M9" s="91"/>
      <c r="N9" s="91"/>
      <c r="O9" s="91"/>
      <c r="P9" s="91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1"/>
    </row>
    <row r="10" spans="1:40">
      <c r="A10" s="91"/>
      <c r="M10" s="91"/>
      <c r="N10" s="91"/>
      <c r="O10" s="91"/>
      <c r="P10" s="91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1"/>
    </row>
    <row r="11" spans="1:40">
      <c r="M11" s="91"/>
      <c r="N11" s="91"/>
      <c r="O11" s="91"/>
      <c r="P11" s="91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1"/>
    </row>
    <row r="12" spans="1:40">
      <c r="A12" s="47"/>
      <c r="B12" s="91"/>
      <c r="C12" s="91"/>
      <c r="D12" s="91"/>
      <c r="E12" s="45" t="s">
        <v>432</v>
      </c>
      <c r="M12" s="91"/>
      <c r="N12" s="91"/>
      <c r="O12" s="91"/>
      <c r="P12" s="91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1"/>
    </row>
    <row r="13" spans="1:40">
      <c r="A13" s="91"/>
      <c r="B13" s="91"/>
      <c r="C13" s="91"/>
      <c r="D13" s="91"/>
      <c r="M13" s="91"/>
      <c r="N13" s="91"/>
      <c r="O13" s="91"/>
      <c r="P13" s="91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1"/>
    </row>
    <row r="14" spans="1:40">
      <c r="A14" s="91"/>
      <c r="B14" s="91"/>
      <c r="C14" s="91"/>
      <c r="D14" s="91"/>
      <c r="M14" s="91"/>
      <c r="N14" s="91"/>
      <c r="O14" s="91"/>
      <c r="P14" s="91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1"/>
    </row>
    <row r="15" spans="1:40">
      <c r="A15" s="91"/>
      <c r="B15" s="91"/>
      <c r="C15" s="91"/>
      <c r="D15" s="91"/>
      <c r="M15" s="91"/>
      <c r="N15" s="91"/>
      <c r="O15" s="91"/>
      <c r="P15" s="91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1"/>
    </row>
    <row r="16" spans="1:40">
      <c r="A16" s="91"/>
      <c r="B16" s="91"/>
      <c r="C16" s="91"/>
      <c r="D16" s="91"/>
      <c r="M16" s="91"/>
      <c r="N16" s="91"/>
      <c r="O16" s="91"/>
      <c r="P16" s="91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1"/>
    </row>
    <row r="17" spans="1:40">
      <c r="A17" s="91"/>
      <c r="B17" s="91"/>
      <c r="C17" s="90"/>
      <c r="D17" s="91"/>
      <c r="M17" s="91"/>
      <c r="N17" s="91"/>
      <c r="O17" s="91"/>
      <c r="P17" s="91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1"/>
    </row>
    <row r="18" spans="1:40">
      <c r="M18" s="91"/>
      <c r="N18" s="91"/>
      <c r="O18" s="91"/>
      <c r="P18" s="91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1"/>
    </row>
    <row r="19" spans="1:40">
      <c r="M19" s="91"/>
      <c r="N19" s="91"/>
      <c r="O19" s="91"/>
      <c r="P19" s="91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1"/>
    </row>
    <row r="20" spans="1:40">
      <c r="M20" s="91"/>
      <c r="N20" s="91"/>
      <c r="O20" s="91"/>
      <c r="P20" s="91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1"/>
    </row>
    <row r="21" spans="1:40">
      <c r="M21" s="91"/>
      <c r="N21" s="91"/>
      <c r="O21" s="91"/>
      <c r="P21" s="91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1"/>
    </row>
    <row r="22" spans="1:40">
      <c r="M22" s="91"/>
      <c r="N22" s="91"/>
      <c r="O22" s="91"/>
      <c r="P22" s="91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1"/>
    </row>
    <row r="23" spans="1:40">
      <c r="M23" s="91"/>
      <c r="N23" s="91"/>
      <c r="O23" s="91"/>
      <c r="P23" s="91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1"/>
    </row>
    <row r="24" spans="1:40">
      <c r="M24" s="91"/>
      <c r="N24" s="91"/>
      <c r="O24" s="91"/>
      <c r="P24" s="91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1"/>
    </row>
    <row r="25" spans="1:40">
      <c r="M25" s="91"/>
      <c r="N25" s="91"/>
      <c r="O25" s="91"/>
      <c r="P25" s="91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1"/>
    </row>
    <row r="26" spans="1:40">
      <c r="M26" s="91"/>
      <c r="N26" s="91"/>
      <c r="O26" s="91"/>
      <c r="P26" s="91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1"/>
    </row>
    <row r="27" spans="1:40">
      <c r="M27" s="91"/>
      <c r="N27" s="91"/>
      <c r="O27" s="91"/>
      <c r="P27" s="91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1"/>
    </row>
    <row r="28" spans="1:40">
      <c r="M28" s="91"/>
      <c r="N28" s="91"/>
      <c r="O28" s="91"/>
      <c r="P28" s="91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1"/>
    </row>
    <row r="29" spans="1:40">
      <c r="M29" s="91"/>
      <c r="N29" s="91"/>
      <c r="O29" s="91"/>
      <c r="P29" s="91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1"/>
    </row>
    <row r="30" spans="1:40">
      <c r="M30" s="91"/>
      <c r="N30" s="91"/>
      <c r="O30" s="91"/>
      <c r="P30" s="91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1"/>
    </row>
    <row r="31" spans="1:40">
      <c r="M31" s="91"/>
      <c r="N31" s="91"/>
      <c r="O31" s="91"/>
      <c r="P31" s="91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1"/>
    </row>
    <row r="32" spans="1:40">
      <c r="M32" s="91"/>
      <c r="N32" s="91"/>
      <c r="O32" s="91"/>
      <c r="P32" s="91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1"/>
    </row>
    <row r="33" spans="13:40">
      <c r="M33" s="91"/>
      <c r="N33" s="91"/>
      <c r="O33" s="91"/>
      <c r="P33" s="91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1"/>
    </row>
    <row r="34" spans="13:40">
      <c r="M34" s="91"/>
      <c r="N34" s="91"/>
      <c r="O34" s="91"/>
      <c r="P34" s="91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1"/>
    </row>
    <row r="35" spans="13:40">
      <c r="M35" s="91"/>
      <c r="N35" s="91"/>
      <c r="O35" s="91"/>
      <c r="P35" s="91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1"/>
    </row>
    <row r="36" spans="13:40">
      <c r="M36" s="91"/>
      <c r="N36" s="91"/>
      <c r="O36" s="91"/>
      <c r="P36" s="91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1"/>
    </row>
    <row r="37" spans="13:40">
      <c r="M37" s="91"/>
      <c r="N37" s="91"/>
      <c r="O37" s="91"/>
      <c r="P37" s="91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1"/>
    </row>
    <row r="38" spans="13:40">
      <c r="M38" s="91"/>
      <c r="N38" s="91"/>
      <c r="O38" s="91"/>
      <c r="P38" s="91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1"/>
    </row>
    <row r="39" spans="13:40">
      <c r="M39" s="91"/>
      <c r="N39" s="91"/>
      <c r="O39" s="91"/>
      <c r="P39" s="91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1"/>
    </row>
    <row r="40" spans="13:40">
      <c r="M40" s="91"/>
      <c r="N40" s="91"/>
      <c r="O40" s="91"/>
      <c r="P40" s="91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1"/>
    </row>
    <row r="41" spans="13:40">
      <c r="M41" s="91"/>
      <c r="N41" s="91"/>
      <c r="O41" s="91"/>
      <c r="P41" s="91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1"/>
    </row>
    <row r="42" spans="13:40">
      <c r="M42" s="91"/>
      <c r="N42" s="91"/>
      <c r="O42" s="91"/>
      <c r="P42" s="91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1"/>
    </row>
    <row r="43" spans="13:40"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1"/>
    </row>
    <row r="44" spans="13:40"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1"/>
    </row>
    <row r="45" spans="13:40"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1"/>
    </row>
    <row r="46" spans="13:40">
      <c r="AJ46" s="91"/>
      <c r="AK46" s="91"/>
      <c r="AL46" s="91"/>
      <c r="AM46" s="91"/>
      <c r="AN46" s="91"/>
    </row>
    <row r="47" spans="13:40">
      <c r="AJ47" s="91"/>
      <c r="AK47" s="91"/>
      <c r="AL47" s="91"/>
      <c r="AM47" s="91"/>
      <c r="AN47" s="91"/>
    </row>
    <row r="48" spans="13:40">
      <c r="AJ48" s="91"/>
      <c r="AK48" s="91"/>
      <c r="AL48" s="91"/>
      <c r="AM48" s="91"/>
      <c r="AN48" s="91"/>
    </row>
    <row r="49" spans="13:40">
      <c r="AJ49" s="91"/>
      <c r="AK49" s="91"/>
      <c r="AL49" s="91"/>
      <c r="AM49" s="91"/>
      <c r="AN49" s="91"/>
    </row>
    <row r="50" spans="13:40">
      <c r="AJ50" s="91"/>
      <c r="AK50" s="91"/>
      <c r="AL50" s="91"/>
      <c r="AM50" s="91"/>
      <c r="AN50" s="91"/>
    </row>
    <row r="51" spans="13:40">
      <c r="AJ51" s="91"/>
      <c r="AK51" s="91"/>
      <c r="AL51" s="91"/>
      <c r="AM51" s="91"/>
      <c r="AN51" s="91"/>
    </row>
    <row r="52" spans="13:40">
      <c r="AJ52" s="91"/>
      <c r="AK52" s="91"/>
      <c r="AL52" s="91"/>
      <c r="AM52" s="91"/>
      <c r="AN52" s="91"/>
    </row>
    <row r="53" spans="13:40">
      <c r="AJ53" s="91"/>
      <c r="AK53" s="91"/>
      <c r="AL53" s="91"/>
      <c r="AM53" s="91"/>
      <c r="AN53" s="91"/>
    </row>
    <row r="54" spans="13:40"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</row>
    <row r="55" spans="13:40"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</row>
    <row r="56" spans="13:40"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</row>
    <row r="57" spans="13:40"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</row>
    <row r="58" spans="13:40"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4:AB70"/>
  <sheetViews>
    <sheetView workbookViewId="0">
      <selection activeCell="J32" sqref="J32"/>
    </sheetView>
  </sheetViews>
  <sheetFormatPr defaultRowHeight="14.4"/>
  <cols>
    <col min="5" max="5" width="11.5546875" bestFit="1" customWidth="1"/>
    <col min="12" max="12" width="11.33203125" customWidth="1"/>
    <col min="20" max="20" width="10.5546875" bestFit="1" customWidth="1"/>
  </cols>
  <sheetData>
    <row r="4" spans="2:13">
      <c r="B4" s="62" t="s">
        <v>63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</row>
    <row r="8" spans="2:13">
      <c r="B8" t="s">
        <v>58</v>
      </c>
    </row>
    <row r="10" spans="2:13">
      <c r="B10" t="s">
        <v>59</v>
      </c>
      <c r="D10" s="19">
        <v>7400</v>
      </c>
      <c r="E10" t="s">
        <v>3</v>
      </c>
    </row>
    <row r="11" spans="2:13">
      <c r="B11" t="s">
        <v>60</v>
      </c>
      <c r="D11" s="19">
        <v>7600</v>
      </c>
      <c r="E11" t="s">
        <v>3</v>
      </c>
    </row>
    <row r="13" spans="2:13">
      <c r="B13" t="s">
        <v>61</v>
      </c>
    </row>
    <row r="15" spans="2:13">
      <c r="B15" t="s">
        <v>72</v>
      </c>
      <c r="F15" s="85">
        <v>1</v>
      </c>
      <c r="G15" s="19" t="s">
        <v>73</v>
      </c>
    </row>
    <row r="16" spans="2:13">
      <c r="F16" s="19"/>
      <c r="G16" s="19"/>
    </row>
    <row r="18" spans="2:28">
      <c r="B18" t="s">
        <v>62</v>
      </c>
    </row>
    <row r="20" spans="2:28">
      <c r="B20" t="s">
        <v>55</v>
      </c>
      <c r="D20" t="s">
        <v>56</v>
      </c>
      <c r="F20" t="s">
        <v>57</v>
      </c>
      <c r="S20" s="19"/>
      <c r="T20" s="19"/>
    </row>
    <row r="21" spans="2:28">
      <c r="S21" s="19"/>
      <c r="T21" s="19"/>
    </row>
    <row r="23" spans="2:28">
      <c r="S23" s="19"/>
    </row>
    <row r="24" spans="2:28">
      <c r="B24" t="s">
        <v>70</v>
      </c>
      <c r="E24" s="86">
        <v>0.75</v>
      </c>
      <c r="F24" t="s">
        <v>71</v>
      </c>
      <c r="S24" s="19"/>
    </row>
    <row r="25" spans="2:28">
      <c r="S25" s="19"/>
    </row>
    <row r="26" spans="2:28">
      <c r="B26" t="s">
        <v>369</v>
      </c>
      <c r="E26" s="19" t="s">
        <v>74</v>
      </c>
      <c r="F26" t="s">
        <v>75</v>
      </c>
      <c r="M26" s="86">
        <v>200</v>
      </c>
      <c r="N26" t="s">
        <v>370</v>
      </c>
    </row>
    <row r="27" spans="2:28">
      <c r="E27" s="19"/>
    </row>
    <row r="28" spans="2:28">
      <c r="B28" t="s">
        <v>66</v>
      </c>
      <c r="E28" s="19">
        <v>1.5</v>
      </c>
      <c r="F28" t="s">
        <v>67</v>
      </c>
      <c r="S28" s="19"/>
      <c r="T28" s="19"/>
    </row>
    <row r="29" spans="2:28">
      <c r="E29" s="19"/>
      <c r="S29" s="19"/>
      <c r="T29" s="19"/>
    </row>
    <row r="30" spans="2:28">
      <c r="B30" t="s">
        <v>136</v>
      </c>
      <c r="E30" s="19">
        <v>100</v>
      </c>
      <c r="F30" t="s">
        <v>137</v>
      </c>
      <c r="S30" s="17"/>
      <c r="T30" s="19"/>
      <c r="AB30" s="19"/>
    </row>
    <row r="31" spans="2:28">
      <c r="E31" s="19"/>
    </row>
    <row r="32" spans="2:28">
      <c r="B32" t="s">
        <v>110</v>
      </c>
      <c r="E32" s="19" t="s">
        <v>138</v>
      </c>
      <c r="F32" s="19">
        <v>3</v>
      </c>
      <c r="G32" s="19" t="s">
        <v>25</v>
      </c>
    </row>
    <row r="33" spans="2:23">
      <c r="U33" s="73"/>
      <c r="V33" s="73"/>
      <c r="W33" s="73"/>
    </row>
    <row r="34" spans="2:23">
      <c r="B34" t="s">
        <v>119</v>
      </c>
      <c r="D34" t="s">
        <v>120</v>
      </c>
      <c r="E34" t="s">
        <v>371</v>
      </c>
      <c r="H34" t="s">
        <v>121</v>
      </c>
      <c r="I34" s="54">
        <v>0.4</v>
      </c>
      <c r="J34" t="s">
        <v>122</v>
      </c>
    </row>
    <row r="36" spans="2:23">
      <c r="R36" s="19"/>
      <c r="T36" s="19"/>
      <c r="U36" s="19"/>
    </row>
    <row r="38" spans="2:23">
      <c r="S38" s="19"/>
      <c r="T38" s="20"/>
    </row>
    <row r="41" spans="2:23">
      <c r="D41" s="14"/>
      <c r="E41" s="19"/>
      <c r="S41" s="19"/>
      <c r="T41" s="20"/>
    </row>
    <row r="42" spans="2:23">
      <c r="D42" s="14"/>
      <c r="E42" s="17"/>
    </row>
    <row r="43" spans="2:23">
      <c r="E43" s="19"/>
    </row>
    <row r="44" spans="2:23">
      <c r="E44" s="19"/>
    </row>
    <row r="45" spans="2:23">
      <c r="E45" s="19"/>
    </row>
    <row r="46" spans="2:23">
      <c r="E46" s="19"/>
    </row>
    <row r="47" spans="2:23">
      <c r="D47" s="14"/>
      <c r="E47" s="17"/>
    </row>
    <row r="48" spans="2:23">
      <c r="E48" s="19"/>
    </row>
    <row r="49" spans="4:5">
      <c r="D49" s="14"/>
      <c r="E49" s="17"/>
    </row>
    <row r="50" spans="4:5">
      <c r="D50" s="14"/>
      <c r="E50" s="17"/>
    </row>
    <row r="51" spans="4:5">
      <c r="E51" s="19"/>
    </row>
    <row r="52" spans="4:5">
      <c r="D52" s="14"/>
      <c r="E52" s="17"/>
    </row>
    <row r="53" spans="4:5">
      <c r="E53" s="20"/>
    </row>
    <row r="54" spans="4:5">
      <c r="E54" s="19"/>
    </row>
    <row r="55" spans="4:5">
      <c r="D55" s="14"/>
      <c r="E55" s="49"/>
    </row>
    <row r="56" spans="4:5">
      <c r="E56" s="19"/>
    </row>
    <row r="57" spans="4:5">
      <c r="D57" s="14"/>
      <c r="E57" s="17"/>
    </row>
    <row r="58" spans="4:5">
      <c r="E58" s="49"/>
    </row>
    <row r="60" spans="4:5">
      <c r="D60" s="14"/>
      <c r="E60" s="20"/>
    </row>
    <row r="62" spans="4:5">
      <c r="D62" s="70"/>
    </row>
    <row r="64" spans="4:5">
      <c r="D64" s="14"/>
    </row>
    <row r="66" spans="4:5">
      <c r="D66" s="14"/>
    </row>
    <row r="67" spans="4:5">
      <c r="D67" s="14"/>
    </row>
    <row r="68" spans="4:5">
      <c r="D68" s="14"/>
    </row>
    <row r="70" spans="4:5">
      <c r="E70" s="69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D183"/>
  <sheetViews>
    <sheetView topLeftCell="A154" workbookViewId="0">
      <selection activeCell="A32" sqref="A32"/>
    </sheetView>
  </sheetViews>
  <sheetFormatPr defaultRowHeight="14.4"/>
  <cols>
    <col min="1" max="1" width="237.6640625" bestFit="1" customWidth="1"/>
  </cols>
  <sheetData>
    <row r="2" spans="1:4" s="26" customFormat="1">
      <c r="A2" s="26" t="s">
        <v>174</v>
      </c>
      <c r="B2" s="64">
        <v>14</v>
      </c>
      <c r="C2" s="26" t="s">
        <v>167</v>
      </c>
      <c r="D2" s="26" t="s">
        <v>168</v>
      </c>
    </row>
    <row r="3" spans="1:4" s="26" customFormat="1">
      <c r="A3" s="26" t="s">
        <v>175</v>
      </c>
      <c r="B3" s="64">
        <v>19</v>
      </c>
      <c r="C3" s="26" t="s">
        <v>167</v>
      </c>
    </row>
    <row r="4" spans="1:4" s="26" customFormat="1">
      <c r="A4" s="26" t="s">
        <v>175</v>
      </c>
      <c r="B4" s="64">
        <v>17</v>
      </c>
      <c r="C4" s="26" t="s">
        <v>167</v>
      </c>
    </row>
    <row r="5" spans="1:4" s="26" customFormat="1">
      <c r="A5" s="26" t="s">
        <v>176</v>
      </c>
      <c r="B5" s="64">
        <v>13</v>
      </c>
      <c r="C5" s="26" t="s">
        <v>167</v>
      </c>
      <c r="D5" s="26" t="s">
        <v>168</v>
      </c>
    </row>
    <row r="6" spans="1:4" s="26" customFormat="1">
      <c r="A6" s="26" t="s">
        <v>177</v>
      </c>
      <c r="B6" s="64">
        <v>15</v>
      </c>
      <c r="C6" s="26" t="s">
        <v>167</v>
      </c>
      <c r="D6" s="26" t="s">
        <v>168</v>
      </c>
    </row>
    <row r="7" spans="1:4" s="26" customFormat="1">
      <c r="A7" s="26" t="s">
        <v>178</v>
      </c>
      <c r="B7" s="64">
        <v>15</v>
      </c>
      <c r="C7" s="26" t="s">
        <v>167</v>
      </c>
      <c r="D7" s="26" t="s">
        <v>168</v>
      </c>
    </row>
    <row r="8" spans="1:4" s="26" customFormat="1">
      <c r="A8" s="26" t="s">
        <v>179</v>
      </c>
      <c r="B8" s="64">
        <v>17</v>
      </c>
      <c r="C8" s="26" t="s">
        <v>167</v>
      </c>
      <c r="D8" s="26" t="s">
        <v>168</v>
      </c>
    </row>
    <row r="9" spans="1:4" s="26" customFormat="1">
      <c r="A9" s="26" t="s">
        <v>180</v>
      </c>
      <c r="B9" s="64">
        <v>17</v>
      </c>
      <c r="C9" s="26" t="s">
        <v>167</v>
      </c>
      <c r="D9" s="26" t="s">
        <v>168</v>
      </c>
    </row>
    <row r="10" spans="1:4" s="26" customFormat="1">
      <c r="A10" s="26" t="s">
        <v>180</v>
      </c>
      <c r="B10" s="64">
        <v>17</v>
      </c>
      <c r="C10" s="26" t="s">
        <v>167</v>
      </c>
      <c r="D10" s="26" t="s">
        <v>168</v>
      </c>
    </row>
    <row r="11" spans="1:4" s="26" customFormat="1">
      <c r="A11" s="26" t="s">
        <v>181</v>
      </c>
      <c r="B11" s="64">
        <v>17</v>
      </c>
      <c r="C11" s="26" t="s">
        <v>167</v>
      </c>
      <c r="D11" s="26" t="s">
        <v>168</v>
      </c>
    </row>
    <row r="12" spans="1:4" s="28" customFormat="1">
      <c r="A12" s="28" t="s">
        <v>182</v>
      </c>
      <c r="B12" s="65">
        <v>11</v>
      </c>
      <c r="C12" s="28" t="s">
        <v>167</v>
      </c>
      <c r="D12" s="28" t="s">
        <v>168</v>
      </c>
    </row>
    <row r="13" spans="1:4" s="28" customFormat="1">
      <c r="A13" s="28" t="s">
        <v>183</v>
      </c>
      <c r="B13" s="65">
        <v>8</v>
      </c>
      <c r="C13" s="28" t="s">
        <v>167</v>
      </c>
      <c r="D13" s="28" t="s">
        <v>168</v>
      </c>
    </row>
    <row r="14" spans="1:4" s="28" customFormat="1">
      <c r="A14" s="28" t="s">
        <v>184</v>
      </c>
      <c r="B14" s="65">
        <v>11</v>
      </c>
      <c r="C14" s="28" t="s">
        <v>167</v>
      </c>
      <c r="D14" s="28" t="s">
        <v>168</v>
      </c>
    </row>
    <row r="15" spans="1:4" s="28" customFormat="1">
      <c r="A15" s="28" t="s">
        <v>185</v>
      </c>
      <c r="B15" s="65">
        <v>12</v>
      </c>
      <c r="C15" s="28" t="s">
        <v>167</v>
      </c>
      <c r="D15" s="28" t="s">
        <v>168</v>
      </c>
    </row>
    <row r="16" spans="1:4" s="28" customFormat="1">
      <c r="A16" s="28" t="s">
        <v>185</v>
      </c>
      <c r="B16" s="65">
        <v>12</v>
      </c>
      <c r="C16" s="28" t="s">
        <v>167</v>
      </c>
      <c r="D16" s="28" t="s">
        <v>168</v>
      </c>
    </row>
    <row r="17" spans="1:4" s="28" customFormat="1">
      <c r="A17" s="28" t="s">
        <v>186</v>
      </c>
      <c r="B17" s="65">
        <v>8</v>
      </c>
      <c r="C17" s="28" t="s">
        <v>167</v>
      </c>
      <c r="D17" s="28" t="s">
        <v>168</v>
      </c>
    </row>
    <row r="18" spans="1:4" s="28" customFormat="1">
      <c r="A18" s="28" t="s">
        <v>187</v>
      </c>
      <c r="B18" s="65">
        <v>14</v>
      </c>
      <c r="C18" s="28" t="s">
        <v>167</v>
      </c>
      <c r="D18" s="28" t="s">
        <v>168</v>
      </c>
    </row>
    <row r="19" spans="1:4" s="28" customFormat="1">
      <c r="A19" s="28" t="s">
        <v>187</v>
      </c>
      <c r="B19" s="65">
        <v>14</v>
      </c>
      <c r="C19" s="28" t="s">
        <v>167</v>
      </c>
      <c r="D19" s="28" t="s">
        <v>168</v>
      </c>
    </row>
    <row r="20" spans="1:4" s="28" customFormat="1">
      <c r="A20" s="28" t="s">
        <v>188</v>
      </c>
      <c r="B20" s="65">
        <v>11</v>
      </c>
      <c r="C20" s="28" t="s">
        <v>167</v>
      </c>
      <c r="D20" s="28" t="s">
        <v>168</v>
      </c>
    </row>
    <row r="21" spans="1:4" s="28" customFormat="1">
      <c r="A21" s="28" t="s">
        <v>189</v>
      </c>
      <c r="B21" s="65">
        <v>5</v>
      </c>
      <c r="C21" s="28" t="s">
        <v>167</v>
      </c>
      <c r="D21" s="28" t="s">
        <v>168</v>
      </c>
    </row>
    <row r="22" spans="1:4" s="28" customFormat="1">
      <c r="A22" s="28" t="s">
        <v>190</v>
      </c>
      <c r="B22" s="65">
        <v>11</v>
      </c>
      <c r="C22" s="28" t="s">
        <v>167</v>
      </c>
      <c r="D22" s="28" t="s">
        <v>168</v>
      </c>
    </row>
    <row r="23" spans="1:4" s="28" customFormat="1">
      <c r="A23" s="28" t="s">
        <v>191</v>
      </c>
      <c r="B23" s="65">
        <v>10</v>
      </c>
      <c r="C23" s="28" t="s">
        <v>167</v>
      </c>
      <c r="D23" s="28" t="s">
        <v>168</v>
      </c>
    </row>
    <row r="24" spans="1:4" s="28" customFormat="1">
      <c r="A24" s="28" t="s">
        <v>192</v>
      </c>
      <c r="B24" s="65">
        <v>12</v>
      </c>
      <c r="C24" s="28" t="s">
        <v>167</v>
      </c>
      <c r="D24" s="28" t="s">
        <v>168</v>
      </c>
    </row>
    <row r="25" spans="1:4" s="28" customFormat="1">
      <c r="A25" s="28" t="s">
        <v>193</v>
      </c>
      <c r="B25" s="65">
        <v>12</v>
      </c>
      <c r="C25" s="28" t="s">
        <v>167</v>
      </c>
      <c r="D25" s="28" t="s">
        <v>168</v>
      </c>
    </row>
    <row r="26" spans="1:4" s="28" customFormat="1">
      <c r="A26" s="28" t="s">
        <v>194</v>
      </c>
      <c r="B26" s="65">
        <v>4</v>
      </c>
      <c r="C26" s="28" t="s">
        <v>167</v>
      </c>
      <c r="D26" s="28" t="s">
        <v>168</v>
      </c>
    </row>
    <row r="27" spans="1:4" s="28" customFormat="1">
      <c r="A27" s="28" t="s">
        <v>195</v>
      </c>
      <c r="B27" s="65">
        <v>8</v>
      </c>
      <c r="C27" s="28" t="s">
        <v>167</v>
      </c>
      <c r="D27" s="28" t="s">
        <v>168</v>
      </c>
    </row>
    <row r="28" spans="1:4" s="28" customFormat="1">
      <c r="A28" s="28" t="s">
        <v>195</v>
      </c>
      <c r="B28" s="65">
        <v>8</v>
      </c>
      <c r="C28" s="28" t="s">
        <v>167</v>
      </c>
      <c r="D28" s="28" t="s">
        <v>168</v>
      </c>
    </row>
    <row r="29" spans="1:4" s="28" customFormat="1">
      <c r="A29" s="28" t="s">
        <v>195</v>
      </c>
      <c r="B29" s="65">
        <v>6</v>
      </c>
      <c r="C29" s="28" t="s">
        <v>167</v>
      </c>
      <c r="D29" s="28" t="s">
        <v>168</v>
      </c>
    </row>
    <row r="30" spans="1:4" s="28" customFormat="1">
      <c r="A30" s="28" t="s">
        <v>196</v>
      </c>
      <c r="B30" s="65">
        <v>11</v>
      </c>
      <c r="C30" s="28" t="s">
        <v>167</v>
      </c>
      <c r="D30" s="28" t="s">
        <v>168</v>
      </c>
    </row>
    <row r="31" spans="1:4" s="28" customFormat="1">
      <c r="A31" s="28" t="s">
        <v>197</v>
      </c>
      <c r="B31" s="65">
        <v>12</v>
      </c>
      <c r="C31" s="28" t="s">
        <v>167</v>
      </c>
      <c r="D31" s="28" t="s">
        <v>168</v>
      </c>
    </row>
    <row r="32" spans="1:4" s="28" customFormat="1">
      <c r="A32" s="28" t="s">
        <v>197</v>
      </c>
      <c r="B32" s="65">
        <v>5</v>
      </c>
      <c r="C32" s="28" t="s">
        <v>167</v>
      </c>
      <c r="D32" s="28" t="s">
        <v>168</v>
      </c>
    </row>
    <row r="33" spans="1:4" s="28" customFormat="1">
      <c r="A33" s="28" t="s">
        <v>198</v>
      </c>
      <c r="B33" s="65">
        <v>12</v>
      </c>
      <c r="C33" s="28" t="s">
        <v>167</v>
      </c>
      <c r="D33" s="28" t="s">
        <v>168</v>
      </c>
    </row>
    <row r="34" spans="1:4" s="28" customFormat="1">
      <c r="A34" s="28" t="s">
        <v>199</v>
      </c>
      <c r="B34" s="65">
        <v>7</v>
      </c>
      <c r="C34" s="28" t="s">
        <v>167</v>
      </c>
      <c r="D34" s="28" t="s">
        <v>168</v>
      </c>
    </row>
    <row r="35" spans="1:4" s="28" customFormat="1">
      <c r="A35" s="28" t="s">
        <v>199</v>
      </c>
      <c r="B35" s="65">
        <v>16</v>
      </c>
      <c r="C35" s="28" t="s">
        <v>167</v>
      </c>
      <c r="D35" s="28" t="s">
        <v>168</v>
      </c>
    </row>
    <row r="36" spans="1:4" s="28" customFormat="1">
      <c r="A36" s="28" t="s">
        <v>199</v>
      </c>
      <c r="B36" s="65">
        <v>12</v>
      </c>
      <c r="C36" s="28" t="s">
        <v>167</v>
      </c>
      <c r="D36" s="28" t="s">
        <v>168</v>
      </c>
    </row>
    <row r="37" spans="1:4" s="28" customFormat="1">
      <c r="A37" s="28" t="s">
        <v>200</v>
      </c>
      <c r="B37" s="65">
        <v>19</v>
      </c>
      <c r="C37" s="28" t="s">
        <v>167</v>
      </c>
      <c r="D37" s="28" t="s">
        <v>168</v>
      </c>
    </row>
    <row r="38" spans="1:4">
      <c r="A38" t="s">
        <v>202</v>
      </c>
      <c r="B38" s="63">
        <v>14</v>
      </c>
      <c r="C38" t="s">
        <v>167</v>
      </c>
      <c r="D38" t="s">
        <v>168</v>
      </c>
    </row>
    <row r="39" spans="1:4" s="26" customFormat="1">
      <c r="A39" s="26" t="s">
        <v>203</v>
      </c>
      <c r="B39" s="64">
        <v>2</v>
      </c>
      <c r="C39" s="26" t="s">
        <v>167</v>
      </c>
      <c r="D39" s="26" t="s">
        <v>168</v>
      </c>
    </row>
    <row r="40" spans="1:4" s="26" customFormat="1">
      <c r="A40" s="26" t="s">
        <v>204</v>
      </c>
      <c r="B40" s="64">
        <v>4</v>
      </c>
      <c r="C40" s="26" t="s">
        <v>167</v>
      </c>
      <c r="D40" s="26" t="s">
        <v>168</v>
      </c>
    </row>
    <row r="41" spans="1:4" s="26" customFormat="1">
      <c r="A41" s="26" t="s">
        <v>205</v>
      </c>
      <c r="B41" s="64">
        <v>4</v>
      </c>
      <c r="C41" s="26" t="s">
        <v>167</v>
      </c>
      <c r="D41" s="26" t="s">
        <v>168</v>
      </c>
    </row>
    <row r="42" spans="1:4" s="26" customFormat="1">
      <c r="A42" s="26" t="s">
        <v>206</v>
      </c>
      <c r="B42" s="64">
        <v>10</v>
      </c>
      <c r="C42" s="26" t="s">
        <v>167</v>
      </c>
      <c r="D42" s="26" t="s">
        <v>168</v>
      </c>
    </row>
    <row r="43" spans="1:4" s="26" customFormat="1">
      <c r="A43" s="26" t="s">
        <v>206</v>
      </c>
      <c r="B43" s="64">
        <v>14</v>
      </c>
      <c r="C43" s="26" t="s">
        <v>167</v>
      </c>
      <c r="D43" s="26" t="s">
        <v>168</v>
      </c>
    </row>
    <row r="44" spans="1:4" s="26" customFormat="1">
      <c r="A44" s="26" t="s">
        <v>207</v>
      </c>
      <c r="B44" s="64">
        <v>16</v>
      </c>
      <c r="C44" s="26" t="s">
        <v>167</v>
      </c>
      <c r="D44" s="26" t="s">
        <v>168</v>
      </c>
    </row>
    <row r="45" spans="1:4" s="26" customFormat="1">
      <c r="A45" s="26" t="s">
        <v>208</v>
      </c>
      <c r="B45" s="64">
        <v>17</v>
      </c>
      <c r="C45" s="26" t="s">
        <v>167</v>
      </c>
      <c r="D45" s="26" t="s">
        <v>168</v>
      </c>
    </row>
    <row r="46" spans="1:4" s="26" customFormat="1">
      <c r="A46" s="26" t="s">
        <v>208</v>
      </c>
      <c r="B46" s="64">
        <v>17</v>
      </c>
      <c r="C46" s="26" t="s">
        <v>167</v>
      </c>
      <c r="D46" s="26" t="s">
        <v>168</v>
      </c>
    </row>
    <row r="47" spans="1:4" s="26" customFormat="1">
      <c r="A47" s="26" t="s">
        <v>208</v>
      </c>
      <c r="B47" s="64">
        <v>16</v>
      </c>
      <c r="C47" s="26" t="s">
        <v>167</v>
      </c>
      <c r="D47" s="26" t="s">
        <v>168</v>
      </c>
    </row>
    <row r="48" spans="1:4" s="26" customFormat="1">
      <c r="A48" s="26" t="s">
        <v>208</v>
      </c>
      <c r="B48" s="64">
        <v>16</v>
      </c>
      <c r="C48" s="26" t="s">
        <v>167</v>
      </c>
      <c r="D48" s="26" t="s">
        <v>168</v>
      </c>
    </row>
    <row r="49" spans="1:4" s="26" customFormat="1">
      <c r="A49" s="26" t="s">
        <v>209</v>
      </c>
      <c r="B49" s="64">
        <v>43</v>
      </c>
      <c r="C49" s="26" t="s">
        <v>167</v>
      </c>
      <c r="D49" s="26" t="s">
        <v>168</v>
      </c>
    </row>
    <row r="50" spans="1:4" s="26" customFormat="1">
      <c r="A50" s="26" t="s">
        <v>210</v>
      </c>
      <c r="B50" s="64">
        <v>4</v>
      </c>
      <c r="C50" s="26" t="s">
        <v>167</v>
      </c>
      <c r="D50" s="26" t="s">
        <v>168</v>
      </c>
    </row>
    <row r="51" spans="1:4" s="26" customFormat="1">
      <c r="A51" s="26" t="s">
        <v>211</v>
      </c>
      <c r="B51" s="64">
        <v>17</v>
      </c>
      <c r="C51" s="26" t="s">
        <v>167</v>
      </c>
      <c r="D51" s="26" t="s">
        <v>168</v>
      </c>
    </row>
    <row r="52" spans="1:4" s="26" customFormat="1">
      <c r="A52" s="26" t="s">
        <v>211</v>
      </c>
      <c r="B52" s="64">
        <v>17</v>
      </c>
      <c r="C52" s="26" t="s">
        <v>167</v>
      </c>
      <c r="D52" s="26" t="s">
        <v>168</v>
      </c>
    </row>
    <row r="53" spans="1:4" s="26" customFormat="1">
      <c r="A53" s="26" t="s">
        <v>212</v>
      </c>
      <c r="B53" s="64">
        <v>11</v>
      </c>
      <c r="C53" s="26" t="s">
        <v>167</v>
      </c>
      <c r="D53" s="26" t="s">
        <v>168</v>
      </c>
    </row>
    <row r="54" spans="1:4" s="26" customFormat="1">
      <c r="A54" s="26" t="s">
        <v>213</v>
      </c>
      <c r="B54" s="64">
        <v>9</v>
      </c>
      <c r="C54" s="26" t="s">
        <v>167</v>
      </c>
      <c r="D54" s="26" t="s">
        <v>168</v>
      </c>
    </row>
    <row r="55" spans="1:4" s="26" customFormat="1">
      <c r="A55" s="26" t="s">
        <v>214</v>
      </c>
      <c r="B55" s="64">
        <v>9</v>
      </c>
      <c r="C55" s="26" t="s">
        <v>167</v>
      </c>
      <c r="D55" s="26" t="s">
        <v>168</v>
      </c>
    </row>
    <row r="56" spans="1:4" s="26" customFormat="1">
      <c r="A56" s="26" t="s">
        <v>214</v>
      </c>
      <c r="B56" s="64">
        <v>8</v>
      </c>
      <c r="C56" s="26" t="s">
        <v>167</v>
      </c>
      <c r="D56" s="26" t="s">
        <v>168</v>
      </c>
    </row>
    <row r="57" spans="1:4" s="26" customFormat="1">
      <c r="A57" s="26" t="s">
        <v>215</v>
      </c>
      <c r="B57" s="64">
        <v>21</v>
      </c>
      <c r="C57" s="26" t="s">
        <v>167</v>
      </c>
      <c r="D57" s="26" t="s">
        <v>168</v>
      </c>
    </row>
    <row r="58" spans="1:4" s="26" customFormat="1">
      <c r="A58" s="26" t="s">
        <v>215</v>
      </c>
      <c r="B58" s="64">
        <v>7</v>
      </c>
      <c r="C58" s="26" t="s">
        <v>167</v>
      </c>
      <c r="D58" s="26" t="s">
        <v>168</v>
      </c>
    </row>
    <row r="59" spans="1:4" s="26" customFormat="1">
      <c r="A59" s="26" t="s">
        <v>216</v>
      </c>
      <c r="B59" s="64">
        <v>11</v>
      </c>
      <c r="C59" s="26" t="s">
        <v>167</v>
      </c>
      <c r="D59" s="26" t="s">
        <v>168</v>
      </c>
    </row>
    <row r="60" spans="1:4" s="26" customFormat="1">
      <c r="A60" s="26" t="s">
        <v>216</v>
      </c>
      <c r="B60" s="64">
        <v>4</v>
      </c>
      <c r="C60" s="26" t="s">
        <v>167</v>
      </c>
      <c r="D60" s="26" t="s">
        <v>168</v>
      </c>
    </row>
    <row r="61" spans="1:4" s="26" customFormat="1">
      <c r="A61" s="26" t="s">
        <v>217</v>
      </c>
      <c r="B61" s="64">
        <v>5</v>
      </c>
      <c r="C61" s="26" t="s">
        <v>167</v>
      </c>
      <c r="D61" s="26" t="s">
        <v>168</v>
      </c>
    </row>
    <row r="62" spans="1:4" s="26" customFormat="1">
      <c r="A62" s="26" t="s">
        <v>218</v>
      </c>
      <c r="B62" s="64">
        <v>9</v>
      </c>
      <c r="C62" s="26" t="s">
        <v>167</v>
      </c>
      <c r="D62" s="26" t="s">
        <v>168</v>
      </c>
    </row>
    <row r="63" spans="1:4" s="26" customFormat="1">
      <c r="A63" s="26" t="s">
        <v>218</v>
      </c>
      <c r="B63" s="64">
        <v>8</v>
      </c>
      <c r="C63" s="26" t="s">
        <v>167</v>
      </c>
      <c r="D63" s="26" t="s">
        <v>168</v>
      </c>
    </row>
    <row r="64" spans="1:4" s="26" customFormat="1">
      <c r="A64" s="26" t="s">
        <v>218</v>
      </c>
      <c r="B64" s="64">
        <v>5</v>
      </c>
      <c r="C64" s="26" t="s">
        <v>167</v>
      </c>
      <c r="D64" s="26" t="s">
        <v>168</v>
      </c>
    </row>
    <row r="65" spans="1:4" s="26" customFormat="1">
      <c r="A65" s="26" t="s">
        <v>219</v>
      </c>
      <c r="B65" s="64">
        <v>9</v>
      </c>
      <c r="C65" s="26" t="s">
        <v>167</v>
      </c>
      <c r="D65" s="26" t="s">
        <v>168</v>
      </c>
    </row>
    <row r="66" spans="1:4" s="26" customFormat="1">
      <c r="A66" s="26" t="s">
        <v>220</v>
      </c>
      <c r="B66" s="64">
        <v>8</v>
      </c>
      <c r="C66" s="26" t="s">
        <v>167</v>
      </c>
      <c r="D66" s="26" t="s">
        <v>168</v>
      </c>
    </row>
    <row r="67" spans="1:4" s="26" customFormat="1">
      <c r="A67" s="26" t="s">
        <v>220</v>
      </c>
      <c r="B67" s="64">
        <v>11</v>
      </c>
      <c r="C67" s="26" t="s">
        <v>167</v>
      </c>
      <c r="D67" s="26" t="s">
        <v>168</v>
      </c>
    </row>
    <row r="68" spans="1:4" s="26" customFormat="1">
      <c r="A68" s="26" t="s">
        <v>221</v>
      </c>
      <c r="B68" s="64">
        <v>8</v>
      </c>
      <c r="C68" s="26" t="s">
        <v>167</v>
      </c>
      <c r="D68" s="26" t="s">
        <v>168</v>
      </c>
    </row>
    <row r="69" spans="1:4" s="26" customFormat="1">
      <c r="A69" s="26" t="s">
        <v>222</v>
      </c>
      <c r="B69" s="64">
        <v>8</v>
      </c>
      <c r="C69" s="26" t="s">
        <v>167</v>
      </c>
      <c r="D69" s="26" t="s">
        <v>168</v>
      </c>
    </row>
    <row r="70" spans="1:4" s="26" customFormat="1">
      <c r="A70" s="26" t="s">
        <v>223</v>
      </c>
      <c r="B70" s="64">
        <v>31</v>
      </c>
      <c r="C70" s="26" t="s">
        <v>167</v>
      </c>
      <c r="D70" s="26" t="s">
        <v>168</v>
      </c>
    </row>
    <row r="71" spans="1:4" s="26" customFormat="1">
      <c r="A71" s="26" t="s">
        <v>224</v>
      </c>
      <c r="B71" s="64">
        <v>11</v>
      </c>
      <c r="C71" s="26" t="s">
        <v>167</v>
      </c>
      <c r="D71" s="26" t="s">
        <v>168</v>
      </c>
    </row>
    <row r="72" spans="1:4" s="26" customFormat="1">
      <c r="A72" s="26" t="s">
        <v>225</v>
      </c>
      <c r="B72" s="64">
        <v>20</v>
      </c>
      <c r="C72" s="26" t="s">
        <v>167</v>
      </c>
      <c r="D72" s="26" t="s">
        <v>168</v>
      </c>
    </row>
    <row r="73" spans="1:4" s="26" customFormat="1">
      <c r="A73" s="26" t="s">
        <v>226</v>
      </c>
      <c r="B73" s="64">
        <v>15</v>
      </c>
      <c r="C73" s="26" t="s">
        <v>167</v>
      </c>
      <c r="D73" s="26" t="s">
        <v>168</v>
      </c>
    </row>
    <row r="74" spans="1:4" s="26" customFormat="1">
      <c r="A74" s="26" t="s">
        <v>226</v>
      </c>
      <c r="B74" s="64">
        <v>20</v>
      </c>
      <c r="C74" s="26" t="s">
        <v>167</v>
      </c>
      <c r="D74" s="26" t="s">
        <v>168</v>
      </c>
    </row>
    <row r="75" spans="1:4" s="26" customFormat="1">
      <c r="A75" s="26" t="s">
        <v>227</v>
      </c>
      <c r="B75" s="64">
        <v>13</v>
      </c>
      <c r="C75" s="26" t="s">
        <v>167</v>
      </c>
      <c r="D75" s="26" t="s">
        <v>168</v>
      </c>
    </row>
    <row r="76" spans="1:4" s="26" customFormat="1">
      <c r="A76" s="26" t="s">
        <v>228</v>
      </c>
      <c r="B76" s="64">
        <v>14</v>
      </c>
      <c r="C76" s="26" t="s">
        <v>167</v>
      </c>
      <c r="D76" s="26" t="s">
        <v>168</v>
      </c>
    </row>
    <row r="77" spans="1:4" s="26" customFormat="1">
      <c r="A77" s="26" t="s">
        <v>229</v>
      </c>
      <c r="B77" s="64">
        <v>8</v>
      </c>
      <c r="C77" s="26" t="s">
        <v>167</v>
      </c>
      <c r="D77" s="26" t="s">
        <v>168</v>
      </c>
    </row>
    <row r="78" spans="1:4" s="26" customFormat="1">
      <c r="A78" s="26" t="s">
        <v>229</v>
      </c>
      <c r="B78" s="64">
        <v>9</v>
      </c>
      <c r="C78" s="26" t="s">
        <v>167</v>
      </c>
      <c r="D78" s="26" t="s">
        <v>168</v>
      </c>
    </row>
    <row r="79" spans="1:4" s="26" customFormat="1">
      <c r="A79" s="26" t="s">
        <v>230</v>
      </c>
      <c r="B79" s="64">
        <v>7</v>
      </c>
      <c r="C79" s="26" t="s">
        <v>167</v>
      </c>
      <c r="D79" s="26" t="s">
        <v>168</v>
      </c>
    </row>
    <row r="80" spans="1:4" s="26" customFormat="1">
      <c r="A80" s="26" t="s">
        <v>230</v>
      </c>
      <c r="B80" s="64">
        <v>9</v>
      </c>
      <c r="C80" s="26" t="s">
        <v>167</v>
      </c>
      <c r="D80" s="26" t="s">
        <v>168</v>
      </c>
    </row>
    <row r="81" spans="1:4" s="26" customFormat="1">
      <c r="A81" s="26" t="s">
        <v>231</v>
      </c>
      <c r="B81" s="64">
        <v>15</v>
      </c>
      <c r="C81" s="26" t="s">
        <v>167</v>
      </c>
      <c r="D81" s="26" t="s">
        <v>168</v>
      </c>
    </row>
    <row r="82" spans="1:4" s="26" customFormat="1">
      <c r="A82" s="26" t="s">
        <v>232</v>
      </c>
      <c r="B82" s="64">
        <v>25</v>
      </c>
      <c r="C82" s="26" t="s">
        <v>167</v>
      </c>
      <c r="D82" s="26" t="s">
        <v>168</v>
      </c>
    </row>
    <row r="83" spans="1:4" s="26" customFormat="1">
      <c r="A83" s="26" t="s">
        <v>233</v>
      </c>
      <c r="B83" s="64">
        <v>17</v>
      </c>
      <c r="C83" s="26" t="s">
        <v>167</v>
      </c>
      <c r="D83" s="26" t="s">
        <v>168</v>
      </c>
    </row>
    <row r="84" spans="1:4" s="26" customFormat="1">
      <c r="A84" s="26" t="s">
        <v>233</v>
      </c>
      <c r="B84" s="64">
        <v>10</v>
      </c>
      <c r="C84" s="26" t="s">
        <v>167</v>
      </c>
      <c r="D84" s="26" t="s">
        <v>168</v>
      </c>
    </row>
    <row r="85" spans="1:4" s="26" customFormat="1">
      <c r="A85" s="26" t="s">
        <v>234</v>
      </c>
      <c r="B85" s="64">
        <v>28</v>
      </c>
      <c r="C85" s="26" t="s">
        <v>167</v>
      </c>
      <c r="D85" s="26" t="s">
        <v>168</v>
      </c>
    </row>
    <row r="86" spans="1:4" s="26" customFormat="1">
      <c r="A86" s="26" t="s">
        <v>235</v>
      </c>
      <c r="B86" s="64">
        <v>15</v>
      </c>
      <c r="C86" s="26" t="s">
        <v>167</v>
      </c>
      <c r="D86" s="26" t="s">
        <v>168</v>
      </c>
    </row>
    <row r="87" spans="1:4" s="26" customFormat="1">
      <c r="A87" s="26" t="s">
        <v>236</v>
      </c>
      <c r="B87" s="64">
        <v>24</v>
      </c>
      <c r="C87" s="26" t="s">
        <v>167</v>
      </c>
      <c r="D87" s="26" t="s">
        <v>168</v>
      </c>
    </row>
    <row r="88" spans="1:4" s="26" customFormat="1">
      <c r="A88" s="26" t="s">
        <v>237</v>
      </c>
      <c r="B88" s="64">
        <v>24</v>
      </c>
      <c r="C88" s="26" t="s">
        <v>167</v>
      </c>
      <c r="D88" s="26" t="s">
        <v>168</v>
      </c>
    </row>
    <row r="89" spans="1:4" s="26" customFormat="1">
      <c r="A89" s="26" t="s">
        <v>238</v>
      </c>
      <c r="B89" s="64">
        <v>9</v>
      </c>
      <c r="C89" s="26" t="s">
        <v>167</v>
      </c>
      <c r="D89" s="26" t="s">
        <v>168</v>
      </c>
    </row>
    <row r="90" spans="1:4" s="26" customFormat="1">
      <c r="A90" s="26" t="s">
        <v>238</v>
      </c>
      <c r="B90" s="64">
        <v>22</v>
      </c>
      <c r="C90" s="26" t="s">
        <v>167</v>
      </c>
      <c r="D90" s="26" t="s">
        <v>168</v>
      </c>
    </row>
    <row r="91" spans="1:4" s="26" customFormat="1">
      <c r="A91" s="26" t="s">
        <v>239</v>
      </c>
      <c r="B91" s="64">
        <v>11</v>
      </c>
      <c r="C91" s="26" t="s">
        <v>167</v>
      </c>
      <c r="D91" s="26" t="s">
        <v>168</v>
      </c>
    </row>
    <row r="92" spans="1:4" s="26" customFormat="1">
      <c r="A92" s="26" t="s">
        <v>240</v>
      </c>
      <c r="B92" s="64">
        <v>14</v>
      </c>
      <c r="C92" s="26" t="s">
        <v>167</v>
      </c>
      <c r="D92" s="26" t="s">
        <v>168</v>
      </c>
    </row>
    <row r="93" spans="1:4" s="26" customFormat="1">
      <c r="A93" s="26" t="s">
        <v>240</v>
      </c>
      <c r="B93" s="64">
        <v>22</v>
      </c>
      <c r="C93" s="26" t="s">
        <v>167</v>
      </c>
      <c r="D93" s="26" t="s">
        <v>168</v>
      </c>
    </row>
    <row r="94" spans="1:4" s="26" customFormat="1">
      <c r="A94" s="26" t="s">
        <v>241</v>
      </c>
      <c r="B94" s="64">
        <v>13</v>
      </c>
      <c r="C94" s="26" t="s">
        <v>167</v>
      </c>
      <c r="D94" s="26" t="s">
        <v>168</v>
      </c>
    </row>
    <row r="95" spans="1:4" s="26" customFormat="1">
      <c r="A95" s="26" t="s">
        <v>242</v>
      </c>
      <c r="B95" s="64">
        <v>14</v>
      </c>
      <c r="C95" s="26" t="s">
        <v>167</v>
      </c>
      <c r="D95" s="26" t="s">
        <v>168</v>
      </c>
    </row>
    <row r="96" spans="1:4" s="26" customFormat="1">
      <c r="A96" s="26" t="s">
        <v>243</v>
      </c>
      <c r="B96" s="64">
        <v>26</v>
      </c>
      <c r="C96" s="26" t="s">
        <v>167</v>
      </c>
      <c r="D96" s="26" t="s">
        <v>168</v>
      </c>
    </row>
    <row r="97" spans="1:4" s="26" customFormat="1">
      <c r="A97" s="26" t="s">
        <v>244</v>
      </c>
      <c r="B97" s="64">
        <v>32</v>
      </c>
      <c r="C97" s="26" t="s">
        <v>167</v>
      </c>
      <c r="D97" s="26" t="s">
        <v>168</v>
      </c>
    </row>
    <row r="98" spans="1:4" s="26" customFormat="1">
      <c r="A98" s="26" t="s">
        <v>245</v>
      </c>
      <c r="B98" s="64">
        <v>20</v>
      </c>
      <c r="C98" s="26" t="s">
        <v>167</v>
      </c>
      <c r="D98" s="26" t="s">
        <v>168</v>
      </c>
    </row>
    <row r="99" spans="1:4" s="26" customFormat="1">
      <c r="A99" s="26" t="s">
        <v>246</v>
      </c>
      <c r="B99" s="64">
        <v>9</v>
      </c>
      <c r="C99" s="26" t="s">
        <v>167</v>
      </c>
      <c r="D99" s="26" t="s">
        <v>168</v>
      </c>
    </row>
    <row r="100" spans="1:4" s="26" customFormat="1">
      <c r="A100" s="26" t="s">
        <v>246</v>
      </c>
      <c r="B100" s="64">
        <v>15</v>
      </c>
      <c r="C100" s="26" t="s">
        <v>167</v>
      </c>
      <c r="D100" s="26" t="s">
        <v>168</v>
      </c>
    </row>
    <row r="101" spans="1:4" s="26" customFormat="1">
      <c r="A101" s="26" t="s">
        <v>247</v>
      </c>
      <c r="B101" s="64">
        <v>26</v>
      </c>
      <c r="C101" s="26" t="s">
        <v>167</v>
      </c>
      <c r="D101" s="26" t="s">
        <v>168</v>
      </c>
    </row>
    <row r="102" spans="1:4" s="26" customFormat="1">
      <c r="A102" s="26" t="s">
        <v>248</v>
      </c>
      <c r="B102" s="64">
        <v>33</v>
      </c>
      <c r="C102" s="26" t="s">
        <v>167</v>
      </c>
      <c r="D102" s="26" t="s">
        <v>168</v>
      </c>
    </row>
    <row r="103" spans="1:4" s="26" customFormat="1">
      <c r="A103" s="26" t="s">
        <v>249</v>
      </c>
      <c r="B103" s="64">
        <v>11</v>
      </c>
      <c r="C103" s="26" t="s">
        <v>167</v>
      </c>
      <c r="D103" s="26" t="s">
        <v>168</v>
      </c>
    </row>
    <row r="104" spans="1:4" s="26" customFormat="1">
      <c r="A104" s="26" t="s">
        <v>250</v>
      </c>
      <c r="B104" s="64">
        <v>28</v>
      </c>
      <c r="C104" s="26" t="s">
        <v>167</v>
      </c>
      <c r="D104" s="26" t="s">
        <v>168</v>
      </c>
    </row>
    <row r="105" spans="1:4" s="26" customFormat="1">
      <c r="A105" s="26" t="s">
        <v>251</v>
      </c>
      <c r="B105" s="64">
        <v>36</v>
      </c>
      <c r="C105" s="26" t="s">
        <v>167</v>
      </c>
      <c r="D105" s="26" t="s">
        <v>168</v>
      </c>
    </row>
    <row r="106" spans="1:4" s="26" customFormat="1">
      <c r="A106" s="26" t="s">
        <v>252</v>
      </c>
      <c r="B106" s="64">
        <v>35</v>
      </c>
      <c r="C106" s="26" t="s">
        <v>201</v>
      </c>
    </row>
    <row r="107" spans="1:4" s="28" customFormat="1">
      <c r="A107" s="28" t="s">
        <v>253</v>
      </c>
      <c r="B107" s="65">
        <v>11</v>
      </c>
      <c r="C107" s="28" t="s">
        <v>167</v>
      </c>
      <c r="D107" s="28" t="s">
        <v>168</v>
      </c>
    </row>
    <row r="108" spans="1:4" s="28" customFormat="1">
      <c r="A108" s="28" t="s">
        <v>253</v>
      </c>
      <c r="B108" s="65">
        <v>11</v>
      </c>
      <c r="C108" s="28" t="s">
        <v>167</v>
      </c>
      <c r="D108" s="28" t="s">
        <v>168</v>
      </c>
    </row>
    <row r="109" spans="1:4" s="28" customFormat="1">
      <c r="A109" s="28" t="s">
        <v>254</v>
      </c>
      <c r="B109" s="65">
        <v>14</v>
      </c>
      <c r="C109" s="28" t="s">
        <v>167</v>
      </c>
      <c r="D109" s="28" t="s">
        <v>168</v>
      </c>
    </row>
    <row r="110" spans="1:4" s="28" customFormat="1">
      <c r="A110" s="28" t="s">
        <v>255</v>
      </c>
      <c r="B110" s="65">
        <v>18</v>
      </c>
      <c r="C110" s="28" t="s">
        <v>167</v>
      </c>
      <c r="D110" s="28" t="s">
        <v>168</v>
      </c>
    </row>
    <row r="111" spans="1:4" s="28" customFormat="1">
      <c r="A111" s="28" t="s">
        <v>256</v>
      </c>
      <c r="B111" s="65">
        <v>21</v>
      </c>
      <c r="C111" s="28" t="s">
        <v>167</v>
      </c>
      <c r="D111" s="28" t="s">
        <v>168</v>
      </c>
    </row>
    <row r="112" spans="1:4" s="28" customFormat="1">
      <c r="A112" s="28" t="s">
        <v>257</v>
      </c>
      <c r="B112" s="65">
        <v>20</v>
      </c>
      <c r="C112" s="28" t="s">
        <v>167</v>
      </c>
      <c r="D112" s="28" t="s">
        <v>168</v>
      </c>
    </row>
    <row r="113" spans="1:4" s="28" customFormat="1">
      <c r="A113" s="28" t="s">
        <v>257</v>
      </c>
      <c r="B113" s="65">
        <v>16</v>
      </c>
      <c r="C113" s="28" t="s">
        <v>167</v>
      </c>
      <c r="D113" s="28" t="s">
        <v>168</v>
      </c>
    </row>
    <row r="114" spans="1:4" s="28" customFormat="1">
      <c r="A114" s="28" t="s">
        <v>257</v>
      </c>
      <c r="B114" s="65">
        <v>8</v>
      </c>
      <c r="C114" s="28" t="s">
        <v>167</v>
      </c>
      <c r="D114" s="28" t="s">
        <v>168</v>
      </c>
    </row>
    <row r="115" spans="1:4" s="28" customFormat="1">
      <c r="A115" s="28" t="s">
        <v>258</v>
      </c>
      <c r="B115" s="65">
        <v>11</v>
      </c>
      <c r="C115" s="28" t="s">
        <v>167</v>
      </c>
      <c r="D115" s="28" t="s">
        <v>168</v>
      </c>
    </row>
    <row r="116" spans="1:4" s="28" customFormat="1">
      <c r="A116" s="28" t="s">
        <v>259</v>
      </c>
      <c r="B116" s="65">
        <v>24</v>
      </c>
      <c r="C116" s="28" t="s">
        <v>167</v>
      </c>
      <c r="D116" s="28" t="s">
        <v>168</v>
      </c>
    </row>
    <row r="117" spans="1:4" s="28" customFormat="1">
      <c r="A117" s="28" t="s">
        <v>260</v>
      </c>
      <c r="B117" s="65">
        <v>19</v>
      </c>
      <c r="C117" s="28" t="s">
        <v>167</v>
      </c>
      <c r="D117" s="28" t="s">
        <v>168</v>
      </c>
    </row>
    <row r="118" spans="1:4" s="28" customFormat="1">
      <c r="A118" s="28" t="s">
        <v>261</v>
      </c>
      <c r="B118" s="65">
        <v>15</v>
      </c>
      <c r="C118" s="28" t="s">
        <v>167</v>
      </c>
      <c r="D118" s="28" t="s">
        <v>168</v>
      </c>
    </row>
    <row r="119" spans="1:4" s="28" customFormat="1">
      <c r="A119" s="28" t="s">
        <v>261</v>
      </c>
      <c r="B119" s="65">
        <v>16</v>
      </c>
      <c r="C119" s="28" t="s">
        <v>167</v>
      </c>
      <c r="D119" s="28" t="s">
        <v>168</v>
      </c>
    </row>
    <row r="120" spans="1:4" s="28" customFormat="1">
      <c r="A120" s="28" t="s">
        <v>262</v>
      </c>
      <c r="B120" s="65">
        <v>36</v>
      </c>
      <c r="C120" s="28" t="s">
        <v>167</v>
      </c>
      <c r="D120" s="28" t="s">
        <v>168</v>
      </c>
    </row>
    <row r="121" spans="1:4" s="28" customFormat="1">
      <c r="A121" s="28" t="s">
        <v>263</v>
      </c>
      <c r="B121" s="65">
        <v>16</v>
      </c>
      <c r="C121" s="28" t="s">
        <v>167</v>
      </c>
      <c r="D121" s="28" t="s">
        <v>168</v>
      </c>
    </row>
    <row r="122" spans="1:4" s="28" customFormat="1">
      <c r="A122" s="28" t="s">
        <v>264</v>
      </c>
      <c r="B122" s="65">
        <v>16</v>
      </c>
      <c r="C122" s="28" t="s">
        <v>167</v>
      </c>
      <c r="D122" s="28" t="s">
        <v>168</v>
      </c>
    </row>
    <row r="123" spans="1:4" s="28" customFormat="1">
      <c r="A123" s="28" t="s">
        <v>265</v>
      </c>
      <c r="B123" s="65">
        <v>26</v>
      </c>
      <c r="C123" s="28" t="s">
        <v>167</v>
      </c>
      <c r="D123" s="28" t="s">
        <v>266</v>
      </c>
    </row>
    <row r="124" spans="1:4" s="28" customFormat="1">
      <c r="A124" s="28" t="s">
        <v>267</v>
      </c>
      <c r="B124" s="65">
        <v>20</v>
      </c>
      <c r="C124" s="28" t="s">
        <v>167</v>
      </c>
      <c r="D124" s="28" t="s">
        <v>168</v>
      </c>
    </row>
    <row r="125" spans="1:4" s="28" customFormat="1">
      <c r="A125" s="28" t="s">
        <v>268</v>
      </c>
      <c r="B125" s="65">
        <v>19</v>
      </c>
      <c r="C125" s="28" t="s">
        <v>167</v>
      </c>
      <c r="D125" s="28" t="s">
        <v>168</v>
      </c>
    </row>
    <row r="126" spans="1:4" s="28" customFormat="1">
      <c r="A126" s="28" t="s">
        <v>269</v>
      </c>
      <c r="B126" s="65">
        <v>17</v>
      </c>
      <c r="C126" s="28" t="s">
        <v>167</v>
      </c>
      <c r="D126" s="28" t="s">
        <v>168</v>
      </c>
    </row>
    <row r="127" spans="1:4" s="28" customFormat="1">
      <c r="A127" s="28" t="s">
        <v>270</v>
      </c>
      <c r="B127" s="65">
        <v>16</v>
      </c>
      <c r="C127" s="28" t="s">
        <v>167</v>
      </c>
      <c r="D127" s="28" t="s">
        <v>168</v>
      </c>
    </row>
    <row r="128" spans="1:4" s="28" customFormat="1">
      <c r="A128" s="28" t="s">
        <v>271</v>
      </c>
      <c r="B128" s="65">
        <v>28</v>
      </c>
      <c r="C128" s="28" t="s">
        <v>167</v>
      </c>
      <c r="D128" s="28" t="s">
        <v>168</v>
      </c>
    </row>
    <row r="129" spans="1:4" s="28" customFormat="1">
      <c r="A129" s="28" t="s">
        <v>271</v>
      </c>
      <c r="B129" s="65">
        <v>21</v>
      </c>
      <c r="C129" s="28" t="s">
        <v>167</v>
      </c>
      <c r="D129" s="28" t="s">
        <v>168</v>
      </c>
    </row>
    <row r="130" spans="1:4" s="28" customFormat="1">
      <c r="A130" s="28" t="s">
        <v>272</v>
      </c>
      <c r="B130" s="65">
        <v>17</v>
      </c>
      <c r="C130" s="28" t="s">
        <v>167</v>
      </c>
      <c r="D130" s="28" t="s">
        <v>168</v>
      </c>
    </row>
    <row r="131" spans="1:4" s="28" customFormat="1">
      <c r="A131" s="28" t="s">
        <v>273</v>
      </c>
      <c r="B131" s="65">
        <v>17</v>
      </c>
      <c r="C131" s="28" t="s">
        <v>167</v>
      </c>
      <c r="D131" s="28" t="s">
        <v>168</v>
      </c>
    </row>
    <row r="132" spans="1:4" s="28" customFormat="1">
      <c r="A132" s="28" t="s">
        <v>274</v>
      </c>
      <c r="B132" s="65">
        <v>21</v>
      </c>
      <c r="C132" s="28" t="s">
        <v>167</v>
      </c>
      <c r="D132" s="28" t="s">
        <v>168</v>
      </c>
    </row>
    <row r="133" spans="1:4" s="28" customFormat="1">
      <c r="A133" s="28" t="s">
        <v>275</v>
      </c>
      <c r="B133" s="65">
        <v>21</v>
      </c>
      <c r="C133" s="28" t="s">
        <v>167</v>
      </c>
      <c r="D133" s="28" t="s">
        <v>168</v>
      </c>
    </row>
    <row r="134" spans="1:4" s="28" customFormat="1">
      <c r="A134" s="28" t="s">
        <v>276</v>
      </c>
      <c r="B134" s="65">
        <v>20</v>
      </c>
      <c r="C134" s="28" t="s">
        <v>167</v>
      </c>
      <c r="D134" s="28" t="s">
        <v>168</v>
      </c>
    </row>
    <row r="135" spans="1:4" s="28" customFormat="1">
      <c r="A135" s="28" t="s">
        <v>277</v>
      </c>
      <c r="B135" s="65">
        <v>58</v>
      </c>
      <c r="C135" s="28" t="s">
        <v>201</v>
      </c>
    </row>
    <row r="136" spans="1:4" s="66" customFormat="1">
      <c r="A136" s="66" t="s">
        <v>278</v>
      </c>
      <c r="B136" s="67">
        <v>36</v>
      </c>
      <c r="C136" s="66" t="s">
        <v>167</v>
      </c>
      <c r="D136" s="66" t="s">
        <v>168</v>
      </c>
    </row>
    <row r="137" spans="1:4" s="66" customFormat="1">
      <c r="A137" s="66" t="s">
        <v>279</v>
      </c>
      <c r="B137" s="67">
        <v>19</v>
      </c>
      <c r="C137" s="66" t="s">
        <v>167</v>
      </c>
      <c r="D137" s="66" t="s">
        <v>168</v>
      </c>
    </row>
    <row r="138" spans="1:4" s="66" customFormat="1">
      <c r="A138" s="66" t="s">
        <v>279</v>
      </c>
      <c r="B138" s="67">
        <v>22</v>
      </c>
      <c r="C138" s="66" t="s">
        <v>167</v>
      </c>
    </row>
    <row r="139" spans="1:4" s="66" customFormat="1">
      <c r="A139" s="66" t="s">
        <v>280</v>
      </c>
      <c r="B139" s="67">
        <v>36</v>
      </c>
      <c r="C139" s="66" t="s">
        <v>167</v>
      </c>
      <c r="D139" s="66" t="s">
        <v>168</v>
      </c>
    </row>
    <row r="140" spans="1:4" s="66" customFormat="1">
      <c r="A140" s="66" t="s">
        <v>281</v>
      </c>
      <c r="B140" s="67">
        <v>20</v>
      </c>
      <c r="C140" s="66" t="s">
        <v>167</v>
      </c>
      <c r="D140" s="66" t="s">
        <v>168</v>
      </c>
    </row>
    <row r="141" spans="1:4" s="66" customFormat="1">
      <c r="A141" s="66" t="s">
        <v>282</v>
      </c>
      <c r="B141" s="67">
        <v>32</v>
      </c>
      <c r="C141" s="66" t="s">
        <v>167</v>
      </c>
      <c r="D141" s="66" t="s">
        <v>168</v>
      </c>
    </row>
    <row r="142" spans="1:4" s="66" customFormat="1">
      <c r="A142" s="66" t="s">
        <v>283</v>
      </c>
      <c r="B142" s="67">
        <v>31</v>
      </c>
      <c r="C142" s="66" t="s">
        <v>167</v>
      </c>
      <c r="D142" s="66" t="s">
        <v>168</v>
      </c>
    </row>
    <row r="143" spans="1:4" s="66" customFormat="1">
      <c r="A143" s="66" t="s">
        <v>284</v>
      </c>
      <c r="B143" s="67">
        <v>8</v>
      </c>
      <c r="C143" s="66" t="s">
        <v>167</v>
      </c>
      <c r="D143" s="66" t="s">
        <v>168</v>
      </c>
    </row>
    <row r="144" spans="1:4" s="66" customFormat="1">
      <c r="A144" s="66" t="s">
        <v>285</v>
      </c>
      <c r="B144" s="67">
        <v>31</v>
      </c>
      <c r="C144" s="66" t="s">
        <v>167</v>
      </c>
      <c r="D144" s="66" t="s">
        <v>168</v>
      </c>
    </row>
    <row r="145" spans="1:4" s="66" customFormat="1">
      <c r="A145" s="66" t="s">
        <v>286</v>
      </c>
      <c r="B145" s="67">
        <v>31</v>
      </c>
      <c r="C145" s="66" t="s">
        <v>167</v>
      </c>
    </row>
    <row r="146" spans="1:4" s="66" customFormat="1">
      <c r="A146" s="66" t="s">
        <v>287</v>
      </c>
      <c r="B146" s="67">
        <v>30</v>
      </c>
      <c r="C146" s="66" t="s">
        <v>167</v>
      </c>
      <c r="D146" s="66" t="s">
        <v>168</v>
      </c>
    </row>
    <row r="147" spans="1:4" s="66" customFormat="1">
      <c r="A147" s="66" t="s">
        <v>288</v>
      </c>
      <c r="B147" s="67">
        <v>28</v>
      </c>
      <c r="C147" s="66" t="s">
        <v>167</v>
      </c>
      <c r="D147" s="66" t="s">
        <v>168</v>
      </c>
    </row>
    <row r="148" spans="1:4" s="66" customFormat="1">
      <c r="A148" s="66" t="s">
        <v>289</v>
      </c>
      <c r="B148" s="67">
        <v>33</v>
      </c>
      <c r="C148" s="66" t="s">
        <v>167</v>
      </c>
      <c r="D148" s="66" t="s">
        <v>168</v>
      </c>
    </row>
    <row r="149" spans="1:4" s="66" customFormat="1">
      <c r="A149" s="66" t="s">
        <v>290</v>
      </c>
      <c r="B149" s="67">
        <v>30</v>
      </c>
      <c r="C149" s="66" t="s">
        <v>167</v>
      </c>
      <c r="D149" s="66" t="s">
        <v>168</v>
      </c>
    </row>
    <row r="150" spans="1:4" s="66" customFormat="1">
      <c r="A150" s="66" t="s">
        <v>291</v>
      </c>
      <c r="B150" s="67">
        <v>33</v>
      </c>
      <c r="C150" s="66" t="s">
        <v>167</v>
      </c>
      <c r="D150" s="66" t="s">
        <v>168</v>
      </c>
    </row>
    <row r="151" spans="1:4" s="26" customFormat="1">
      <c r="A151" s="26" t="s">
        <v>292</v>
      </c>
      <c r="B151" s="64">
        <v>6</v>
      </c>
      <c r="C151" s="26" t="s">
        <v>167</v>
      </c>
      <c r="D151" s="26" t="s">
        <v>168</v>
      </c>
    </row>
    <row r="152" spans="1:4" s="26" customFormat="1">
      <c r="A152" s="26" t="s">
        <v>293</v>
      </c>
      <c r="B152" s="64">
        <v>0</v>
      </c>
      <c r="C152" s="26" t="s">
        <v>167</v>
      </c>
      <c r="D152" s="26" t="s">
        <v>168</v>
      </c>
    </row>
    <row r="153" spans="1:4" s="26" customFormat="1">
      <c r="A153" s="26" t="s">
        <v>294</v>
      </c>
      <c r="B153" s="64">
        <v>32</v>
      </c>
      <c r="C153" s="26" t="s">
        <v>167</v>
      </c>
      <c r="D153" s="26" t="s">
        <v>168</v>
      </c>
    </row>
    <row r="154" spans="1:4" s="26" customFormat="1">
      <c r="A154" s="26" t="s">
        <v>295</v>
      </c>
      <c r="B154" s="64">
        <v>11</v>
      </c>
      <c r="C154" s="26" t="s">
        <v>167</v>
      </c>
      <c r="D154" s="26" t="s">
        <v>168</v>
      </c>
    </row>
    <row r="155" spans="1:4" s="26" customFormat="1">
      <c r="A155" s="26" t="s">
        <v>296</v>
      </c>
      <c r="B155" s="64">
        <v>59</v>
      </c>
      <c r="C155" s="26" t="s">
        <v>167</v>
      </c>
      <c r="D155" s="26" t="s">
        <v>168</v>
      </c>
    </row>
    <row r="156" spans="1:4" s="26" customFormat="1">
      <c r="A156" s="26" t="s">
        <v>297</v>
      </c>
      <c r="B156" s="64">
        <v>10</v>
      </c>
      <c r="C156" s="26" t="s">
        <v>167</v>
      </c>
      <c r="D156" s="26" t="s">
        <v>168</v>
      </c>
    </row>
    <row r="157" spans="1:4" s="26" customFormat="1">
      <c r="A157" s="26" t="s">
        <v>298</v>
      </c>
      <c r="B157" s="64">
        <v>63</v>
      </c>
      <c r="C157" s="26" t="s">
        <v>167</v>
      </c>
      <c r="D157" s="26" t="s">
        <v>168</v>
      </c>
    </row>
    <row r="158" spans="1:4" s="26" customFormat="1">
      <c r="A158" s="26" t="s">
        <v>299</v>
      </c>
      <c r="B158" s="64">
        <v>34</v>
      </c>
      <c r="C158" s="26" t="s">
        <v>167</v>
      </c>
      <c r="D158" s="26" t="s">
        <v>168</v>
      </c>
    </row>
    <row r="159" spans="1:4" s="26" customFormat="1">
      <c r="A159" s="26" t="s">
        <v>300</v>
      </c>
      <c r="B159" s="64">
        <v>33</v>
      </c>
      <c r="C159" s="26" t="s">
        <v>167</v>
      </c>
      <c r="D159" s="26" t="s">
        <v>168</v>
      </c>
    </row>
    <row r="160" spans="1:4" s="26" customFormat="1">
      <c r="A160" s="26" t="s">
        <v>301</v>
      </c>
      <c r="B160" s="64">
        <v>15</v>
      </c>
      <c r="C160" s="26" t="s">
        <v>167</v>
      </c>
      <c r="D160" s="26" t="s">
        <v>168</v>
      </c>
    </row>
    <row r="161" spans="1:4" s="26" customFormat="1">
      <c r="A161" s="26" t="s">
        <v>301</v>
      </c>
      <c r="B161" s="64">
        <v>20</v>
      </c>
      <c r="C161" s="26" t="s">
        <v>167</v>
      </c>
      <c r="D161" s="26" t="s">
        <v>168</v>
      </c>
    </row>
    <row r="162" spans="1:4" s="26" customFormat="1">
      <c r="A162" s="26" t="s">
        <v>302</v>
      </c>
      <c r="B162" s="64">
        <v>0</v>
      </c>
      <c r="C162" s="26" t="s">
        <v>167</v>
      </c>
      <c r="D162" s="26" t="s">
        <v>168</v>
      </c>
    </row>
    <row r="163" spans="1:4" s="46" customFormat="1">
      <c r="A163" s="46" t="s">
        <v>303</v>
      </c>
      <c r="B163" s="68">
        <v>15</v>
      </c>
      <c r="C163" s="46" t="s">
        <v>167</v>
      </c>
      <c r="D163" s="46" t="s">
        <v>168</v>
      </c>
    </row>
    <row r="164" spans="1:4" s="46" customFormat="1">
      <c r="A164" s="46" t="s">
        <v>303</v>
      </c>
      <c r="B164" s="68">
        <v>12</v>
      </c>
      <c r="C164" s="46" t="s">
        <v>167</v>
      </c>
      <c r="D164" s="46" t="s">
        <v>168</v>
      </c>
    </row>
    <row r="165" spans="1:4" s="46" customFormat="1">
      <c r="A165" s="46" t="s">
        <v>304</v>
      </c>
      <c r="B165" s="68">
        <v>14</v>
      </c>
      <c r="C165" s="46" t="s">
        <v>167</v>
      </c>
      <c r="D165" s="46" t="s">
        <v>168</v>
      </c>
    </row>
    <row r="166" spans="1:4" s="46" customFormat="1">
      <c r="A166" s="46" t="s">
        <v>305</v>
      </c>
      <c r="B166" s="68">
        <v>15</v>
      </c>
      <c r="C166" s="46" t="s">
        <v>167</v>
      </c>
      <c r="D166" s="46" t="s">
        <v>168</v>
      </c>
    </row>
    <row r="167" spans="1:4" s="46" customFormat="1">
      <c r="A167" s="46" t="s">
        <v>306</v>
      </c>
      <c r="B167" s="68">
        <v>57</v>
      </c>
      <c r="C167" s="46" t="s">
        <v>167</v>
      </c>
      <c r="D167" s="46" t="s">
        <v>168</v>
      </c>
    </row>
    <row r="168" spans="1:4" s="46" customFormat="1">
      <c r="A168" s="46" t="s">
        <v>307</v>
      </c>
      <c r="B168" s="68">
        <v>16</v>
      </c>
      <c r="C168" s="46" t="s">
        <v>167</v>
      </c>
      <c r="D168" s="46" t="s">
        <v>168</v>
      </c>
    </row>
    <row r="169" spans="1:4" s="46" customFormat="1">
      <c r="A169" s="46" t="s">
        <v>308</v>
      </c>
      <c r="B169" s="68">
        <v>17</v>
      </c>
      <c r="C169" s="46" t="s">
        <v>167</v>
      </c>
      <c r="D169" s="46" t="s">
        <v>168</v>
      </c>
    </row>
    <row r="170" spans="1:4" s="46" customFormat="1">
      <c r="A170" s="46" t="s">
        <v>309</v>
      </c>
      <c r="B170" s="68">
        <v>25</v>
      </c>
      <c r="C170" s="46" t="s">
        <v>167</v>
      </c>
      <c r="D170" s="46" t="s">
        <v>168</v>
      </c>
    </row>
    <row r="171" spans="1:4" s="46" customFormat="1">
      <c r="A171" s="46" t="s">
        <v>310</v>
      </c>
      <c r="B171" s="68">
        <v>21</v>
      </c>
      <c r="C171" s="46" t="s">
        <v>167</v>
      </c>
      <c r="D171" s="46" t="s">
        <v>168</v>
      </c>
    </row>
    <row r="172" spans="1:4" s="46" customFormat="1">
      <c r="A172" s="46" t="s">
        <v>311</v>
      </c>
      <c r="B172" s="68">
        <v>56</v>
      </c>
      <c r="C172" s="46" t="s">
        <v>167</v>
      </c>
      <c r="D172" s="46" t="s">
        <v>168</v>
      </c>
    </row>
    <row r="173" spans="1:4" s="46" customFormat="1">
      <c r="A173" s="46" t="s">
        <v>311</v>
      </c>
      <c r="B173" s="68">
        <v>22</v>
      </c>
      <c r="C173" s="46" t="s">
        <v>167</v>
      </c>
      <c r="D173" s="46" t="s">
        <v>168</v>
      </c>
    </row>
    <row r="174" spans="1:4" s="46" customFormat="1">
      <c r="A174" s="46" t="s">
        <v>312</v>
      </c>
      <c r="B174" s="68">
        <v>28</v>
      </c>
      <c r="C174" s="46" t="s">
        <v>167</v>
      </c>
      <c r="D174" s="46" t="s">
        <v>168</v>
      </c>
    </row>
    <row r="175" spans="1:4" s="46" customFormat="1">
      <c r="A175" s="46" t="s">
        <v>313</v>
      </c>
      <c r="B175" s="68">
        <v>37</v>
      </c>
      <c r="C175" s="46" t="s">
        <v>167</v>
      </c>
      <c r="D175" s="46" t="s">
        <v>168</v>
      </c>
    </row>
    <row r="176" spans="1:4" s="46" customFormat="1">
      <c r="A176" s="46" t="s">
        <v>314</v>
      </c>
      <c r="B176" s="68">
        <v>44</v>
      </c>
      <c r="C176" s="46" t="s">
        <v>167</v>
      </c>
      <c r="D176" s="46" t="s">
        <v>168</v>
      </c>
    </row>
    <row r="177" spans="1:4" s="46" customFormat="1">
      <c r="A177" s="46" t="s">
        <v>315</v>
      </c>
      <c r="B177" s="68">
        <v>16</v>
      </c>
      <c r="C177" s="46" t="s">
        <v>167</v>
      </c>
      <c r="D177" s="46" t="s">
        <v>168</v>
      </c>
    </row>
    <row r="178" spans="1:4" s="26" customFormat="1">
      <c r="A178" s="26" t="s">
        <v>166</v>
      </c>
      <c r="B178" s="64">
        <v>14</v>
      </c>
      <c r="C178" s="26" t="s">
        <v>167</v>
      </c>
      <c r="D178" s="26" t="s">
        <v>168</v>
      </c>
    </row>
    <row r="179" spans="1:4" s="28" customFormat="1">
      <c r="A179" s="28" t="s">
        <v>169</v>
      </c>
      <c r="B179" s="65">
        <v>18</v>
      </c>
      <c r="C179" s="28" t="s">
        <v>167</v>
      </c>
      <c r="D179" s="28" t="s">
        <v>168</v>
      </c>
    </row>
    <row r="180" spans="1:4" s="28" customFormat="1">
      <c r="A180" s="28" t="s">
        <v>170</v>
      </c>
      <c r="B180" s="65">
        <v>22</v>
      </c>
      <c r="C180" s="28" t="s">
        <v>167</v>
      </c>
      <c r="D180" s="28" t="s">
        <v>168</v>
      </c>
    </row>
    <row r="181" spans="1:4" s="66" customFormat="1">
      <c r="A181" s="66" t="s">
        <v>171</v>
      </c>
      <c r="B181" s="67">
        <v>34</v>
      </c>
      <c r="C181" s="66" t="s">
        <v>167</v>
      </c>
      <c r="D181" s="66" t="s">
        <v>168</v>
      </c>
    </row>
    <row r="182" spans="1:4" s="26" customFormat="1">
      <c r="A182" s="26" t="s">
        <v>172</v>
      </c>
      <c r="B182" s="64">
        <v>60</v>
      </c>
      <c r="C182" s="26" t="s">
        <v>167</v>
      </c>
      <c r="D182" s="26" t="s">
        <v>168</v>
      </c>
    </row>
    <row r="183" spans="1:4" s="46" customFormat="1">
      <c r="A183" s="46" t="s">
        <v>173</v>
      </c>
      <c r="B183" s="68">
        <v>79</v>
      </c>
      <c r="C183" s="46" t="s">
        <v>167</v>
      </c>
      <c r="D183" s="46" t="s">
        <v>168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P14:R17"/>
  <sheetViews>
    <sheetView workbookViewId="0">
      <selection activeCell="Q30" sqref="Q30"/>
    </sheetView>
  </sheetViews>
  <sheetFormatPr defaultRowHeight="14.4"/>
  <sheetData>
    <row r="14" spans="16:16">
      <c r="P14" t="s">
        <v>326</v>
      </c>
    </row>
    <row r="17" spans="16:18">
      <c r="P17" t="s">
        <v>327</v>
      </c>
      <c r="R17" t="s">
        <v>328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Q44"/>
  <sheetViews>
    <sheetView topLeftCell="A25" zoomScale="70" zoomScaleNormal="70" workbookViewId="0">
      <selection activeCell="K44" sqref="K44"/>
    </sheetView>
  </sheetViews>
  <sheetFormatPr defaultRowHeight="14.4"/>
  <sheetData>
    <row r="1" spans="2:9" s="83" customFormat="1" ht="18">
      <c r="B1" s="83" t="s">
        <v>375</v>
      </c>
    </row>
    <row r="4" spans="2:9">
      <c r="B4" t="s">
        <v>29</v>
      </c>
      <c r="C4" t="s">
        <v>376</v>
      </c>
    </row>
    <row r="5" spans="2:9">
      <c r="C5" t="s">
        <v>336</v>
      </c>
    </row>
    <row r="7" spans="2:9">
      <c r="B7" t="s">
        <v>31</v>
      </c>
      <c r="C7" t="s">
        <v>32</v>
      </c>
    </row>
    <row r="8" spans="2:9">
      <c r="D8" t="s">
        <v>33</v>
      </c>
    </row>
    <row r="9" spans="2:9">
      <c r="D9" t="s">
        <v>34</v>
      </c>
    </row>
    <row r="10" spans="2:9">
      <c r="D10" t="s">
        <v>35</v>
      </c>
    </row>
    <row r="12" spans="2:9">
      <c r="B12" t="s">
        <v>37</v>
      </c>
      <c r="C12" t="s">
        <v>115</v>
      </c>
      <c r="I12" t="s">
        <v>164</v>
      </c>
    </row>
    <row r="13" spans="2:9">
      <c r="C13" t="s">
        <v>116</v>
      </c>
      <c r="D13" t="s">
        <v>38</v>
      </c>
      <c r="F13" t="s">
        <v>117</v>
      </c>
      <c r="G13" t="s">
        <v>38</v>
      </c>
    </row>
    <row r="14" spans="2:9">
      <c r="D14" t="s">
        <v>39</v>
      </c>
      <c r="G14" t="s">
        <v>39</v>
      </c>
    </row>
    <row r="15" spans="2:9">
      <c r="D15" t="s">
        <v>40</v>
      </c>
      <c r="G15" t="s">
        <v>40</v>
      </c>
    </row>
    <row r="17" spans="2:9">
      <c r="C17" t="s">
        <v>133</v>
      </c>
    </row>
    <row r="20" spans="2:9">
      <c r="B20" t="s">
        <v>41</v>
      </c>
      <c r="C20" t="s">
        <v>42</v>
      </c>
    </row>
    <row r="21" spans="2:9">
      <c r="C21" t="s">
        <v>116</v>
      </c>
      <c r="D21" t="s">
        <v>38</v>
      </c>
      <c r="F21" t="s">
        <v>117</v>
      </c>
      <c r="G21" t="s">
        <v>38</v>
      </c>
    </row>
    <row r="22" spans="2:9">
      <c r="D22" t="s">
        <v>43</v>
      </c>
      <c r="G22" t="s">
        <v>43</v>
      </c>
    </row>
    <row r="24" spans="2:9">
      <c r="B24" t="s">
        <v>111</v>
      </c>
      <c r="C24" t="s">
        <v>112</v>
      </c>
    </row>
    <row r="25" spans="2:9">
      <c r="D25" t="s">
        <v>134</v>
      </c>
    </row>
    <row r="27" spans="2:9">
      <c r="B27" t="s">
        <v>113</v>
      </c>
      <c r="C27" t="s">
        <v>114</v>
      </c>
    </row>
    <row r="29" spans="2:9">
      <c r="B29" t="s">
        <v>118</v>
      </c>
      <c r="C29" t="s">
        <v>377</v>
      </c>
    </row>
    <row r="30" spans="2:9">
      <c r="C30" t="s">
        <v>360</v>
      </c>
      <c r="E30" s="19" t="s">
        <v>127</v>
      </c>
      <c r="F30" s="19" t="s">
        <v>126</v>
      </c>
      <c r="G30" s="55" t="s">
        <v>128</v>
      </c>
      <c r="H30" s="19"/>
      <c r="I30" s="19"/>
    </row>
    <row r="32" spans="2:9">
      <c r="B32" t="s">
        <v>162</v>
      </c>
      <c r="C32" t="s">
        <v>163</v>
      </c>
    </row>
    <row r="35" spans="2:17">
      <c r="B35" t="s">
        <v>165</v>
      </c>
      <c r="C35" t="s">
        <v>35</v>
      </c>
    </row>
    <row r="36" spans="2:17">
      <c r="C36" t="s">
        <v>159</v>
      </c>
    </row>
    <row r="37" spans="2:17">
      <c r="D37" t="s">
        <v>129</v>
      </c>
    </row>
    <row r="38" spans="2:17">
      <c r="D38" s="14" t="s">
        <v>130</v>
      </c>
      <c r="E38" t="s">
        <v>40</v>
      </c>
      <c r="Q38" t="s">
        <v>339</v>
      </c>
    </row>
    <row r="39" spans="2:17">
      <c r="E39" t="s">
        <v>38</v>
      </c>
    </row>
    <row r="40" spans="2:17">
      <c r="E40" t="s">
        <v>39</v>
      </c>
    </row>
    <row r="41" spans="2:17">
      <c r="D41" t="s">
        <v>131</v>
      </c>
    </row>
    <row r="42" spans="2:17">
      <c r="D42" t="s">
        <v>132</v>
      </c>
    </row>
    <row r="44" spans="2:17">
      <c r="B44" t="s">
        <v>337</v>
      </c>
      <c r="C44" t="s">
        <v>338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G17"/>
  <sheetViews>
    <sheetView workbookViewId="0">
      <selection activeCell="D32" sqref="D32"/>
    </sheetView>
  </sheetViews>
  <sheetFormatPr defaultRowHeight="14.4"/>
  <cols>
    <col min="6" max="6" width="11.109375" bestFit="1" customWidth="1"/>
    <col min="7" max="7" width="10.88671875" customWidth="1"/>
  </cols>
  <sheetData>
    <row r="3" spans="3:7">
      <c r="C3" t="s">
        <v>316</v>
      </c>
    </row>
    <row r="5" spans="3:7">
      <c r="F5" s="19" t="s">
        <v>321</v>
      </c>
      <c r="G5" s="19" t="s">
        <v>322</v>
      </c>
    </row>
    <row r="6" spans="3:7">
      <c r="C6" t="s">
        <v>317</v>
      </c>
      <c r="F6" s="19" t="s">
        <v>318</v>
      </c>
      <c r="G6" s="19" t="s">
        <v>319</v>
      </c>
    </row>
    <row r="8" spans="3:7">
      <c r="C8" t="s">
        <v>320</v>
      </c>
      <c r="D8" s="19">
        <v>14</v>
      </c>
    </row>
    <row r="9" spans="3:7">
      <c r="D9" s="19">
        <v>22</v>
      </c>
    </row>
    <row r="10" spans="3:7">
      <c r="D10" s="19">
        <v>23</v>
      </c>
    </row>
    <row r="11" spans="3:7">
      <c r="D11" s="19">
        <v>27</v>
      </c>
    </row>
    <row r="12" spans="3:7">
      <c r="D12" s="19">
        <v>28</v>
      </c>
    </row>
    <row r="14" spans="3:7">
      <c r="C14" t="s">
        <v>324</v>
      </c>
    </row>
    <row r="15" spans="3:7">
      <c r="C15" t="s">
        <v>323</v>
      </c>
    </row>
    <row r="17" spans="3:3">
      <c r="C17" t="s">
        <v>325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AA37"/>
  <sheetViews>
    <sheetView topLeftCell="Q1" workbookViewId="0">
      <selection activeCell="W2" sqref="W2:Z8"/>
    </sheetView>
  </sheetViews>
  <sheetFormatPr defaultRowHeight="14.4"/>
  <cols>
    <col min="3" max="3" width="10.44140625" customWidth="1"/>
    <col min="7" max="7" width="14.88671875" customWidth="1"/>
    <col min="8" max="8" width="9.109375" style="46"/>
    <col min="9" max="9" width="18.6640625" customWidth="1"/>
    <col min="11" max="11" width="22.33203125" customWidth="1"/>
    <col min="14" max="14" width="10.109375" bestFit="1" customWidth="1"/>
    <col min="15" max="15" width="9.109375" style="46"/>
    <col min="16" max="16" width="11.44140625" customWidth="1"/>
    <col min="19" max="19" width="10" customWidth="1"/>
    <col min="22" max="22" width="9.109375" style="46"/>
    <col min="26" max="26" width="31.44140625" customWidth="1"/>
    <col min="27" max="27" width="9.109375" style="46"/>
  </cols>
  <sheetData>
    <row r="2" spans="2:27">
      <c r="B2" s="47" t="s">
        <v>65</v>
      </c>
      <c r="I2" s="47" t="s">
        <v>64</v>
      </c>
      <c r="P2" s="47" t="s">
        <v>89</v>
      </c>
      <c r="W2" s="47" t="s">
        <v>361</v>
      </c>
      <c r="X2" s="47"/>
    </row>
    <row r="4" spans="2:27">
      <c r="B4" t="s">
        <v>30</v>
      </c>
      <c r="D4" s="44">
        <v>0.8</v>
      </c>
      <c r="L4">
        <f>L5*7000</f>
        <v>245000</v>
      </c>
      <c r="P4" t="s">
        <v>362</v>
      </c>
      <c r="T4" s="19">
        <v>7</v>
      </c>
      <c r="U4" t="s">
        <v>69</v>
      </c>
    </row>
    <row r="5" spans="2:27">
      <c r="D5" s="44"/>
      <c r="I5" t="s">
        <v>78</v>
      </c>
      <c r="J5" s="19">
        <v>7000</v>
      </c>
      <c r="K5" t="s">
        <v>79</v>
      </c>
      <c r="L5" s="17">
        <v>35</v>
      </c>
      <c r="M5" t="s">
        <v>77</v>
      </c>
      <c r="N5" s="17"/>
      <c r="P5" t="s">
        <v>68</v>
      </c>
      <c r="T5" s="19">
        <v>2</v>
      </c>
      <c r="U5" t="s">
        <v>69</v>
      </c>
      <c r="W5" t="s">
        <v>161</v>
      </c>
    </row>
    <row r="6" spans="2:27">
      <c r="B6" t="s">
        <v>36</v>
      </c>
      <c r="D6" s="44">
        <v>0.16669999999999999</v>
      </c>
      <c r="W6" t="s">
        <v>363</v>
      </c>
    </row>
    <row r="7" spans="2:27">
      <c r="D7" s="44"/>
      <c r="I7" t="s">
        <v>80</v>
      </c>
      <c r="J7">
        <v>7000</v>
      </c>
      <c r="K7" t="s">
        <v>81</v>
      </c>
      <c r="L7" t="s">
        <v>82</v>
      </c>
      <c r="P7" t="s">
        <v>107</v>
      </c>
      <c r="R7">
        <v>5000</v>
      </c>
      <c r="S7" t="s">
        <v>108</v>
      </c>
    </row>
    <row r="8" spans="2:27">
      <c r="B8" t="s">
        <v>385</v>
      </c>
      <c r="D8" s="44">
        <v>2.5000000000000001E-2</v>
      </c>
      <c r="E8" t="s">
        <v>50</v>
      </c>
      <c r="W8" t="s">
        <v>157</v>
      </c>
      <c r="Y8" s="19">
        <v>950</v>
      </c>
      <c r="Z8" t="s">
        <v>402</v>
      </c>
      <c r="AA8" s="71"/>
    </row>
    <row r="9" spans="2:27">
      <c r="I9" t="s">
        <v>83</v>
      </c>
      <c r="K9" s="19">
        <v>7000</v>
      </c>
      <c r="L9" t="s">
        <v>84</v>
      </c>
      <c r="P9" t="s">
        <v>140</v>
      </c>
      <c r="R9">
        <v>10000</v>
      </c>
      <c r="S9" t="s">
        <v>108</v>
      </c>
    </row>
    <row r="10" spans="2:27">
      <c r="B10" t="s">
        <v>386</v>
      </c>
      <c r="D10" s="44">
        <v>1.4999999999999999E-2</v>
      </c>
      <c r="E10" t="s">
        <v>387</v>
      </c>
    </row>
    <row r="11" spans="2:27">
      <c r="I11" t="s">
        <v>85</v>
      </c>
      <c r="K11">
        <v>15000</v>
      </c>
      <c r="L11" t="s">
        <v>156</v>
      </c>
      <c r="P11" s="57" t="s">
        <v>139</v>
      </c>
      <c r="S11" s="19">
        <v>36</v>
      </c>
      <c r="T11" t="s">
        <v>142</v>
      </c>
    </row>
    <row r="12" spans="2:27">
      <c r="S12" s="19"/>
    </row>
    <row r="13" spans="2:27">
      <c r="I13" t="s">
        <v>86</v>
      </c>
      <c r="P13" t="s">
        <v>109</v>
      </c>
      <c r="S13" s="19">
        <v>2</v>
      </c>
      <c r="T13" t="s">
        <v>141</v>
      </c>
    </row>
    <row r="14" spans="2:27">
      <c r="I14" t="s">
        <v>364</v>
      </c>
      <c r="J14" s="89">
        <v>0.2</v>
      </c>
      <c r="K14" s="19" t="s">
        <v>160</v>
      </c>
      <c r="S14" s="19"/>
    </row>
    <row r="15" spans="2:27">
      <c r="P15" t="s">
        <v>123</v>
      </c>
      <c r="S15" s="19">
        <v>50</v>
      </c>
      <c r="T15" s="19" t="s">
        <v>124</v>
      </c>
    </row>
    <row r="18" spans="9:11">
      <c r="I18" t="s">
        <v>125</v>
      </c>
    </row>
    <row r="19" spans="9:11">
      <c r="I19" s="14" t="s">
        <v>98</v>
      </c>
      <c r="J19">
        <v>10</v>
      </c>
      <c r="K19" t="s">
        <v>135</v>
      </c>
    </row>
    <row r="20" spans="9:11">
      <c r="I20" s="14" t="s">
        <v>143</v>
      </c>
      <c r="J20">
        <v>12</v>
      </c>
      <c r="K20" t="s">
        <v>135</v>
      </c>
    </row>
    <row r="21" spans="9:11">
      <c r="I21" s="14" t="s">
        <v>106</v>
      </c>
      <c r="J21">
        <v>15</v>
      </c>
      <c r="K21" t="s">
        <v>135</v>
      </c>
    </row>
    <row r="26" spans="9:11">
      <c r="I26" s="56"/>
    </row>
    <row r="27" spans="9:11">
      <c r="I27" s="56"/>
    </row>
    <row r="37" spans="9:9">
      <c r="I37" s="14"/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X32"/>
  <sheetViews>
    <sheetView zoomScale="70" zoomScaleNormal="70" workbookViewId="0">
      <selection activeCell="M46" sqref="M46"/>
    </sheetView>
  </sheetViews>
  <sheetFormatPr defaultRowHeight="14.4"/>
  <cols>
    <col min="4" max="4" width="14.88671875" bestFit="1" customWidth="1"/>
    <col min="5" max="6" width="11.6640625" bestFit="1" customWidth="1"/>
    <col min="24" max="24" width="11.109375" customWidth="1"/>
  </cols>
  <sheetData>
    <row r="4" spans="1:24">
      <c r="C4" s="19" t="s">
        <v>90</v>
      </c>
      <c r="D4" s="19"/>
      <c r="E4" s="19"/>
      <c r="F4" s="19"/>
    </row>
    <row r="5" spans="1:24">
      <c r="C5" s="19"/>
      <c r="D5" s="19"/>
      <c r="E5" s="19"/>
      <c r="F5" s="19"/>
    </row>
    <row r="6" spans="1:24">
      <c r="C6" s="19"/>
      <c r="D6" s="19"/>
      <c r="E6" s="19"/>
      <c r="F6" s="19"/>
    </row>
    <row r="7" spans="1:24">
      <c r="C7" s="19"/>
      <c r="D7" s="19"/>
      <c r="E7" s="19"/>
      <c r="F7" s="19"/>
      <c r="L7" s="14" t="s">
        <v>158</v>
      </c>
      <c r="M7" s="19">
        <v>36</v>
      </c>
      <c r="V7">
        <f>0.0018*(36)+1.228</f>
        <v>1.2927999999999999</v>
      </c>
    </row>
    <row r="8" spans="1:24">
      <c r="C8" s="50" t="s">
        <v>91</v>
      </c>
      <c r="D8" s="50" t="s">
        <v>92</v>
      </c>
      <c r="E8" s="50" t="s">
        <v>93</v>
      </c>
      <c r="F8" s="50" t="s">
        <v>94</v>
      </c>
      <c r="X8" s="15"/>
    </row>
    <row r="9" spans="1:24">
      <c r="C9" s="50" t="s">
        <v>23</v>
      </c>
      <c r="D9" s="50" t="s">
        <v>95</v>
      </c>
      <c r="E9" s="50" t="s">
        <v>96</v>
      </c>
      <c r="F9" s="50" t="s">
        <v>97</v>
      </c>
      <c r="X9" s="15"/>
    </row>
    <row r="10" spans="1:24">
      <c r="A10" s="17"/>
      <c r="C10" s="51">
        <v>5265</v>
      </c>
      <c r="D10" s="52">
        <v>0</v>
      </c>
      <c r="E10" s="53">
        <v>0</v>
      </c>
      <c r="F10" s="51">
        <v>450</v>
      </c>
      <c r="X10" s="15"/>
    </row>
    <row r="11" spans="1:24">
      <c r="A11" s="17"/>
      <c r="C11" s="51">
        <v>5140.3846153846143</v>
      </c>
      <c r="D11" s="52">
        <v>9.3799682034976153E-3</v>
      </c>
      <c r="E11" s="53">
        <v>8.4449621432731489E-3</v>
      </c>
      <c r="F11" s="51">
        <v>563.88888888888891</v>
      </c>
      <c r="X11" s="15"/>
    </row>
    <row r="12" spans="1:24">
      <c r="A12" s="17"/>
      <c r="C12" s="51">
        <v>4984.6153846153848</v>
      </c>
      <c r="D12" s="52">
        <v>1.9395866454689985E-2</v>
      </c>
      <c r="E12" s="53">
        <v>1.9073966220151426E-2</v>
      </c>
      <c r="F12" s="51">
        <v>677.77777777777783</v>
      </c>
      <c r="X12" s="15"/>
    </row>
    <row r="13" spans="1:24">
      <c r="A13" s="17"/>
      <c r="C13" s="51">
        <v>4673.076923076922</v>
      </c>
      <c r="D13" s="52">
        <v>4.2289348171701116E-2</v>
      </c>
      <c r="E13" s="53">
        <v>4.2224810716365746E-2</v>
      </c>
      <c r="F13" s="51">
        <v>791.66666666666674</v>
      </c>
      <c r="X13" s="15"/>
    </row>
    <row r="14" spans="1:24">
      <c r="A14" s="17"/>
      <c r="C14" s="51">
        <v>4361.5384615384619</v>
      </c>
      <c r="D14" s="52">
        <v>7.0906200317965018E-2</v>
      </c>
      <c r="E14" s="53">
        <v>6.8287711124053574E-2</v>
      </c>
      <c r="F14" s="51">
        <v>905.55555555555566</v>
      </c>
      <c r="X14" s="15"/>
    </row>
    <row r="15" spans="1:24">
      <c r="A15" s="17"/>
      <c r="C15" s="51">
        <v>4050</v>
      </c>
      <c r="D15" s="52">
        <v>9.1891891891891897E-2</v>
      </c>
      <c r="E15" s="53">
        <v>8.9691322073383803E-2</v>
      </c>
      <c r="F15" s="51">
        <v>1019.4444444444446</v>
      </c>
      <c r="X15" s="15"/>
    </row>
    <row r="16" spans="1:24">
      <c r="A16" s="17"/>
      <c r="C16" s="51">
        <v>3894.2307692307691</v>
      </c>
      <c r="D16" s="52">
        <v>9.9205087440381562E-2</v>
      </c>
      <c r="E16" s="53">
        <v>9.8136284216656947E-2</v>
      </c>
      <c r="F16" s="51">
        <v>1133.3333333333335</v>
      </c>
      <c r="X16" s="15"/>
    </row>
    <row r="17" spans="1:24">
      <c r="A17" s="17"/>
      <c r="C17" s="51">
        <v>3738.4615384615377</v>
      </c>
      <c r="D17" s="52">
        <v>0.10524642289348173</v>
      </c>
      <c r="E17" s="53">
        <v>0.104834012813046</v>
      </c>
      <c r="F17" s="51">
        <v>1247.2222222222224</v>
      </c>
      <c r="X17" s="15"/>
    </row>
    <row r="18" spans="1:24">
      <c r="A18" s="17"/>
      <c r="C18" s="51">
        <v>3582.6923076923081</v>
      </c>
      <c r="D18" s="52">
        <v>0.11303656597774246</v>
      </c>
      <c r="E18" s="53">
        <v>0.1135701805474665</v>
      </c>
      <c r="F18" s="51">
        <v>1361.1111111111113</v>
      </c>
      <c r="X18" s="15"/>
    </row>
    <row r="19" spans="1:24">
      <c r="A19" s="17"/>
      <c r="C19" s="51">
        <v>3426.9230769230767</v>
      </c>
      <c r="D19" s="52">
        <v>0.11875993640699523</v>
      </c>
      <c r="E19" s="53">
        <v>0.12085032032615026</v>
      </c>
      <c r="F19" s="51">
        <v>1475.0000000000002</v>
      </c>
      <c r="X19" s="15"/>
    </row>
    <row r="20" spans="1:24">
      <c r="A20" s="17"/>
      <c r="C20" s="51">
        <v>2959.6153846153848</v>
      </c>
      <c r="D20" s="52">
        <v>0.13338632750397458</v>
      </c>
      <c r="E20" s="53">
        <v>0.14094350611531739</v>
      </c>
      <c r="F20" s="51">
        <v>1588.8888888888891</v>
      </c>
      <c r="X20" s="15"/>
    </row>
    <row r="21" spans="1:24">
      <c r="A21" s="17"/>
      <c r="C21" s="51">
        <v>2881.7307692307695</v>
      </c>
      <c r="D21" s="52">
        <v>0.13481717011128777</v>
      </c>
      <c r="E21" s="53">
        <v>0.14356435643564355</v>
      </c>
      <c r="F21" s="51">
        <v>1702.7777777777781</v>
      </c>
      <c r="X21" s="15"/>
    </row>
    <row r="22" spans="1:24">
      <c r="A22" s="17"/>
      <c r="C22" s="51">
        <v>2648.0769230769233</v>
      </c>
      <c r="D22" s="52">
        <v>0.14244833068362481</v>
      </c>
      <c r="E22" s="53">
        <v>0.15288293535235875</v>
      </c>
      <c r="F22" s="51">
        <v>1816.666666666667</v>
      </c>
      <c r="X22" s="15"/>
    </row>
    <row r="23" spans="1:24">
      <c r="A23" s="17"/>
      <c r="C23" s="51">
        <v>2492.3076923076924</v>
      </c>
      <c r="D23" s="52">
        <v>0.14594594594594595</v>
      </c>
      <c r="E23" s="53">
        <v>0.15856144437973207</v>
      </c>
      <c r="F23" s="51">
        <v>1930.5555555555559</v>
      </c>
      <c r="X23" s="15"/>
    </row>
    <row r="24" spans="1:24">
      <c r="A24" s="17"/>
      <c r="C24" s="51">
        <v>2180.7692307692309</v>
      </c>
      <c r="D24" s="52">
        <v>0.15182829888712246</v>
      </c>
      <c r="E24" s="53">
        <v>0.16904484566103667</v>
      </c>
      <c r="F24" s="51">
        <v>2044.4444444444448</v>
      </c>
      <c r="X24" s="15"/>
    </row>
    <row r="25" spans="1:24">
      <c r="A25" s="17"/>
      <c r="C25" s="51">
        <v>1869.2307692307688</v>
      </c>
      <c r="D25" s="52">
        <v>0.15659777424483307</v>
      </c>
      <c r="E25" s="53">
        <v>0.180547466511357</v>
      </c>
      <c r="F25" s="51">
        <v>2158.3333333333335</v>
      </c>
      <c r="X25" s="15"/>
    </row>
    <row r="26" spans="1:24">
      <c r="A26" s="17"/>
      <c r="C26" s="51">
        <v>1557.6923076923078</v>
      </c>
      <c r="D26" s="52">
        <v>0.1645468998410175</v>
      </c>
      <c r="E26" s="53">
        <v>0.19234129295282468</v>
      </c>
      <c r="F26" s="51">
        <v>2272.2222222222222</v>
      </c>
      <c r="X26" s="15"/>
    </row>
    <row r="27" spans="1:24">
      <c r="A27" s="17"/>
      <c r="C27" s="51">
        <v>1246.1538461538462</v>
      </c>
      <c r="D27" s="52">
        <v>0.16995230524642291</v>
      </c>
      <c r="E27" s="53">
        <v>0.20413511939429235</v>
      </c>
      <c r="F27" s="51">
        <v>2386.1111111111109</v>
      </c>
      <c r="X27" s="15"/>
    </row>
    <row r="28" spans="1:24">
      <c r="A28" s="17"/>
      <c r="C28" s="51">
        <v>934.61538461538441</v>
      </c>
      <c r="D28" s="52">
        <v>0.17774244833068364</v>
      </c>
      <c r="E28" s="53">
        <v>0.21811298776936516</v>
      </c>
      <c r="F28" s="51">
        <v>2500</v>
      </c>
    </row>
    <row r="29" spans="1:24">
      <c r="A29" s="17"/>
      <c r="C29" s="51">
        <v>623.07692307692309</v>
      </c>
      <c r="D29" s="52">
        <v>0.18537360890302068</v>
      </c>
      <c r="E29" s="53">
        <v>0.23354688410017468</v>
      </c>
      <c r="F29" s="51">
        <v>2700</v>
      </c>
      <c r="X29" s="15"/>
    </row>
    <row r="30" spans="1:24">
      <c r="A30" s="17"/>
      <c r="C30" s="51">
        <v>373.84615384615387</v>
      </c>
      <c r="D30" s="52">
        <v>0.2</v>
      </c>
      <c r="E30" s="53">
        <v>0.25</v>
      </c>
      <c r="F30" s="51">
        <v>2500</v>
      </c>
    </row>
    <row r="31" spans="1:24">
      <c r="C31" s="19"/>
      <c r="D31" s="19"/>
      <c r="E31" s="19"/>
      <c r="F31" s="19"/>
    </row>
    <row r="32" spans="1:24">
      <c r="C32" s="19"/>
      <c r="D32" s="19"/>
      <c r="E32" s="19"/>
      <c r="F32" s="19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D4:AN43"/>
  <sheetViews>
    <sheetView showGridLines="0" zoomScale="60" zoomScaleNormal="60" workbookViewId="0">
      <selection activeCell="AA10" sqref="AA10"/>
    </sheetView>
  </sheetViews>
  <sheetFormatPr defaultRowHeight="14.4"/>
  <cols>
    <col min="5" max="17" width="6.6640625" customWidth="1"/>
    <col min="22" max="22" width="12" customWidth="1"/>
    <col min="23" max="23" width="12.5546875" customWidth="1"/>
    <col min="24" max="24" width="12.44140625" bestFit="1" customWidth="1"/>
    <col min="26" max="26" width="27.88671875" customWidth="1"/>
    <col min="27" max="27" width="18.6640625" customWidth="1"/>
    <col min="29" max="29" width="16.5546875" bestFit="1" customWidth="1"/>
    <col min="30" max="30" width="14.109375" bestFit="1" customWidth="1"/>
    <col min="33" max="33" width="13.44140625" bestFit="1" customWidth="1"/>
    <col min="34" max="34" width="14.6640625" bestFit="1" customWidth="1"/>
  </cols>
  <sheetData>
    <row r="4" spans="4:27">
      <c r="E4" s="45" t="s">
        <v>28</v>
      </c>
      <c r="F4" s="45"/>
      <c r="G4" s="45"/>
    </row>
    <row r="5" spans="4:27" ht="15" thickBot="1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4:27" ht="30" customHeight="1" thickTop="1">
      <c r="D6" s="2"/>
      <c r="E6" s="9">
        <v>13</v>
      </c>
      <c r="F6" s="9">
        <v>12</v>
      </c>
      <c r="G6" s="9">
        <v>11</v>
      </c>
      <c r="H6" s="9">
        <v>10</v>
      </c>
      <c r="I6" s="9">
        <v>9</v>
      </c>
      <c r="J6" s="9">
        <v>8</v>
      </c>
      <c r="K6" s="9">
        <v>7</v>
      </c>
      <c r="L6" s="9">
        <v>6</v>
      </c>
      <c r="M6" s="9">
        <v>5</v>
      </c>
      <c r="N6" s="9">
        <v>4</v>
      </c>
      <c r="O6" s="9">
        <v>3</v>
      </c>
      <c r="P6" s="9">
        <v>2</v>
      </c>
      <c r="Q6" s="8">
        <v>1</v>
      </c>
      <c r="R6" s="4"/>
    </row>
    <row r="7" spans="4:27" ht="30" customHeight="1">
      <c r="D7" s="3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2"/>
      <c r="Q7" s="10">
        <v>2</v>
      </c>
      <c r="R7" s="5"/>
      <c r="V7" s="14" t="s">
        <v>9</v>
      </c>
      <c r="W7">
        <v>13</v>
      </c>
    </row>
    <row r="8" spans="4:27" ht="30" customHeight="1">
      <c r="D8" s="3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3</v>
      </c>
      <c r="R8" s="5"/>
      <c r="V8" s="14" t="s">
        <v>10</v>
      </c>
      <c r="W8">
        <v>21</v>
      </c>
      <c r="X8">
        <f>W8*W7</f>
        <v>273</v>
      </c>
    </row>
    <row r="9" spans="4:27" ht="30" customHeight="1">
      <c r="D9" s="3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3">
        <v>4</v>
      </c>
      <c r="R9" s="5"/>
    </row>
    <row r="10" spans="4:27" ht="30" customHeight="1">
      <c r="D10" s="3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3">
        <v>5</v>
      </c>
      <c r="R10" s="5"/>
      <c r="V10" s="14" t="s">
        <v>0</v>
      </c>
      <c r="W10" s="17">
        <v>2730</v>
      </c>
      <c r="Y10" t="s">
        <v>2</v>
      </c>
    </row>
    <row r="11" spans="4:27" ht="30" customHeight="1">
      <c r="D11" s="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3">
        <v>6</v>
      </c>
      <c r="R11" s="5"/>
      <c r="V11" s="14" t="s">
        <v>1</v>
      </c>
      <c r="W11" s="15">
        <v>660</v>
      </c>
      <c r="X11" t="s">
        <v>329</v>
      </c>
      <c r="Y11" t="s">
        <v>3</v>
      </c>
    </row>
    <row r="12" spans="4:27" ht="30" customHeight="1">
      <c r="D12" s="3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3">
        <v>7</v>
      </c>
      <c r="R12" s="5"/>
      <c r="V12" s="14" t="s">
        <v>4</v>
      </c>
      <c r="W12" s="15">
        <f>W11*W11</f>
        <v>435600</v>
      </c>
      <c r="X12" t="s">
        <v>5</v>
      </c>
      <c r="Y12" s="19">
        <f>W12/43560</f>
        <v>10</v>
      </c>
      <c r="Z12" t="s">
        <v>2</v>
      </c>
    </row>
    <row r="13" spans="4:27" ht="30" customHeight="1">
      <c r="D13" s="3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3">
        <v>8</v>
      </c>
      <c r="R13" s="5"/>
    </row>
    <row r="14" spans="4:27" ht="30" customHeight="1">
      <c r="D14" s="3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3">
        <v>9</v>
      </c>
      <c r="R14" s="5"/>
      <c r="V14" s="14" t="s">
        <v>6</v>
      </c>
      <c r="W14" s="15">
        <f>W7*W11</f>
        <v>8580</v>
      </c>
      <c r="X14" t="s">
        <v>3</v>
      </c>
      <c r="Y14" s="84">
        <f>W14/5280</f>
        <v>1.625</v>
      </c>
      <c r="Z14" t="s">
        <v>8</v>
      </c>
    </row>
    <row r="15" spans="4:27" ht="30" customHeight="1">
      <c r="D15" s="3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3">
        <v>10</v>
      </c>
      <c r="R15" s="5"/>
      <c r="V15" s="14" t="s">
        <v>7</v>
      </c>
      <c r="W15" s="15">
        <f>W8*W11</f>
        <v>13860</v>
      </c>
      <c r="X15" t="s">
        <v>3</v>
      </c>
      <c r="Y15" s="84">
        <f>W15/5280</f>
        <v>2.625</v>
      </c>
      <c r="Z15" t="s">
        <v>8</v>
      </c>
    </row>
    <row r="16" spans="4:27" ht="30" customHeight="1">
      <c r="D16" s="3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3">
        <v>11</v>
      </c>
      <c r="R16" s="5"/>
      <c r="W16" s="19" t="s">
        <v>365</v>
      </c>
    </row>
    <row r="17" spans="4:40" ht="30" customHeight="1">
      <c r="D17" s="3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3">
        <v>12</v>
      </c>
      <c r="R17" s="5"/>
      <c r="W17" s="57" t="s">
        <v>330</v>
      </c>
    </row>
    <row r="18" spans="4:40" ht="30" customHeight="1">
      <c r="D18" s="3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3">
        <v>13</v>
      </c>
      <c r="R18" s="5"/>
      <c r="W18" s="72" t="s">
        <v>331</v>
      </c>
      <c r="X18" t="s">
        <v>5</v>
      </c>
      <c r="Y18" t="s">
        <v>2</v>
      </c>
      <c r="Z18" s="21"/>
      <c r="AA18" s="21"/>
    </row>
    <row r="19" spans="4:40" ht="30" customHeight="1">
      <c r="D19" s="3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3">
        <v>14</v>
      </c>
      <c r="R19" s="5"/>
      <c r="V19" t="s">
        <v>11</v>
      </c>
      <c r="W19" s="19">
        <v>136</v>
      </c>
      <c r="X19" s="17">
        <f>W19*W12</f>
        <v>59241600</v>
      </c>
      <c r="Y19" s="17">
        <f>X19/43560</f>
        <v>1360</v>
      </c>
      <c r="Z19" s="16"/>
      <c r="AA19" s="16"/>
    </row>
    <row r="20" spans="4:40" ht="30" customHeight="1">
      <c r="D20" s="3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3">
        <v>15</v>
      </c>
      <c r="R20" s="5"/>
      <c r="V20" t="s">
        <v>12</v>
      </c>
      <c r="W20" s="19">
        <f>60+11</f>
        <v>71</v>
      </c>
      <c r="X20" s="17">
        <f>W20*W12</f>
        <v>30927600</v>
      </c>
      <c r="Y20" s="17">
        <f>X20/43560</f>
        <v>710</v>
      </c>
      <c r="Z20" s="16"/>
      <c r="AA20" s="16"/>
      <c r="AC20" s="10" t="s">
        <v>404</v>
      </c>
      <c r="AD20" s="10" t="s">
        <v>413</v>
      </c>
      <c r="AE20" s="10" t="s">
        <v>405</v>
      </c>
      <c r="AF20" s="10" t="s">
        <v>406</v>
      </c>
      <c r="AG20" s="10" t="s">
        <v>407</v>
      </c>
      <c r="AH20" s="10" t="s">
        <v>408</v>
      </c>
      <c r="AI20" s="10"/>
      <c r="AJ20" s="10"/>
      <c r="AK20" s="10"/>
      <c r="AL20" s="10"/>
      <c r="AM20" s="10"/>
      <c r="AN20" s="10"/>
    </row>
    <row r="21" spans="4:40" ht="30" customHeight="1">
      <c r="D21" s="3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3">
        <v>16</v>
      </c>
      <c r="R21" s="5"/>
      <c r="V21" t="s">
        <v>13</v>
      </c>
      <c r="W21" s="19">
        <f>15+7</f>
        <v>22</v>
      </c>
      <c r="X21" s="17">
        <f>W21*W12</f>
        <v>9583200</v>
      </c>
      <c r="Y21" s="17">
        <f>X21/43560</f>
        <v>220</v>
      </c>
      <c r="Z21" s="16"/>
      <c r="AA21" s="16"/>
      <c r="AC21" s="10" t="s">
        <v>409</v>
      </c>
      <c r="AD21" s="10">
        <v>1360</v>
      </c>
      <c r="AE21" s="10">
        <v>0.35</v>
      </c>
      <c r="AF21" s="10">
        <v>20</v>
      </c>
      <c r="AG21" s="10">
        <v>1.29</v>
      </c>
      <c r="AH21" s="92">
        <f>(7758*AD21*AF21*(1-AE21))/AG21</f>
        <v>106326697.6744186</v>
      </c>
      <c r="AI21" s="10"/>
      <c r="AJ21" s="10"/>
      <c r="AK21" s="10"/>
      <c r="AL21" s="10"/>
      <c r="AM21" s="10"/>
      <c r="AN21" s="10"/>
    </row>
    <row r="22" spans="4:40" ht="30" customHeight="1">
      <c r="D22" s="3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3">
        <v>17</v>
      </c>
      <c r="R22" s="5"/>
      <c r="V22" t="s">
        <v>14</v>
      </c>
      <c r="W22" s="19">
        <v>5</v>
      </c>
      <c r="X22" s="17">
        <f>W22*W12</f>
        <v>2178000</v>
      </c>
      <c r="Y22" s="20">
        <f>X22/43560</f>
        <v>50</v>
      </c>
      <c r="Z22" s="16"/>
      <c r="AA22" s="16"/>
      <c r="AC22" s="10" t="s">
        <v>410</v>
      </c>
      <c r="AD22" s="10">
        <v>710</v>
      </c>
      <c r="AE22" s="10">
        <v>0.17499999999999999</v>
      </c>
      <c r="AF22" s="10">
        <v>40</v>
      </c>
      <c r="AG22" s="10">
        <v>1.29</v>
      </c>
      <c r="AH22" s="92">
        <f t="shared" ref="AH22:AH24" si="0">(7758*AD22*AF22*(1-AE22))/AG22</f>
        <v>140906930.23255813</v>
      </c>
      <c r="AI22" s="10"/>
      <c r="AJ22" s="10"/>
      <c r="AK22" s="10"/>
      <c r="AL22" s="10"/>
      <c r="AM22" s="10"/>
      <c r="AN22" s="10"/>
    </row>
    <row r="23" spans="4:40" ht="30" customHeight="1">
      <c r="D23" s="3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3">
        <v>18</v>
      </c>
      <c r="R23" s="5"/>
      <c r="Y23" s="41"/>
      <c r="Z23" s="16"/>
      <c r="AA23" s="16"/>
      <c r="AC23" s="10" t="s">
        <v>411</v>
      </c>
      <c r="AD23" s="10">
        <v>220</v>
      </c>
      <c r="AE23" s="10">
        <v>0.25</v>
      </c>
      <c r="AF23" s="10">
        <v>60</v>
      </c>
      <c r="AG23" s="10">
        <v>1.29</v>
      </c>
      <c r="AH23" s="92">
        <f t="shared" si="0"/>
        <v>59538139.534883723</v>
      </c>
      <c r="AI23" s="10"/>
      <c r="AJ23" s="10"/>
      <c r="AK23" s="10"/>
      <c r="AL23" s="10"/>
      <c r="AM23" s="10"/>
      <c r="AN23" s="10"/>
    </row>
    <row r="24" spans="4:40" ht="30" customHeight="1">
      <c r="D24" s="3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3">
        <v>19</v>
      </c>
      <c r="R24" s="5"/>
      <c r="V24" s="98" t="s">
        <v>341</v>
      </c>
      <c r="W24" s="98"/>
      <c r="X24" s="21" t="s">
        <v>342</v>
      </c>
      <c r="Y24" s="41"/>
      <c r="Z24" s="21" t="s">
        <v>343</v>
      </c>
      <c r="AC24" s="10" t="s">
        <v>412</v>
      </c>
      <c r="AD24" s="10">
        <v>50</v>
      </c>
      <c r="AE24" s="10">
        <v>0.25</v>
      </c>
      <c r="AF24" s="10">
        <v>80</v>
      </c>
      <c r="AG24" s="10">
        <v>1.29</v>
      </c>
      <c r="AH24" s="92">
        <f t="shared" si="0"/>
        <v>18041860.465116277</v>
      </c>
      <c r="AI24" s="10"/>
      <c r="AJ24" s="10"/>
      <c r="AK24" s="10"/>
      <c r="AL24" s="10"/>
      <c r="AM24" s="10"/>
      <c r="AN24" s="10"/>
    </row>
    <row r="25" spans="4:40" ht="30" customHeight="1">
      <c r="D25" s="3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3">
        <v>20</v>
      </c>
      <c r="R25" s="5"/>
      <c r="W25" s="14"/>
      <c r="Z25" s="19"/>
      <c r="AC25" s="10"/>
      <c r="AD25" s="10"/>
      <c r="AE25" s="10"/>
      <c r="AF25" s="10"/>
      <c r="AG25" s="10" t="s">
        <v>414</v>
      </c>
      <c r="AH25" s="92">
        <f>SUM(AH21:AH24)</f>
        <v>324813627.9069767</v>
      </c>
      <c r="AI25" s="10"/>
      <c r="AJ25" s="10"/>
      <c r="AK25" s="10"/>
      <c r="AL25" s="10"/>
      <c r="AM25" s="10"/>
      <c r="AN25" s="10"/>
    </row>
    <row r="26" spans="4:40" ht="30" customHeight="1">
      <c r="D26" s="3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3">
        <v>21</v>
      </c>
      <c r="R26" s="5"/>
      <c r="V26" s="14" t="s">
        <v>146</v>
      </c>
      <c r="W26" s="14" t="s">
        <v>12</v>
      </c>
      <c r="X26">
        <v>0.15</v>
      </c>
      <c r="Z26" s="19">
        <v>0.35</v>
      </c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</row>
    <row r="27" spans="4:40" ht="30" customHeight="1">
      <c r="D27" s="3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5"/>
      <c r="V27" s="14" t="s">
        <v>147</v>
      </c>
      <c r="W27" s="14" t="s">
        <v>13</v>
      </c>
      <c r="X27">
        <v>0.17499999999999999</v>
      </c>
      <c r="Z27" s="19">
        <v>0.2</v>
      </c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</row>
    <row r="28" spans="4:40" ht="30" customHeight="1" thickBot="1">
      <c r="D28" s="6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7"/>
      <c r="V28" s="14" t="s">
        <v>148</v>
      </c>
      <c r="W28" s="14" t="s">
        <v>14</v>
      </c>
      <c r="X28">
        <v>0.25</v>
      </c>
      <c r="Z28" s="19">
        <v>0.15</v>
      </c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</row>
    <row r="29" spans="4:40" ht="30" customHeight="1" thickTop="1"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</row>
    <row r="34" spans="4:21">
      <c r="T34" t="s">
        <v>27</v>
      </c>
    </row>
    <row r="35" spans="4:21">
      <c r="T35" s="19" t="s">
        <v>15</v>
      </c>
      <c r="U35" s="19"/>
    </row>
    <row r="36" spans="4:21">
      <c r="D36" s="14" t="s">
        <v>332</v>
      </c>
      <c r="T36" s="19"/>
      <c r="U36" s="19"/>
    </row>
    <row r="37" spans="4:21">
      <c r="T37" s="19">
        <v>7400</v>
      </c>
      <c r="U37" s="19" t="s">
        <v>3</v>
      </c>
    </row>
    <row r="38" spans="4:21">
      <c r="D38">
        <v>60</v>
      </c>
      <c r="T38" s="19"/>
      <c r="U38" s="19"/>
    </row>
    <row r="39" spans="4:21">
      <c r="T39" s="19"/>
      <c r="U39" s="19"/>
    </row>
    <row r="40" spans="4:21">
      <c r="D40">
        <v>40</v>
      </c>
      <c r="T40" s="19"/>
      <c r="U40" s="19"/>
    </row>
    <row r="41" spans="4:21">
      <c r="T41" s="19"/>
      <c r="U41" s="19"/>
    </row>
    <row r="42" spans="4:21">
      <c r="D42">
        <v>20</v>
      </c>
      <c r="T42" s="19"/>
      <c r="U42" s="19"/>
    </row>
    <row r="43" spans="4:21">
      <c r="T43" s="19">
        <v>7600</v>
      </c>
      <c r="U43" s="19" t="s">
        <v>3</v>
      </c>
    </row>
  </sheetData>
  <mergeCells count="1">
    <mergeCell ref="V24:W24"/>
  </mergeCells>
  <pageMargins left="0.7" right="0.7" top="0.75" bottom="0.75" header="0.3" footer="0.3"/>
  <pageSetup paperSize="17" scale="94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B1:AB82"/>
  <sheetViews>
    <sheetView tabSelected="1" workbookViewId="0">
      <selection activeCell="V1" sqref="V1"/>
    </sheetView>
  </sheetViews>
  <sheetFormatPr defaultRowHeight="14.4"/>
  <cols>
    <col min="4" max="4" width="10.88671875" customWidth="1"/>
    <col min="6" max="6" width="9" customWidth="1"/>
    <col min="7" max="7" width="9.109375" style="22"/>
    <col min="10" max="10" width="7.109375" customWidth="1"/>
    <col min="11" max="11" width="7.88671875" customWidth="1"/>
    <col min="12" max="12" width="8.33203125" customWidth="1"/>
    <col min="13" max="13" width="19.33203125" customWidth="1"/>
    <col min="15" max="15" width="9.33203125" customWidth="1"/>
    <col min="16" max="16" width="9.5546875" customWidth="1"/>
    <col min="27" max="27" width="80.88671875" bestFit="1" customWidth="1"/>
  </cols>
  <sheetData>
    <row r="1" spans="3:28">
      <c r="O1" t="s">
        <v>16</v>
      </c>
    </row>
    <row r="2" spans="3:28">
      <c r="D2" s="99" t="s">
        <v>17</v>
      </c>
      <c r="E2" s="100"/>
      <c r="F2" s="100"/>
      <c r="G2" s="100"/>
      <c r="H2" t="s">
        <v>18</v>
      </c>
      <c r="J2" s="101" t="s">
        <v>19</v>
      </c>
      <c r="K2" s="101"/>
      <c r="L2" s="101"/>
      <c r="M2" t="s">
        <v>20</v>
      </c>
      <c r="N2" s="97"/>
      <c r="O2" s="97" t="s">
        <v>21</v>
      </c>
      <c r="P2" s="97"/>
      <c r="S2" t="s">
        <v>22</v>
      </c>
      <c r="Y2" s="32"/>
      <c r="AA2" s="32" t="s">
        <v>372</v>
      </c>
      <c r="AB2" t="s">
        <v>373</v>
      </c>
    </row>
    <row r="3" spans="3:28">
      <c r="D3" s="23" t="s">
        <v>23</v>
      </c>
      <c r="E3" s="23" t="s">
        <v>24</v>
      </c>
      <c r="F3" s="23"/>
      <c r="G3" s="24" t="s">
        <v>25</v>
      </c>
      <c r="H3" s="25">
        <v>0.45</v>
      </c>
      <c r="J3" s="26" t="s">
        <v>23</v>
      </c>
      <c r="K3" s="26" t="s">
        <v>24</v>
      </c>
      <c r="L3" s="26" t="s">
        <v>25</v>
      </c>
      <c r="M3" s="27">
        <f>H3</f>
        <v>0.45</v>
      </c>
      <c r="N3" s="97"/>
      <c r="O3" s="28" t="s">
        <v>24</v>
      </c>
      <c r="P3" s="29" t="s">
        <v>25</v>
      </c>
      <c r="S3" s="46" t="s">
        <v>24</v>
      </c>
      <c r="T3" s="74" t="s">
        <v>25</v>
      </c>
      <c r="U3" s="46" t="s">
        <v>25</v>
      </c>
    </row>
    <row r="4" spans="3:28">
      <c r="C4" s="17">
        <v>0</v>
      </c>
      <c r="D4" s="30">
        <v>0</v>
      </c>
      <c r="E4" s="31">
        <v>0.441168</v>
      </c>
      <c r="F4" s="40"/>
      <c r="G4" s="24">
        <v>8.484</v>
      </c>
      <c r="H4" s="32">
        <f t="shared" ref="H4:H12" si="0">G4+$H$3</f>
        <v>8.9339999999999993</v>
      </c>
      <c r="J4" s="33">
        <v>0</v>
      </c>
      <c r="K4" s="34">
        <v>0.44500000000000001</v>
      </c>
      <c r="L4" s="27">
        <v>8.27</v>
      </c>
      <c r="M4" s="32">
        <v>-0.45</v>
      </c>
      <c r="N4" s="97"/>
      <c r="O4" s="35">
        <v>1</v>
      </c>
      <c r="P4" s="35">
        <f>1/0.052</f>
        <v>19.23076923076923</v>
      </c>
      <c r="S4" s="75">
        <f>0.43333</f>
        <v>0.43332999999999999</v>
      </c>
      <c r="T4" s="18">
        <f t="shared" ref="T4:T12" si="1">S4*C4</f>
        <v>0</v>
      </c>
      <c r="U4" s="75">
        <f>S4/0.052</f>
        <v>8.3332692307692309</v>
      </c>
    </row>
    <row r="5" spans="3:28">
      <c r="C5" s="17">
        <v>1000</v>
      </c>
      <c r="D5" s="36">
        <v>463.22640000000001</v>
      </c>
      <c r="E5" s="31">
        <v>0.46322640000000004</v>
      </c>
      <c r="F5" s="37"/>
      <c r="G5" s="24">
        <v>8.9082000000000008</v>
      </c>
      <c r="H5" s="32">
        <f t="shared" si="0"/>
        <v>9.3582000000000001</v>
      </c>
      <c r="J5" s="33">
        <v>1000</v>
      </c>
      <c r="K5" s="34">
        <v>0.45</v>
      </c>
      <c r="L5" s="27">
        <v>8.34</v>
      </c>
      <c r="M5" s="32">
        <v>-0.45</v>
      </c>
      <c r="N5" s="97"/>
      <c r="O5" s="35">
        <v>1</v>
      </c>
      <c r="P5" s="35">
        <f t="shared" ref="P5:P12" si="2">1/0.052</f>
        <v>19.23076923076923</v>
      </c>
      <c r="S5" s="75">
        <f t="shared" ref="S5:S12" si="3">0.43333</f>
        <v>0.43332999999999999</v>
      </c>
      <c r="T5" s="18">
        <f t="shared" si="1"/>
        <v>433.33</v>
      </c>
      <c r="U5" s="75">
        <f t="shared" ref="U5:U12" si="4">S5/0.052</f>
        <v>8.3332692307692309</v>
      </c>
    </row>
    <row r="6" spans="3:28">
      <c r="C6" s="17">
        <v>2000</v>
      </c>
      <c r="D6" s="36">
        <v>1065.4207199999998</v>
      </c>
      <c r="E6" s="31">
        <v>0.53271035999999994</v>
      </c>
      <c r="F6" s="37"/>
      <c r="G6" s="24">
        <v>10.244429999999999</v>
      </c>
      <c r="H6" s="32">
        <f t="shared" si="0"/>
        <v>10.694429999999999</v>
      </c>
      <c r="J6" s="33">
        <v>2000</v>
      </c>
      <c r="K6" s="34">
        <v>0.9</v>
      </c>
      <c r="L6" s="27">
        <v>8.7899999999999991</v>
      </c>
      <c r="M6" s="32">
        <v>-0.45</v>
      </c>
      <c r="N6" s="97"/>
      <c r="O6" s="35">
        <v>1</v>
      </c>
      <c r="P6" s="35">
        <f t="shared" si="2"/>
        <v>19.23076923076923</v>
      </c>
      <c r="S6" s="75">
        <f t="shared" si="3"/>
        <v>0.43332999999999999</v>
      </c>
      <c r="T6" s="18">
        <f t="shared" si="1"/>
        <v>866.66</v>
      </c>
      <c r="U6" s="75">
        <f t="shared" si="4"/>
        <v>8.3332692307692309</v>
      </c>
    </row>
    <row r="7" spans="3:28">
      <c r="C7" s="17">
        <v>3000</v>
      </c>
      <c r="D7" s="36">
        <v>1917.7572959999998</v>
      </c>
      <c r="E7" s="31">
        <v>0.63925243199999993</v>
      </c>
      <c r="F7" s="37"/>
      <c r="G7" s="24">
        <v>12.293315999999999</v>
      </c>
      <c r="H7" s="32">
        <f t="shared" si="0"/>
        <v>12.743315999999998</v>
      </c>
      <c r="J7" s="33">
        <v>3000</v>
      </c>
      <c r="K7" s="34">
        <v>1.35</v>
      </c>
      <c r="L7" s="27">
        <v>9.24</v>
      </c>
      <c r="M7" s="32">
        <v>-0.45</v>
      </c>
      <c r="N7" s="97"/>
      <c r="O7" s="35">
        <v>1</v>
      </c>
      <c r="P7" s="35">
        <f t="shared" si="2"/>
        <v>19.23076923076923</v>
      </c>
      <c r="S7" s="75">
        <f t="shared" si="3"/>
        <v>0.43332999999999999</v>
      </c>
      <c r="T7" s="18">
        <f t="shared" si="1"/>
        <v>1299.99</v>
      </c>
      <c r="U7" s="75">
        <f t="shared" si="4"/>
        <v>8.3332692307692309</v>
      </c>
    </row>
    <row r="8" spans="3:28">
      <c r="C8" s="17">
        <v>4000</v>
      </c>
      <c r="D8" s="36">
        <v>2557.0097279999995</v>
      </c>
      <c r="E8" s="31">
        <v>0.63925243199999993</v>
      </c>
      <c r="F8" s="37"/>
      <c r="G8" s="24">
        <v>12.293315999999999</v>
      </c>
      <c r="H8" s="32">
        <f t="shared" si="0"/>
        <v>12.743315999999998</v>
      </c>
      <c r="J8" s="33">
        <v>4000</v>
      </c>
      <c r="K8" s="34">
        <v>1.8</v>
      </c>
      <c r="L8" s="27">
        <v>9.69</v>
      </c>
      <c r="M8" s="32">
        <v>-0.45</v>
      </c>
      <c r="N8" s="97"/>
      <c r="O8" s="35">
        <v>1</v>
      </c>
      <c r="P8" s="35">
        <f t="shared" si="2"/>
        <v>19.23076923076923</v>
      </c>
      <c r="S8" s="75">
        <f t="shared" si="3"/>
        <v>0.43332999999999999</v>
      </c>
      <c r="T8" s="18">
        <f t="shared" si="1"/>
        <v>1733.32</v>
      </c>
      <c r="U8" s="75">
        <f t="shared" si="4"/>
        <v>8.3332692307692309</v>
      </c>
    </row>
    <row r="9" spans="3:28">
      <c r="C9" s="17">
        <v>5000</v>
      </c>
      <c r="D9" s="36">
        <v>3196.2621599999998</v>
      </c>
      <c r="E9" s="31">
        <v>0.63925243199999993</v>
      </c>
      <c r="F9" s="37"/>
      <c r="G9" s="24">
        <v>12.293315999999999</v>
      </c>
      <c r="H9" s="32">
        <f t="shared" si="0"/>
        <v>12.743315999999998</v>
      </c>
      <c r="J9" s="33">
        <v>5000</v>
      </c>
      <c r="K9" s="34">
        <v>2.25</v>
      </c>
      <c r="L9" s="27">
        <v>10.14</v>
      </c>
      <c r="M9" s="32">
        <v>-0.45</v>
      </c>
      <c r="N9" s="97"/>
      <c r="O9" s="35">
        <v>1</v>
      </c>
      <c r="P9" s="35">
        <f t="shared" si="2"/>
        <v>19.23076923076923</v>
      </c>
      <c r="S9" s="75">
        <f t="shared" si="3"/>
        <v>0.43332999999999999</v>
      </c>
      <c r="T9" s="18">
        <f t="shared" si="1"/>
        <v>2166.65</v>
      </c>
      <c r="U9" s="75">
        <f t="shared" si="4"/>
        <v>8.3332692307692309</v>
      </c>
    </row>
    <row r="10" spans="3:28">
      <c r="C10" s="17">
        <v>6000</v>
      </c>
      <c r="D10" s="36">
        <v>4027.2903216</v>
      </c>
      <c r="E10" s="31">
        <v>0.6712150536</v>
      </c>
      <c r="F10" s="37"/>
      <c r="G10" s="24">
        <v>12.9079818</v>
      </c>
      <c r="H10" s="32">
        <f t="shared" si="0"/>
        <v>13.357981799999999</v>
      </c>
      <c r="J10" s="33">
        <v>6000</v>
      </c>
      <c r="K10" s="34">
        <v>2.7</v>
      </c>
      <c r="L10" s="27">
        <v>10.59</v>
      </c>
      <c r="M10" s="32">
        <v>-0.45</v>
      </c>
      <c r="N10" s="97"/>
      <c r="O10" s="35">
        <v>1</v>
      </c>
      <c r="P10" s="35">
        <f t="shared" si="2"/>
        <v>19.23076923076923</v>
      </c>
      <c r="S10" s="75">
        <f t="shared" si="3"/>
        <v>0.43332999999999999</v>
      </c>
      <c r="T10" s="18">
        <f t="shared" si="1"/>
        <v>2599.98</v>
      </c>
      <c r="U10" s="75">
        <f t="shared" si="4"/>
        <v>8.3332692307692309</v>
      </c>
    </row>
    <row r="11" spans="3:28">
      <c r="C11" s="17">
        <v>7000</v>
      </c>
      <c r="D11" s="36">
        <v>4933.4306439599995</v>
      </c>
      <c r="E11" s="31">
        <v>0.70477580627999992</v>
      </c>
      <c r="F11" s="37"/>
      <c r="G11" s="24">
        <v>13.55338089</v>
      </c>
      <c r="H11" s="32">
        <f t="shared" si="0"/>
        <v>14.003380889999999</v>
      </c>
      <c r="J11" s="33">
        <v>7000</v>
      </c>
      <c r="K11" s="34">
        <v>3.15</v>
      </c>
      <c r="L11" s="27">
        <v>11.04</v>
      </c>
      <c r="M11" s="32">
        <v>-0.45</v>
      </c>
      <c r="N11" s="97"/>
      <c r="O11" s="35">
        <v>1</v>
      </c>
      <c r="P11" s="35">
        <f t="shared" si="2"/>
        <v>19.23076923076923</v>
      </c>
      <c r="S11" s="75">
        <f t="shared" si="3"/>
        <v>0.43332999999999999</v>
      </c>
      <c r="T11" s="18">
        <f t="shared" si="1"/>
        <v>3033.31</v>
      </c>
      <c r="U11" s="75">
        <f t="shared" si="4"/>
        <v>8.3332692307692309</v>
      </c>
    </row>
    <row r="12" spans="3:28">
      <c r="C12" s="17">
        <v>8000</v>
      </c>
      <c r="D12" s="36">
        <v>5638.206450239999</v>
      </c>
      <c r="E12" s="31">
        <v>0.70477580627999992</v>
      </c>
      <c r="F12" s="37"/>
      <c r="G12" s="24">
        <v>13.55338089</v>
      </c>
      <c r="H12" s="32">
        <f t="shared" si="0"/>
        <v>14.003380889999999</v>
      </c>
      <c r="J12" s="33">
        <v>8000</v>
      </c>
      <c r="K12" s="34">
        <v>3.6</v>
      </c>
      <c r="L12" s="27">
        <v>11.49</v>
      </c>
      <c r="M12" s="32">
        <v>-0.45</v>
      </c>
      <c r="N12" s="97"/>
      <c r="O12" s="35">
        <v>1</v>
      </c>
      <c r="P12" s="35">
        <f t="shared" si="2"/>
        <v>19.23076923076923</v>
      </c>
      <c r="S12" s="75">
        <f t="shared" si="3"/>
        <v>0.43332999999999999</v>
      </c>
      <c r="T12" s="18">
        <f t="shared" si="1"/>
        <v>3466.64</v>
      </c>
      <c r="U12" s="75">
        <f t="shared" si="4"/>
        <v>8.3332692307692309</v>
      </c>
    </row>
    <row r="13" spans="3:28">
      <c r="C13" s="17"/>
      <c r="D13" s="36"/>
      <c r="E13" s="31"/>
      <c r="F13" s="37"/>
      <c r="G13" s="24"/>
      <c r="H13" s="32"/>
      <c r="J13" s="33"/>
      <c r="K13" s="38"/>
      <c r="L13" s="27"/>
      <c r="M13" s="32"/>
      <c r="N13" s="97"/>
      <c r="O13" s="35"/>
      <c r="P13" s="35"/>
      <c r="S13" s="46"/>
      <c r="T13" s="18"/>
      <c r="U13" s="46"/>
    </row>
    <row r="14" spans="3:28">
      <c r="C14" s="17"/>
      <c r="D14" s="17"/>
      <c r="E14" s="16"/>
      <c r="F14" s="42"/>
      <c r="H14" s="32"/>
      <c r="J14" s="17"/>
      <c r="K14" s="16"/>
      <c r="L14" s="32"/>
      <c r="M14" s="32"/>
      <c r="O14" s="32"/>
      <c r="P14" s="32"/>
      <c r="T14" s="17"/>
    </row>
    <row r="15" spans="3:28">
      <c r="C15" s="17"/>
      <c r="D15" s="17"/>
      <c r="E15" s="16"/>
      <c r="F15" s="42"/>
      <c r="H15" s="32"/>
      <c r="J15" s="17"/>
      <c r="K15" s="16"/>
      <c r="L15" s="32"/>
      <c r="M15" s="32"/>
      <c r="O15" s="32"/>
      <c r="P15" s="32"/>
      <c r="T15" s="17"/>
    </row>
    <row r="16" spans="3:28">
      <c r="C16" s="17"/>
      <c r="D16" s="17"/>
      <c r="E16" s="16"/>
      <c r="F16" s="42"/>
      <c r="H16" s="32"/>
      <c r="J16" s="17"/>
      <c r="K16" s="16"/>
      <c r="L16" s="32"/>
      <c r="M16" s="32"/>
      <c r="O16" s="32"/>
      <c r="P16" s="32"/>
      <c r="T16" s="17"/>
    </row>
    <row r="17" spans="3:20">
      <c r="F17" s="39" t="s">
        <v>44</v>
      </c>
      <c r="G17" s="22">
        <v>14</v>
      </c>
      <c r="H17" t="s">
        <v>26</v>
      </c>
      <c r="J17" s="17"/>
      <c r="K17" s="16"/>
      <c r="L17" s="32"/>
      <c r="M17" s="32"/>
      <c r="O17" s="32"/>
      <c r="P17" s="32"/>
      <c r="T17" s="17"/>
    </row>
    <row r="18" spans="3:20">
      <c r="C18" s="17"/>
      <c r="D18" s="17"/>
      <c r="E18" s="16"/>
      <c r="F18" s="42"/>
      <c r="H18" s="32"/>
      <c r="J18" s="17"/>
      <c r="K18" s="16"/>
      <c r="L18" s="32"/>
      <c r="M18" s="32"/>
      <c r="O18" s="32"/>
      <c r="P18" s="32"/>
      <c r="T18" s="17"/>
    </row>
    <row r="19" spans="3:20">
      <c r="C19" s="43" t="s">
        <v>45</v>
      </c>
      <c r="D19" s="17"/>
      <c r="E19" s="16"/>
      <c r="F19" s="42"/>
      <c r="G19" s="22">
        <v>300</v>
      </c>
      <c r="H19" s="32" t="s">
        <v>46</v>
      </c>
      <c r="I19" t="s">
        <v>47</v>
      </c>
      <c r="J19" s="17"/>
      <c r="K19" s="16"/>
      <c r="L19" s="32"/>
      <c r="M19" s="32"/>
      <c r="O19" s="32"/>
      <c r="P19" s="32"/>
      <c r="T19" s="17"/>
    </row>
    <row r="20" spans="3:20">
      <c r="C20" s="17"/>
      <c r="D20" s="17"/>
      <c r="E20" s="16"/>
      <c r="F20" s="42"/>
      <c r="H20" s="32"/>
      <c r="J20" s="17"/>
      <c r="K20" s="16"/>
      <c r="L20" s="32"/>
      <c r="M20" s="32"/>
      <c r="O20" s="32"/>
      <c r="P20" s="32"/>
      <c r="T20" s="17"/>
    </row>
    <row r="21" spans="3:20">
      <c r="C21" s="43" t="s">
        <v>48</v>
      </c>
      <c r="D21" s="17"/>
      <c r="E21" s="16"/>
      <c r="F21" s="42"/>
      <c r="H21" s="32"/>
      <c r="J21" s="17"/>
      <c r="K21" s="16"/>
      <c r="L21" s="32"/>
      <c r="M21" s="32"/>
      <c r="O21" s="32"/>
      <c r="P21" s="32"/>
      <c r="T21" s="17"/>
    </row>
    <row r="22" spans="3:20">
      <c r="C22" s="17"/>
      <c r="D22" s="17"/>
      <c r="E22" s="16"/>
      <c r="F22" s="42"/>
      <c r="H22" s="32"/>
      <c r="J22" s="17"/>
      <c r="K22" s="16"/>
      <c r="L22" s="32"/>
      <c r="O22" s="32"/>
      <c r="T22" s="17"/>
    </row>
    <row r="23" spans="3:20">
      <c r="C23" s="43" t="s">
        <v>366</v>
      </c>
      <c r="D23" s="17"/>
      <c r="E23" s="16"/>
      <c r="F23" s="42"/>
      <c r="H23" s="32"/>
      <c r="J23" s="17"/>
      <c r="K23" s="16"/>
      <c r="L23" s="32"/>
      <c r="M23" s="49">
        <v>1100</v>
      </c>
      <c r="N23" t="s">
        <v>3</v>
      </c>
      <c r="O23" s="32"/>
      <c r="P23" s="32"/>
      <c r="T23" s="17"/>
    </row>
    <row r="24" spans="3:20">
      <c r="C24" s="17"/>
      <c r="D24" s="17"/>
      <c r="E24" s="16"/>
      <c r="F24" s="42"/>
      <c r="H24" s="32"/>
      <c r="J24" s="17"/>
      <c r="K24" s="16"/>
      <c r="L24" s="32"/>
      <c r="M24" s="32"/>
      <c r="O24" s="32"/>
      <c r="P24" s="32"/>
      <c r="T24" s="17"/>
    </row>
    <row r="25" spans="3:20">
      <c r="C25" s="43" t="s">
        <v>87</v>
      </c>
      <c r="D25" s="17"/>
      <c r="E25" s="16"/>
      <c r="F25" s="42"/>
      <c r="H25" s="32"/>
      <c r="J25" s="17"/>
      <c r="K25" s="16"/>
      <c r="L25" s="32"/>
      <c r="M25" s="32"/>
      <c r="O25" s="32"/>
      <c r="P25" s="32"/>
      <c r="T25" s="17"/>
    </row>
    <row r="26" spans="3:20">
      <c r="C26" s="17"/>
      <c r="D26" s="17"/>
      <c r="E26" s="16" t="s">
        <v>88</v>
      </c>
      <c r="F26" s="42"/>
      <c r="H26" s="32"/>
      <c r="J26" s="17"/>
      <c r="K26" s="16"/>
      <c r="L26" s="32"/>
      <c r="M26" s="32"/>
      <c r="O26" s="32"/>
      <c r="P26" s="32"/>
      <c r="T26" s="17"/>
    </row>
    <row r="27" spans="3:20">
      <c r="C27" s="17">
        <v>0</v>
      </c>
      <c r="D27" s="17">
        <v>300</v>
      </c>
      <c r="E27" s="49">
        <v>200</v>
      </c>
      <c r="F27" s="42">
        <f>D27/E27</f>
        <v>1.5</v>
      </c>
      <c r="G27" s="22">
        <f>D27/30</f>
        <v>10</v>
      </c>
      <c r="H27" s="32"/>
      <c r="J27" s="17"/>
      <c r="K27" s="16"/>
      <c r="L27" s="32"/>
      <c r="M27" s="32"/>
      <c r="O27" s="32"/>
      <c r="P27" s="32"/>
      <c r="T27" s="17"/>
    </row>
    <row r="28" spans="3:20">
      <c r="C28" s="17">
        <v>300</v>
      </c>
      <c r="D28" s="17">
        <v>1000</v>
      </c>
      <c r="E28" s="49">
        <v>150</v>
      </c>
      <c r="F28" s="42"/>
      <c r="H28" s="32"/>
      <c r="J28" s="17"/>
      <c r="K28" s="16"/>
      <c r="L28" s="32"/>
      <c r="M28" s="32"/>
      <c r="O28" s="32"/>
      <c r="P28" s="32"/>
      <c r="T28" s="17"/>
    </row>
    <row r="29" spans="3:20">
      <c r="C29" s="17">
        <v>1000</v>
      </c>
      <c r="D29" s="17">
        <v>2000</v>
      </c>
      <c r="E29" s="49">
        <v>175</v>
      </c>
      <c r="F29" s="42"/>
      <c r="H29" s="32"/>
      <c r="J29" s="17"/>
      <c r="K29" s="16"/>
      <c r="L29" s="32"/>
      <c r="M29" s="32"/>
      <c r="O29" s="32"/>
      <c r="P29" s="32"/>
      <c r="T29" s="17"/>
    </row>
    <row r="30" spans="3:20">
      <c r="C30" s="17">
        <v>2000</v>
      </c>
      <c r="D30" s="17">
        <v>2500</v>
      </c>
      <c r="E30" s="49">
        <v>200</v>
      </c>
      <c r="F30" s="42"/>
      <c r="H30" s="32"/>
      <c r="J30" s="17"/>
      <c r="K30" s="16"/>
      <c r="L30" s="32"/>
      <c r="M30" s="32"/>
      <c r="O30" s="32"/>
      <c r="P30" s="32"/>
      <c r="T30" s="17"/>
    </row>
    <row r="31" spans="3:20">
      <c r="C31" s="17">
        <v>2500</v>
      </c>
      <c r="D31" s="17">
        <v>4000</v>
      </c>
      <c r="E31" s="49">
        <v>240</v>
      </c>
      <c r="F31" s="42"/>
      <c r="H31" s="32"/>
      <c r="J31" s="17"/>
      <c r="K31" s="16"/>
      <c r="L31" s="32"/>
      <c r="M31" s="32"/>
      <c r="O31" s="32"/>
      <c r="P31" s="32"/>
      <c r="T31" s="17"/>
    </row>
    <row r="32" spans="3:20">
      <c r="C32" s="17">
        <v>4000</v>
      </c>
      <c r="D32" s="17">
        <v>6000</v>
      </c>
      <c r="E32" s="49">
        <v>300</v>
      </c>
    </row>
    <row r="33" spans="2:10">
      <c r="C33" s="17">
        <v>6000</v>
      </c>
      <c r="D33" s="17">
        <v>7200</v>
      </c>
      <c r="E33" s="49">
        <v>250</v>
      </c>
    </row>
    <row r="34" spans="2:10">
      <c r="C34" s="17">
        <v>7200</v>
      </c>
      <c r="D34" s="17">
        <v>8000</v>
      </c>
      <c r="E34" s="49">
        <v>120</v>
      </c>
    </row>
    <row r="35" spans="2:10">
      <c r="C35" s="17"/>
      <c r="D35" s="17"/>
      <c r="E35" s="49"/>
    </row>
    <row r="36" spans="2:10">
      <c r="C36" s="17" t="s">
        <v>367</v>
      </c>
      <c r="D36" s="17"/>
      <c r="E36" s="49"/>
    </row>
    <row r="37" spans="2:10">
      <c r="C37" s="17"/>
      <c r="D37" s="48" t="s">
        <v>76</v>
      </c>
      <c r="E37" s="32">
        <v>1.1000000000000001</v>
      </c>
    </row>
    <row r="38" spans="2:10">
      <c r="C38" s="17"/>
      <c r="D38" s="48" t="s">
        <v>98</v>
      </c>
      <c r="E38" s="32">
        <v>1.1499999999999999</v>
      </c>
    </row>
    <row r="39" spans="2:10">
      <c r="C39" s="17"/>
      <c r="D39" s="48" t="s">
        <v>368</v>
      </c>
      <c r="E39" s="32">
        <v>1.2</v>
      </c>
    </row>
    <row r="40" spans="2:10">
      <c r="D40" s="48" t="s">
        <v>99</v>
      </c>
      <c r="E40" s="32">
        <v>1.25</v>
      </c>
    </row>
    <row r="41" spans="2:10">
      <c r="D41" s="17"/>
      <c r="G41" s="19" t="s">
        <v>105</v>
      </c>
      <c r="H41" s="19"/>
      <c r="I41" s="19"/>
      <c r="J41" s="19" t="s">
        <v>105</v>
      </c>
    </row>
    <row r="42" spans="2:10">
      <c r="C42" s="48" t="s">
        <v>76</v>
      </c>
      <c r="D42" t="s">
        <v>100</v>
      </c>
      <c r="E42" t="s">
        <v>101</v>
      </c>
      <c r="F42" s="22"/>
      <c r="G42" s="19">
        <v>5</v>
      </c>
      <c r="H42" s="19"/>
      <c r="I42" s="19"/>
      <c r="J42" s="19"/>
    </row>
    <row r="43" spans="2:10">
      <c r="C43" s="48" t="s">
        <v>98</v>
      </c>
      <c r="D43" t="s">
        <v>100</v>
      </c>
      <c r="E43" t="s">
        <v>101</v>
      </c>
      <c r="F43" t="s">
        <v>102</v>
      </c>
      <c r="G43" s="19">
        <v>10</v>
      </c>
      <c r="H43" s="19"/>
      <c r="I43" s="22" t="s">
        <v>104</v>
      </c>
      <c r="J43" s="19">
        <v>8</v>
      </c>
    </row>
    <row r="44" spans="2:10">
      <c r="C44" s="48" t="s">
        <v>143</v>
      </c>
      <c r="D44" t="s">
        <v>100</v>
      </c>
      <c r="E44" t="s">
        <v>101</v>
      </c>
      <c r="F44" t="s">
        <v>103</v>
      </c>
      <c r="G44" s="19">
        <v>15</v>
      </c>
      <c r="H44" s="19"/>
      <c r="I44" s="22" t="s">
        <v>104</v>
      </c>
      <c r="J44" s="19">
        <v>8</v>
      </c>
    </row>
    <row r="45" spans="2:10">
      <c r="C45" s="48" t="s">
        <v>106</v>
      </c>
      <c r="D45" t="s">
        <v>100</v>
      </c>
      <c r="E45" t="s">
        <v>101</v>
      </c>
      <c r="F45" t="s">
        <v>102</v>
      </c>
      <c r="G45" s="19">
        <v>18</v>
      </c>
      <c r="H45" s="19"/>
      <c r="I45" s="22" t="s">
        <v>104</v>
      </c>
      <c r="J45" s="19">
        <v>18</v>
      </c>
    </row>
    <row r="46" spans="2:10">
      <c r="D46" s="17"/>
    </row>
    <row r="47" spans="2:10">
      <c r="D47" s="17"/>
    </row>
    <row r="48" spans="2:10">
      <c r="B48" t="s">
        <v>150</v>
      </c>
      <c r="D48" s="17"/>
    </row>
    <row r="49" spans="3:4">
      <c r="D49" s="17"/>
    </row>
    <row r="50" spans="3:4">
      <c r="C50" t="s">
        <v>151</v>
      </c>
      <c r="D50" s="17"/>
    </row>
    <row r="51" spans="3:4">
      <c r="D51" s="17"/>
    </row>
    <row r="52" spans="3:4">
      <c r="C52" t="s">
        <v>152</v>
      </c>
      <c r="D52" s="61">
        <v>4.5</v>
      </c>
    </row>
    <row r="53" spans="3:4">
      <c r="C53" t="s">
        <v>153</v>
      </c>
      <c r="D53" s="61">
        <v>5.5</v>
      </c>
    </row>
    <row r="54" spans="3:4">
      <c r="C54" t="s">
        <v>154</v>
      </c>
      <c r="D54" s="61">
        <v>7</v>
      </c>
    </row>
    <row r="55" spans="3:4">
      <c r="C55" t="s">
        <v>155</v>
      </c>
      <c r="D55" s="61">
        <v>9.625</v>
      </c>
    </row>
    <row r="56" spans="3:4">
      <c r="D56" s="61"/>
    </row>
    <row r="57" spans="3:4">
      <c r="D57" s="17"/>
    </row>
    <row r="58" spans="3:4">
      <c r="D58" s="17"/>
    </row>
    <row r="59" spans="3:4">
      <c r="D59" s="17"/>
    </row>
    <row r="60" spans="3:4">
      <c r="D60" s="17"/>
    </row>
    <row r="61" spans="3:4">
      <c r="D61" s="17"/>
    </row>
    <row r="62" spans="3:4">
      <c r="D62" s="17"/>
    </row>
    <row r="63" spans="3:4">
      <c r="D63" s="17"/>
    </row>
    <row r="64" spans="3:4">
      <c r="C64" s="19"/>
    </row>
    <row r="65" spans="3:11">
      <c r="C65" s="19"/>
    </row>
    <row r="66" spans="3:11">
      <c r="C66" s="19"/>
    </row>
    <row r="67" spans="3:11">
      <c r="C67" s="19"/>
    </row>
    <row r="68" spans="3:11">
      <c r="C68" s="19"/>
    </row>
    <row r="69" spans="3:11">
      <c r="C69" s="19"/>
    </row>
    <row r="70" spans="3:11">
      <c r="C70" s="19"/>
    </row>
    <row r="71" spans="3:11">
      <c r="C71" s="19"/>
    </row>
    <row r="80" spans="3:11" ht="15" customHeight="1">
      <c r="F80" s="76"/>
      <c r="K80" s="77"/>
    </row>
    <row r="81" spans="6:11" ht="24.9" customHeight="1">
      <c r="F81" s="76"/>
      <c r="J81" s="78"/>
      <c r="K81" s="77"/>
    </row>
    <row r="82" spans="6:11" ht="24.9" customHeight="1"/>
  </sheetData>
  <mergeCells count="2">
    <mergeCell ref="D2:G2"/>
    <mergeCell ref="J2:L2"/>
  </mergeCell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O24" sqref="O24"/>
    </sheetView>
  </sheetViews>
  <sheetFormatPr defaultRowHeight="14.4"/>
  <sheetData>
    <row r="1" spans="1:11">
      <c r="A1" t="s">
        <v>340</v>
      </c>
    </row>
    <row r="7" spans="1:11">
      <c r="I7" t="s">
        <v>379</v>
      </c>
    </row>
    <row r="10" spans="1:11">
      <c r="I10" t="s">
        <v>380</v>
      </c>
    </row>
    <row r="12" spans="1:11">
      <c r="I12" t="s">
        <v>381</v>
      </c>
      <c r="J12">
        <v>14</v>
      </c>
      <c r="K12" t="s">
        <v>382</v>
      </c>
    </row>
    <row r="13" spans="1:11">
      <c r="I13" t="s">
        <v>383</v>
      </c>
      <c r="J13">
        <v>750</v>
      </c>
      <c r="K13" t="s">
        <v>384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3:AC73"/>
  <sheetViews>
    <sheetView zoomScale="55" zoomScaleNormal="55" workbookViewId="0">
      <selection activeCell="AK1" sqref="AK1"/>
    </sheetView>
  </sheetViews>
  <sheetFormatPr defaultRowHeight="14.4"/>
  <cols>
    <col min="4" max="4" width="16.33203125" customWidth="1"/>
    <col min="7" max="7" width="29.44140625" bestFit="1" customWidth="1"/>
    <col min="11" max="11" width="12.33203125" bestFit="1" customWidth="1"/>
    <col min="12" max="12" width="11.109375" bestFit="1" customWidth="1"/>
    <col min="14" max="14" width="12.109375" bestFit="1" customWidth="1"/>
    <col min="16" max="16" width="13.44140625" customWidth="1"/>
    <col min="18" max="18" width="13.77734375" customWidth="1"/>
    <col min="21" max="21" width="12.6640625" bestFit="1" customWidth="1"/>
  </cols>
  <sheetData>
    <row r="3" spans="3:17">
      <c r="C3" t="s">
        <v>49</v>
      </c>
      <c r="E3" s="19">
        <v>40</v>
      </c>
      <c r="F3" t="s">
        <v>2</v>
      </c>
    </row>
    <row r="5" spans="3:17">
      <c r="C5" t="s">
        <v>53</v>
      </c>
    </row>
    <row r="7" spans="3:17">
      <c r="E7" t="s">
        <v>51</v>
      </c>
      <c r="H7" s="19" t="s">
        <v>52</v>
      </c>
    </row>
    <row r="8" spans="3:17">
      <c r="E8" s="19" t="s">
        <v>3</v>
      </c>
      <c r="H8" s="19" t="s">
        <v>54</v>
      </c>
    </row>
    <row r="9" spans="3:17">
      <c r="E9">
        <v>60</v>
      </c>
      <c r="G9" s="20"/>
      <c r="H9" s="20">
        <v>40</v>
      </c>
      <c r="L9" s="20"/>
      <c r="N9" s="58"/>
      <c r="O9" s="58"/>
      <c r="P9" s="58"/>
      <c r="Q9" s="58"/>
    </row>
    <row r="10" spans="3:17">
      <c r="E10">
        <v>58</v>
      </c>
      <c r="G10" s="20"/>
      <c r="H10" s="20">
        <v>38</v>
      </c>
      <c r="L10" s="20"/>
    </row>
    <row r="11" spans="3:17">
      <c r="E11">
        <v>55</v>
      </c>
      <c r="G11" s="20"/>
      <c r="H11" s="20">
        <v>36.666666666666664</v>
      </c>
      <c r="L11" s="20"/>
    </row>
    <row r="12" spans="3:17">
      <c r="E12">
        <v>52</v>
      </c>
      <c r="G12" s="20"/>
      <c r="H12" s="20">
        <v>32.5</v>
      </c>
      <c r="L12" s="20"/>
    </row>
    <row r="13" spans="3:17">
      <c r="E13">
        <v>50</v>
      </c>
      <c r="G13" s="20"/>
      <c r="H13" s="20">
        <v>28.333333333333332</v>
      </c>
      <c r="L13" s="20"/>
    </row>
    <row r="14" spans="3:17">
      <c r="E14">
        <v>47</v>
      </c>
      <c r="G14" s="20"/>
      <c r="H14" s="20">
        <v>26.5</v>
      </c>
      <c r="L14" s="20"/>
    </row>
    <row r="15" spans="3:17">
      <c r="E15">
        <v>45</v>
      </c>
      <c r="G15" s="20"/>
      <c r="H15" s="20">
        <v>23</v>
      </c>
      <c r="L15" s="20"/>
    </row>
    <row r="16" spans="3:17">
      <c r="E16">
        <v>44</v>
      </c>
      <c r="G16" s="20"/>
      <c r="H16" s="20">
        <v>20.759742748743147</v>
      </c>
      <c r="L16" s="20"/>
    </row>
    <row r="17" spans="5:20">
      <c r="E17">
        <v>40</v>
      </c>
      <c r="G17" s="20"/>
      <c r="H17" s="20">
        <v>17.020830413954091</v>
      </c>
      <c r="L17" s="20"/>
    </row>
    <row r="18" spans="5:20">
      <c r="E18">
        <v>37</v>
      </c>
      <c r="G18" s="20"/>
      <c r="H18" s="20">
        <v>15.2</v>
      </c>
      <c r="L18" s="20"/>
    </row>
    <row r="19" spans="5:20">
      <c r="E19">
        <v>35</v>
      </c>
      <c r="G19" s="20"/>
      <c r="H19" s="20">
        <v>14.288255590315815</v>
      </c>
      <c r="L19" s="20"/>
    </row>
    <row r="20" spans="5:20">
      <c r="E20">
        <v>32</v>
      </c>
      <c r="G20" s="20"/>
      <c r="H20" s="20">
        <v>13</v>
      </c>
      <c r="L20" s="20"/>
    </row>
    <row r="21" spans="5:20">
      <c r="E21">
        <v>30</v>
      </c>
      <c r="G21" s="20"/>
      <c r="H21" s="20">
        <v>11.994376469835487</v>
      </c>
      <c r="L21" s="20"/>
    </row>
    <row r="22" spans="5:20">
      <c r="E22">
        <v>27</v>
      </c>
      <c r="G22" s="20"/>
      <c r="H22" s="20">
        <v>11.4</v>
      </c>
      <c r="L22" s="20"/>
    </row>
    <row r="23" spans="5:20">
      <c r="E23">
        <v>25</v>
      </c>
      <c r="G23" s="20"/>
      <c r="H23" s="20">
        <v>10.06876353735238</v>
      </c>
      <c r="L23" s="20"/>
      <c r="T23" s="58"/>
    </row>
    <row r="24" spans="5:20">
      <c r="E24">
        <v>22</v>
      </c>
      <c r="G24" s="20"/>
      <c r="H24" s="20">
        <v>8.9990587171733534</v>
      </c>
      <c r="L24" s="20"/>
    </row>
    <row r="25" spans="5:20">
      <c r="E25">
        <v>20</v>
      </c>
      <c r="G25" s="20"/>
      <c r="H25" s="20">
        <v>8.452294241895455</v>
      </c>
      <c r="L25" s="20"/>
      <c r="N25" s="58"/>
    </row>
    <row r="26" spans="5:20">
      <c r="E26">
        <v>17</v>
      </c>
      <c r="G26" s="20"/>
      <c r="H26" s="20">
        <v>7.7455616181885532</v>
      </c>
      <c r="L26" s="20"/>
    </row>
    <row r="27" spans="5:20">
      <c r="E27">
        <v>15</v>
      </c>
      <c r="G27" s="20"/>
      <c r="H27" s="20">
        <v>7.0953377429662856</v>
      </c>
      <c r="L27" s="20"/>
    </row>
    <row r="28" spans="5:20">
      <c r="E28">
        <v>12</v>
      </c>
      <c r="G28" s="20"/>
      <c r="H28" s="20">
        <v>6.666666666666667</v>
      </c>
      <c r="L28" s="20"/>
    </row>
    <row r="29" spans="5:20">
      <c r="E29">
        <v>10</v>
      </c>
      <c r="G29" s="20"/>
      <c r="H29" s="20">
        <v>5.9562310830617902</v>
      </c>
      <c r="L29" s="20"/>
    </row>
    <row r="30" spans="5:20">
      <c r="E30">
        <v>7</v>
      </c>
      <c r="G30" s="20"/>
      <c r="H30" s="20">
        <v>6.4758378803080818</v>
      </c>
      <c r="L30" s="20"/>
    </row>
    <row r="31" spans="5:20">
      <c r="E31">
        <v>5</v>
      </c>
      <c r="G31" s="20"/>
      <c r="H31" s="20">
        <v>5</v>
      </c>
      <c r="L31" s="20"/>
    </row>
    <row r="32" spans="5:20">
      <c r="E32">
        <v>3</v>
      </c>
      <c r="G32" s="20"/>
      <c r="H32" s="20">
        <v>2.5</v>
      </c>
      <c r="L32" s="20"/>
    </row>
    <row r="33" spans="2:29">
      <c r="E33">
        <v>2</v>
      </c>
      <c r="G33" s="20"/>
      <c r="H33" s="20">
        <v>1.6666666666666667</v>
      </c>
      <c r="L33" s="20"/>
    </row>
    <row r="34" spans="2:29">
      <c r="E34">
        <v>1</v>
      </c>
      <c r="G34" s="20"/>
      <c r="H34" s="20">
        <v>0.16666666666666666</v>
      </c>
      <c r="L34" s="20"/>
    </row>
    <row r="35" spans="2:29">
      <c r="G35" s="20"/>
      <c r="H35" s="20"/>
      <c r="L35" s="20"/>
    </row>
    <row r="36" spans="2:29">
      <c r="G36" s="20"/>
      <c r="H36" s="20"/>
      <c r="L36" s="20"/>
      <c r="P36" t="s">
        <v>419</v>
      </c>
      <c r="Q36" t="s">
        <v>421</v>
      </c>
      <c r="R36" s="91" t="s">
        <v>430</v>
      </c>
      <c r="S36" t="s">
        <v>415</v>
      </c>
      <c r="T36" t="s">
        <v>422</v>
      </c>
      <c r="U36" t="s">
        <v>423</v>
      </c>
      <c r="V36" t="s">
        <v>424</v>
      </c>
      <c r="W36" t="s">
        <v>425</v>
      </c>
    </row>
    <row r="37" spans="2:29">
      <c r="C37" s="47" t="s">
        <v>335</v>
      </c>
      <c r="D37" s="47"/>
      <c r="E37" s="47"/>
      <c r="K37" t="s">
        <v>341</v>
      </c>
      <c r="L37">
        <v>40</v>
      </c>
      <c r="P37" t="s">
        <v>420</v>
      </c>
      <c r="Q37" t="s">
        <v>54</v>
      </c>
      <c r="T37" s="91" t="s">
        <v>97</v>
      </c>
      <c r="U37" t="s">
        <v>426</v>
      </c>
      <c r="W37" t="s">
        <v>427</v>
      </c>
    </row>
    <row r="38" spans="2:29">
      <c r="K38" t="s">
        <v>408</v>
      </c>
      <c r="L38" s="78">
        <f>'GEOLOGY OOIP '!AH25</f>
        <v>324813627.9069767</v>
      </c>
      <c r="P38" s="55">
        <v>0</v>
      </c>
      <c r="Q38" s="20">
        <v>40</v>
      </c>
      <c r="R38">
        <v>0</v>
      </c>
      <c r="S38">
        <f>R38/$L$38</f>
        <v>0</v>
      </c>
      <c r="T38" s="15">
        <f>'FLUID PROPERTIES'!F10</f>
        <v>450</v>
      </c>
      <c r="U38">
        <f>T38*Q38</f>
        <v>18000</v>
      </c>
      <c r="V38">
        <f>E41</f>
        <v>0.5</v>
      </c>
      <c r="W38" s="58">
        <f>V38*Q38</f>
        <v>20</v>
      </c>
    </row>
    <row r="39" spans="2:29">
      <c r="D39" s="14" t="s">
        <v>144</v>
      </c>
      <c r="E39" s="19">
        <v>3</v>
      </c>
      <c r="F39" t="s">
        <v>54</v>
      </c>
      <c r="K39" t="s">
        <v>415</v>
      </c>
      <c r="L39">
        <v>0.1</v>
      </c>
      <c r="P39" s="55">
        <v>1</v>
      </c>
      <c r="Q39" s="20">
        <v>38</v>
      </c>
      <c r="R39" s="78">
        <f>($Q$38-Q39)*365/$J$45</f>
        <v>1755749.3400377119</v>
      </c>
      <c r="S39" s="94">
        <f t="shared" ref="S39:S62" si="0">R39/$L$38</f>
        <v>5.4054054054054057E-3</v>
      </c>
      <c r="T39" s="78">
        <f>T38+($T$63-$T$38)/25</f>
        <v>481.88888888888891</v>
      </c>
      <c r="U39" s="78">
        <f t="shared" ref="U39:U63" si="1">T39*Q39</f>
        <v>18311.777777777777</v>
      </c>
      <c r="V39">
        <f>V38+($V$63-$V$38)/25</f>
        <v>0.67999999999999994</v>
      </c>
      <c r="W39" s="58">
        <f t="shared" ref="W39:W63" si="2">V39*Q39</f>
        <v>25.839999999999996</v>
      </c>
    </row>
    <row r="40" spans="2:29">
      <c r="D40" s="14" t="s">
        <v>149</v>
      </c>
      <c r="E40" s="59">
        <v>7.0000000000000007E-2</v>
      </c>
      <c r="F40" s="60">
        <v>0.12</v>
      </c>
      <c r="K40" t="s">
        <v>416</v>
      </c>
      <c r="L40">
        <f>L38*L39</f>
        <v>32481362.790697671</v>
      </c>
      <c r="P40" s="55">
        <v>2</v>
      </c>
      <c r="Q40" s="20">
        <v>36.666666666666664</v>
      </c>
      <c r="R40" s="78">
        <f t="shared" ref="R40:R63" si="3">($Q$38-Q40)*365/$J$45</f>
        <v>2926248.9000628553</v>
      </c>
      <c r="S40" s="94">
        <f t="shared" si="0"/>
        <v>9.0090090090090159E-3</v>
      </c>
      <c r="T40" s="78">
        <f t="shared" ref="T40:T62" si="4">T39+($T$63-$T$38)/25</f>
        <v>513.77777777777783</v>
      </c>
      <c r="U40" s="78">
        <f t="shared" si="1"/>
        <v>18838.518518518518</v>
      </c>
      <c r="V40" s="91">
        <f t="shared" ref="V40:V62" si="5">V39+($V$63-$V$38)/25</f>
        <v>0.85999999999999988</v>
      </c>
      <c r="W40" s="58">
        <f t="shared" si="2"/>
        <v>31.533333333333328</v>
      </c>
    </row>
    <row r="41" spans="2:29">
      <c r="D41" s="14" t="s">
        <v>333</v>
      </c>
      <c r="E41" s="19">
        <v>0.5</v>
      </c>
      <c r="G41" s="58"/>
      <c r="K41" t="s">
        <v>417</v>
      </c>
      <c r="L41" s="78">
        <f>H9</f>
        <v>40</v>
      </c>
      <c r="P41" s="55">
        <v>3</v>
      </c>
      <c r="Q41" s="20">
        <v>32.5</v>
      </c>
      <c r="R41" s="78">
        <f t="shared" si="3"/>
        <v>6584060.0251414198</v>
      </c>
      <c r="S41" s="94">
        <f t="shared" si="0"/>
        <v>2.0270270270270271E-2</v>
      </c>
      <c r="T41" s="78">
        <f t="shared" si="4"/>
        <v>545.66666666666674</v>
      </c>
      <c r="U41" s="78">
        <f t="shared" si="1"/>
        <v>17734.166666666668</v>
      </c>
      <c r="V41" s="91">
        <f t="shared" si="5"/>
        <v>1.0399999999999998</v>
      </c>
      <c r="W41" s="58">
        <f t="shared" si="2"/>
        <v>33.799999999999997</v>
      </c>
    </row>
    <row r="42" spans="2:29">
      <c r="D42" s="14" t="s">
        <v>145</v>
      </c>
      <c r="E42" s="19">
        <v>5</v>
      </c>
      <c r="K42" t="s">
        <v>418</v>
      </c>
      <c r="L42">
        <v>3</v>
      </c>
      <c r="P42" s="55">
        <v>4</v>
      </c>
      <c r="Q42" s="20">
        <v>28.333333333333332</v>
      </c>
      <c r="R42" s="78">
        <f t="shared" si="3"/>
        <v>10241871.150219988</v>
      </c>
      <c r="S42" s="94">
        <f t="shared" si="0"/>
        <v>3.1531531531531536E-2</v>
      </c>
      <c r="T42" s="78">
        <f t="shared" si="4"/>
        <v>577.55555555555566</v>
      </c>
      <c r="U42" s="78">
        <f t="shared" si="1"/>
        <v>16364.074074074077</v>
      </c>
      <c r="V42" s="91">
        <f t="shared" si="5"/>
        <v>1.2199999999999998</v>
      </c>
      <c r="W42" s="58">
        <f t="shared" si="2"/>
        <v>34.566666666666656</v>
      </c>
    </row>
    <row r="43" spans="2:29">
      <c r="D43" s="14" t="s">
        <v>334</v>
      </c>
      <c r="P43" s="55">
        <v>5</v>
      </c>
      <c r="Q43" s="20">
        <v>26.5</v>
      </c>
      <c r="R43" s="78">
        <f t="shared" si="3"/>
        <v>11851308.045254556</v>
      </c>
      <c r="S43" s="94">
        <f t="shared" si="0"/>
        <v>3.6486486486486489E-2</v>
      </c>
      <c r="T43" s="78">
        <f t="shared" si="4"/>
        <v>609.44444444444457</v>
      </c>
      <c r="U43" s="78">
        <f t="shared" si="1"/>
        <v>16150.277777777781</v>
      </c>
      <c r="V43" s="91">
        <f t="shared" si="5"/>
        <v>1.3999999999999997</v>
      </c>
      <c r="W43" s="58">
        <f t="shared" si="2"/>
        <v>37.099999999999994</v>
      </c>
    </row>
    <row r="44" spans="2:29">
      <c r="I44" t="s">
        <v>428</v>
      </c>
      <c r="J44" s="78">
        <f>L41</f>
        <v>40</v>
      </c>
      <c r="K44">
        <v>3</v>
      </c>
      <c r="L44">
        <v>365</v>
      </c>
      <c r="M44" t="s">
        <v>429</v>
      </c>
      <c r="N44">
        <f>(J44-K44)*365</f>
        <v>13505</v>
      </c>
      <c r="P44" s="55">
        <v>6</v>
      </c>
      <c r="Q44" s="20">
        <v>23</v>
      </c>
      <c r="R44" s="78">
        <f t="shared" si="3"/>
        <v>14923869.390320553</v>
      </c>
      <c r="S44" s="94">
        <f t="shared" si="0"/>
        <v>4.5945945945945948E-2</v>
      </c>
      <c r="T44" s="78">
        <f t="shared" si="4"/>
        <v>641.33333333333348</v>
      </c>
      <c r="U44" s="78">
        <f t="shared" si="1"/>
        <v>14750.66666666667</v>
      </c>
      <c r="V44" s="91">
        <f t="shared" si="5"/>
        <v>1.5799999999999996</v>
      </c>
      <c r="W44" s="58">
        <f t="shared" si="2"/>
        <v>36.339999999999989</v>
      </c>
    </row>
    <row r="45" spans="2:29">
      <c r="B45" s="91"/>
      <c r="C45" s="91"/>
      <c r="I45" t="s">
        <v>428</v>
      </c>
      <c r="J45" s="60">
        <f>N44/N45</f>
        <v>4.1577688987445112E-4</v>
      </c>
      <c r="N45" s="78">
        <f>L40</f>
        <v>32481362.790697671</v>
      </c>
      <c r="P45" s="55">
        <v>7</v>
      </c>
      <c r="Q45" s="20">
        <v>20.759742748743147</v>
      </c>
      <c r="R45" s="78">
        <f t="shared" si="3"/>
        <v>16890534.485525012</v>
      </c>
      <c r="S45" s="94">
        <f t="shared" si="0"/>
        <v>5.2000695273667179E-2</v>
      </c>
      <c r="T45" s="78">
        <f t="shared" si="4"/>
        <v>673.2222222222224</v>
      </c>
      <c r="U45" s="78">
        <f t="shared" si="1"/>
        <v>13975.920146070528</v>
      </c>
      <c r="V45" s="91">
        <f t="shared" si="5"/>
        <v>1.7599999999999996</v>
      </c>
      <c r="W45" s="58">
        <f t="shared" si="2"/>
        <v>36.537147237787927</v>
      </c>
    </row>
    <row r="46" spans="2:29">
      <c r="P46" s="55">
        <v>8</v>
      </c>
      <c r="Q46" s="20">
        <v>17.020830413954091</v>
      </c>
      <c r="R46" s="78">
        <f t="shared" si="3"/>
        <v>20172830.917657383</v>
      </c>
      <c r="S46" s="94">
        <f t="shared" si="0"/>
        <v>6.2105863746070022E-2</v>
      </c>
      <c r="T46" s="78">
        <f t="shared" si="4"/>
        <v>705.11111111111131</v>
      </c>
      <c r="U46" s="78">
        <f t="shared" si="1"/>
        <v>12001.576645216966</v>
      </c>
      <c r="V46" s="91">
        <f t="shared" si="5"/>
        <v>1.9399999999999995</v>
      </c>
      <c r="W46" s="58">
        <f t="shared" si="2"/>
        <v>33.020411003070926</v>
      </c>
      <c r="AC46" s="15"/>
    </row>
    <row r="47" spans="2:29">
      <c r="C47" s="91"/>
      <c r="M47" s="95"/>
      <c r="N47" s="96"/>
      <c r="P47" s="55">
        <v>9</v>
      </c>
      <c r="Q47" s="20">
        <v>15.2</v>
      </c>
      <c r="R47" s="78">
        <f t="shared" si="3"/>
        <v>21771291.816467628</v>
      </c>
      <c r="S47" s="94">
        <f t="shared" si="0"/>
        <v>6.7027027027027022E-2</v>
      </c>
      <c r="T47" s="78">
        <f t="shared" si="4"/>
        <v>737.00000000000023</v>
      </c>
      <c r="U47" s="78">
        <f t="shared" si="1"/>
        <v>11202.400000000003</v>
      </c>
      <c r="V47" s="91">
        <f t="shared" si="5"/>
        <v>2.1199999999999997</v>
      </c>
      <c r="W47" s="58">
        <f t="shared" si="2"/>
        <v>32.223999999999997</v>
      </c>
    </row>
    <row r="48" spans="2:29">
      <c r="P48" s="55">
        <v>10</v>
      </c>
      <c r="Q48" s="20">
        <v>14.288255590315815</v>
      </c>
      <c r="R48" s="78">
        <f t="shared" si="3"/>
        <v>22571689.139260672</v>
      </c>
      <c r="S48" s="94">
        <f t="shared" si="0"/>
        <v>6.9491201107254569E-2</v>
      </c>
      <c r="T48" s="78">
        <f t="shared" si="4"/>
        <v>768.88888888888914</v>
      </c>
      <c r="U48" s="78">
        <f t="shared" si="1"/>
        <v>10986.080964998386</v>
      </c>
      <c r="V48" s="91">
        <f t="shared" si="5"/>
        <v>2.2999999999999998</v>
      </c>
      <c r="W48" s="58">
        <f t="shared" si="2"/>
        <v>32.862987857726374</v>
      </c>
    </row>
    <row r="49" spans="16:23">
      <c r="P49" s="55">
        <v>11</v>
      </c>
      <c r="Q49" s="20">
        <v>13</v>
      </c>
      <c r="R49" s="78">
        <f t="shared" si="3"/>
        <v>23702616.090509113</v>
      </c>
      <c r="S49" s="94">
        <f t="shared" si="0"/>
        <v>7.2972972972972977E-2</v>
      </c>
      <c r="T49" s="78">
        <f t="shared" si="4"/>
        <v>800.77777777777806</v>
      </c>
      <c r="U49" s="78">
        <f t="shared" si="1"/>
        <v>10410.111111111115</v>
      </c>
      <c r="V49" s="91">
        <f t="shared" si="5"/>
        <v>2.48</v>
      </c>
      <c r="W49" s="58">
        <f t="shared" si="2"/>
        <v>32.24</v>
      </c>
    </row>
    <row r="50" spans="16:23">
      <c r="P50" s="55">
        <v>12</v>
      </c>
      <c r="Q50" s="20">
        <v>11.994376469835487</v>
      </c>
      <c r="R50" s="78">
        <f t="shared" si="3"/>
        <v>24585427.515215479</v>
      </c>
      <c r="S50" s="94">
        <f t="shared" si="0"/>
        <v>7.5690874405850039E-2</v>
      </c>
      <c r="T50" s="78">
        <f t="shared" si="4"/>
        <v>832.66666666666697</v>
      </c>
      <c r="U50" s="78">
        <f t="shared" si="1"/>
        <v>9987.3174738830185</v>
      </c>
      <c r="V50" s="91">
        <f t="shared" si="5"/>
        <v>2.66</v>
      </c>
      <c r="W50" s="58">
        <f t="shared" si="2"/>
        <v>31.905041409762397</v>
      </c>
    </row>
    <row r="51" spans="16:23">
      <c r="P51" s="55">
        <v>13</v>
      </c>
      <c r="Q51" s="20">
        <v>11.4</v>
      </c>
      <c r="R51" s="78">
        <f t="shared" si="3"/>
        <v>25107215.562539283</v>
      </c>
      <c r="S51" s="94">
        <f t="shared" si="0"/>
        <v>7.7297297297297313E-2</v>
      </c>
      <c r="T51" s="78">
        <f t="shared" si="4"/>
        <v>864.55555555555588</v>
      </c>
      <c r="U51" s="78">
        <f t="shared" si="1"/>
        <v>9855.9333333333379</v>
      </c>
      <c r="V51" s="91">
        <f t="shared" si="5"/>
        <v>2.8400000000000003</v>
      </c>
      <c r="W51" s="58">
        <f t="shared" si="2"/>
        <v>32.376000000000005</v>
      </c>
    </row>
    <row r="52" spans="16:23">
      <c r="P52" s="55">
        <v>14</v>
      </c>
      <c r="Q52" s="20">
        <v>10.06876353735238</v>
      </c>
      <c r="R52" s="78">
        <f t="shared" si="3"/>
        <v>26275874.332903132</v>
      </c>
      <c r="S52" s="94">
        <f t="shared" si="0"/>
        <v>8.0895233682831413E-2</v>
      </c>
      <c r="T52" s="78">
        <f t="shared" si="4"/>
        <v>896.4444444444448</v>
      </c>
      <c r="U52" s="78">
        <f t="shared" si="1"/>
        <v>9026.0871354843366</v>
      </c>
      <c r="V52" s="91">
        <f t="shared" si="5"/>
        <v>3.0200000000000005</v>
      </c>
      <c r="W52" s="58">
        <f t="shared" si="2"/>
        <v>30.407665882804192</v>
      </c>
    </row>
    <row r="53" spans="16:23">
      <c r="P53" s="55">
        <v>15</v>
      </c>
      <c r="Q53" s="20">
        <v>8.9990587171733534</v>
      </c>
      <c r="R53" s="78">
        <f t="shared" si="3"/>
        <v>27214941.098935369</v>
      </c>
      <c r="S53" s="94">
        <f t="shared" si="0"/>
        <v>8.3786327791423365E-2</v>
      </c>
      <c r="T53" s="78">
        <f t="shared" si="4"/>
        <v>928.33333333333371</v>
      </c>
      <c r="U53" s="78">
        <f t="shared" si="1"/>
        <v>8354.126175775933</v>
      </c>
      <c r="V53" s="91">
        <f t="shared" si="5"/>
        <v>3.2000000000000006</v>
      </c>
      <c r="W53" s="58">
        <f t="shared" si="2"/>
        <v>28.796987894954736</v>
      </c>
    </row>
    <row r="54" spans="16:23">
      <c r="P54" s="55">
        <v>16</v>
      </c>
      <c r="Q54" s="20">
        <v>8.452294241895455</v>
      </c>
      <c r="R54" s="78">
        <f t="shared" si="3"/>
        <v>27694931.782247987</v>
      </c>
      <c r="S54" s="94">
        <f t="shared" si="0"/>
        <v>8.5264069616498767E-2</v>
      </c>
      <c r="T54" s="78">
        <f t="shared" si="4"/>
        <v>960.22222222222263</v>
      </c>
      <c r="U54" s="78">
        <f t="shared" si="1"/>
        <v>8116.0807598289502</v>
      </c>
      <c r="V54" s="91">
        <f t="shared" si="5"/>
        <v>3.3800000000000008</v>
      </c>
      <c r="W54" s="58">
        <f t="shared" si="2"/>
        <v>28.568754537606644</v>
      </c>
    </row>
    <row r="55" spans="16:23">
      <c r="P55" s="55">
        <v>17</v>
      </c>
      <c r="Q55" s="20">
        <v>7.7455616181885532</v>
      </c>
      <c r="R55" s="78">
        <f t="shared" si="3"/>
        <v>28315354.451076251</v>
      </c>
      <c r="S55" s="94">
        <f t="shared" si="0"/>
        <v>8.7174157788679596E-2</v>
      </c>
      <c r="T55" s="78">
        <f t="shared" si="4"/>
        <v>992.11111111111154</v>
      </c>
      <c r="U55" s="78">
        <f t="shared" si="1"/>
        <v>7684.4577432006245</v>
      </c>
      <c r="V55" s="91">
        <f t="shared" si="5"/>
        <v>3.5600000000000009</v>
      </c>
      <c r="W55" s="58">
        <f t="shared" si="2"/>
        <v>27.574199360751255</v>
      </c>
    </row>
    <row r="56" spans="16:23">
      <c r="P56" s="55">
        <v>18</v>
      </c>
      <c r="Q56" s="20">
        <v>7.0953377429662856</v>
      </c>
      <c r="R56" s="78">
        <f t="shared" si="3"/>
        <v>28886169.520975374</v>
      </c>
      <c r="S56" s="94">
        <f t="shared" si="0"/>
        <v>8.8931519613604626E-2</v>
      </c>
      <c r="T56" s="78">
        <f t="shared" si="4"/>
        <v>1024.0000000000005</v>
      </c>
      <c r="U56" s="78">
        <f t="shared" si="1"/>
        <v>7265.6258487974801</v>
      </c>
      <c r="V56" s="91">
        <f t="shared" si="5"/>
        <v>3.7400000000000011</v>
      </c>
      <c r="W56" s="58">
        <f t="shared" si="2"/>
        <v>26.536563158693916</v>
      </c>
    </row>
    <row r="57" spans="16:23">
      <c r="P57" s="55">
        <v>19</v>
      </c>
      <c r="Q57" s="20">
        <v>6.666666666666667</v>
      </c>
      <c r="R57" s="78">
        <f t="shared" si="3"/>
        <v>29262489.000628535</v>
      </c>
      <c r="S57" s="94">
        <f t="shared" si="0"/>
        <v>9.00900900900901E-2</v>
      </c>
      <c r="T57" s="78">
        <f t="shared" si="4"/>
        <v>1055.8888888888894</v>
      </c>
      <c r="U57" s="78">
        <f t="shared" si="1"/>
        <v>7039.2592592592628</v>
      </c>
      <c r="V57" s="91">
        <f t="shared" si="5"/>
        <v>3.9200000000000013</v>
      </c>
      <c r="W57" s="58">
        <f t="shared" si="2"/>
        <v>26.133333333333344</v>
      </c>
    </row>
    <row r="58" spans="16:23">
      <c r="P58" s="55">
        <v>20</v>
      </c>
      <c r="Q58" s="20">
        <v>5.9562310830617902</v>
      </c>
      <c r="R58" s="78">
        <f t="shared" si="3"/>
        <v>29886162.404155321</v>
      </c>
      <c r="S58" s="94">
        <f t="shared" si="0"/>
        <v>9.2010186261995183E-2</v>
      </c>
      <c r="T58" s="78">
        <f t="shared" si="4"/>
        <v>1087.7777777777783</v>
      </c>
      <c r="U58" s="78">
        <f t="shared" si="1"/>
        <v>6479.0558114638834</v>
      </c>
      <c r="V58" s="91">
        <f t="shared" si="5"/>
        <v>4.1000000000000014</v>
      </c>
      <c r="W58" s="58">
        <f t="shared" si="2"/>
        <v>24.420547440553349</v>
      </c>
    </row>
    <row r="59" spans="16:23">
      <c r="P59" s="55">
        <v>21</v>
      </c>
      <c r="Q59" s="20">
        <v>6.4758378803080818</v>
      </c>
      <c r="R59" s="78">
        <f t="shared" si="3"/>
        <v>29430012.758483171</v>
      </c>
      <c r="S59" s="94">
        <f t="shared" si="0"/>
        <v>9.0605843566734914E-2</v>
      </c>
      <c r="T59" s="78">
        <f t="shared" si="4"/>
        <v>1119.6666666666672</v>
      </c>
      <c r="U59" s="78">
        <f t="shared" si="1"/>
        <v>7250.779813318286</v>
      </c>
      <c r="V59" s="91">
        <f t="shared" si="5"/>
        <v>4.2800000000000011</v>
      </c>
      <c r="W59" s="58">
        <f t="shared" si="2"/>
        <v>27.716586127718596</v>
      </c>
    </row>
    <row r="60" spans="16:23">
      <c r="P60" s="55">
        <v>22</v>
      </c>
      <c r="Q60" s="20">
        <v>5</v>
      </c>
      <c r="R60" s="78">
        <f t="shared" si="3"/>
        <v>30725613.450659961</v>
      </c>
      <c r="S60" s="94">
        <f t="shared" si="0"/>
        <v>9.45945945945946E-2</v>
      </c>
      <c r="T60" s="78">
        <f t="shared" si="4"/>
        <v>1151.5555555555561</v>
      </c>
      <c r="U60" s="78">
        <f t="shared" si="1"/>
        <v>5757.777777777781</v>
      </c>
      <c r="V60" s="91">
        <f t="shared" si="5"/>
        <v>4.4600000000000009</v>
      </c>
      <c r="W60" s="58">
        <f t="shared" si="2"/>
        <v>22.300000000000004</v>
      </c>
    </row>
    <row r="61" spans="16:23">
      <c r="P61" s="55">
        <v>23</v>
      </c>
      <c r="Q61" s="20">
        <v>2.5</v>
      </c>
      <c r="R61" s="78">
        <f t="shared" si="3"/>
        <v>32920300.125707101</v>
      </c>
      <c r="S61" s="94">
        <f t="shared" si="0"/>
        <v>0.10135135135135136</v>
      </c>
      <c r="T61" s="78">
        <f t="shared" si="4"/>
        <v>1183.444444444445</v>
      </c>
      <c r="U61" s="78">
        <f t="shared" si="1"/>
        <v>2958.6111111111127</v>
      </c>
      <c r="V61" s="91">
        <f t="shared" si="5"/>
        <v>4.6400000000000006</v>
      </c>
      <c r="W61" s="58">
        <f t="shared" si="2"/>
        <v>11.600000000000001</v>
      </c>
    </row>
    <row r="62" spans="16:23">
      <c r="P62" s="55">
        <v>24</v>
      </c>
      <c r="Q62" s="20">
        <v>1.6666666666666667</v>
      </c>
      <c r="R62" s="78">
        <f t="shared" si="3"/>
        <v>33651862.35072282</v>
      </c>
      <c r="S62" s="94">
        <f t="shared" si="0"/>
        <v>0.10360360360360363</v>
      </c>
      <c r="T62" s="78">
        <f t="shared" si="4"/>
        <v>1215.3333333333339</v>
      </c>
      <c r="U62" s="78">
        <f t="shared" si="1"/>
        <v>2025.5555555555566</v>
      </c>
      <c r="V62" s="91">
        <f t="shared" si="5"/>
        <v>4.82</v>
      </c>
      <c r="W62" s="58">
        <f t="shared" si="2"/>
        <v>8.033333333333335</v>
      </c>
    </row>
    <row r="63" spans="16:23">
      <c r="P63" s="55">
        <v>25</v>
      </c>
      <c r="Q63" s="20">
        <v>0.16666666666666666</v>
      </c>
      <c r="R63" s="78">
        <f t="shared" si="3"/>
        <v>34968674.355751097</v>
      </c>
      <c r="S63" s="94">
        <f>R63/$L$38</f>
        <v>0.10765765765765767</v>
      </c>
      <c r="T63" s="78">
        <f>'FLUID PROPERTIES'!F17</f>
        <v>1247.2222222222224</v>
      </c>
      <c r="U63" s="78">
        <f t="shared" si="1"/>
        <v>207.87037037037038</v>
      </c>
      <c r="V63">
        <f>E42</f>
        <v>5</v>
      </c>
      <c r="W63" s="58">
        <f t="shared" si="2"/>
        <v>0.83333333333333326</v>
      </c>
    </row>
    <row r="64" spans="16:23">
      <c r="P64" s="91"/>
    </row>
    <row r="65" spans="16:16">
      <c r="P65" s="91"/>
    </row>
    <row r="66" spans="16:16">
      <c r="P66" s="91"/>
    </row>
    <row r="67" spans="16:16">
      <c r="P67" s="91"/>
    </row>
    <row r="68" spans="16:16">
      <c r="P68" s="91"/>
    </row>
    <row r="69" spans="16:16">
      <c r="P69" s="91"/>
    </row>
    <row r="70" spans="16:16">
      <c r="P70" s="91"/>
    </row>
    <row r="71" spans="16:16">
      <c r="P71" s="91"/>
    </row>
    <row r="72" spans="16:16">
      <c r="P72" s="91"/>
    </row>
    <row r="73" spans="16:16">
      <c r="P73" s="91"/>
    </row>
  </sheetData>
  <sortState ref="E9:G34">
    <sortCondition descending="1" ref="E9:E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INSTRUCTIONS</vt:lpstr>
      <vt:lpstr>DELIVERABLES </vt:lpstr>
      <vt:lpstr>ASSET DESCRIPTION </vt:lpstr>
      <vt:lpstr>FINANCIAL COST </vt:lpstr>
      <vt:lpstr>FLUID PROPERTIES</vt:lpstr>
      <vt:lpstr>GEOLOGY OOIP </vt:lpstr>
      <vt:lpstr>DRILLING INFO </vt:lpstr>
      <vt:lpstr>CEMENTING </vt:lpstr>
      <vt:lpstr>PRODUCTION </vt:lpstr>
      <vt:lpstr>FACILITIES</vt:lpstr>
      <vt:lpstr>COMPLETION </vt:lpstr>
      <vt:lpstr>CASING PRiCES</vt:lpstr>
      <vt:lpstr>DRILLING PERMIT</vt:lpstr>
      <vt:lpstr>'ASSET DESCRIPTION '!Print_Area</vt:lpstr>
      <vt:lpstr>'GEOLOGY OOIP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cp:lastPrinted>2021-04-28T17:54:49Z</cp:lastPrinted>
  <dcterms:created xsi:type="dcterms:W3CDTF">2021-03-31T17:20:54Z</dcterms:created>
  <dcterms:modified xsi:type="dcterms:W3CDTF">2024-08-04T13:02:17Z</dcterms:modified>
</cp:coreProperties>
</file>