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Учеба\3 курс\сем 1\К.Моделювання\Лаб4\"/>
    </mc:Choice>
  </mc:AlternateContent>
  <xr:revisionPtr revIDLastSave="0" documentId="13_ncr:1_{81AE61F6-79C3-4366-8B8B-498555E73DD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7" i="1"/>
  <c r="P16" i="1"/>
  <c r="M12" i="1"/>
  <c r="M13" i="1"/>
  <c r="I6" i="1"/>
  <c r="I5" i="1"/>
  <c r="I4" i="1"/>
  <c r="H6" i="1"/>
  <c r="H5" i="1"/>
  <c r="H4" i="1"/>
  <c r="G6" i="1"/>
  <c r="M19" i="1" s="1"/>
  <c r="G5" i="1"/>
  <c r="M18" i="1" s="1"/>
  <c r="G4" i="1"/>
  <c r="L4" i="1" s="1"/>
  <c r="I3" i="1"/>
  <c r="H3" i="1"/>
  <c r="G3" i="1"/>
  <c r="M16" i="1" s="1"/>
  <c r="I19" i="1" l="1"/>
  <c r="N19" i="1"/>
  <c r="N18" i="1"/>
  <c r="M17" i="1"/>
  <c r="C13" i="1"/>
  <c r="F13" i="1" s="1"/>
  <c r="C14" i="1"/>
  <c r="F14" i="1" s="1"/>
  <c r="K4" i="1"/>
  <c r="K5" i="1"/>
  <c r="K6" i="1"/>
  <c r="B13" i="1"/>
  <c r="E13" i="1" s="1"/>
  <c r="K3" i="1"/>
  <c r="C12" i="1"/>
  <c r="F12" i="1" s="1"/>
  <c r="B11" i="1"/>
  <c r="E11" i="1" s="1"/>
  <c r="B14" i="1"/>
  <c r="E14" i="1" s="1"/>
  <c r="L3" i="1"/>
  <c r="P3" i="1" s="1"/>
  <c r="C11" i="1"/>
  <c r="F11" i="1" s="1"/>
  <c r="L6" i="1"/>
  <c r="B12" i="1"/>
  <c r="E12" i="1" s="1"/>
  <c r="L5" i="1"/>
</calcChain>
</file>

<file path=xl/sharedStrings.xml><?xml version="1.0" encoding="utf-8"?>
<sst xmlns="http://schemas.openxmlformats.org/spreadsheetml/2006/main" count="12" uniqueCount="11">
  <si>
    <t>k</t>
  </si>
  <si>
    <t>g</t>
  </si>
  <si>
    <t>x</t>
  </si>
  <si>
    <t>y1</t>
  </si>
  <si>
    <t>y2</t>
  </si>
  <si>
    <t>S1</t>
  </si>
  <si>
    <t>S2</t>
  </si>
  <si>
    <t>S1-cos(x)</t>
  </si>
  <si>
    <t>s2-ksin(x)</t>
  </si>
  <si>
    <t>y1x</t>
  </si>
  <si>
    <t>y2x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</si>
</sst>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9"/>
  <sheetViews>
    <sheetView tabSelected="1" workbookViewId="0">
      <selection activeCell="Q12" sqref="Q12"/>
    </sheetView>
  </sheetViews>
  <sheetFormatPr defaultRowHeight="14.4" x14ac:dyDescent="0.3"/>
  <sheetData>
    <row r="2" spans="2:17" x14ac:dyDescent="0.3">
      <c r="B2" t="s">
        <v>0</v>
      </c>
      <c r="C2" t="s">
        <v>1</v>
      </c>
      <c r="G2" t="s">
        <v>2</v>
      </c>
      <c r="H2" t="s">
        <v>3</v>
      </c>
      <c r="I2" t="s">
        <v>4</v>
      </c>
      <c r="K2" t="s">
        <v>9</v>
      </c>
      <c r="L2" t="s">
        <v>10</v>
      </c>
    </row>
    <row r="3" spans="2:17" x14ac:dyDescent="0.3">
      <c r="B3">
        <v>5</v>
      </c>
      <c r="C3">
        <v>4</v>
      </c>
      <c r="G3">
        <f>2*B3+C3</f>
        <v>14</v>
      </c>
      <c r="H3">
        <f>B3+0.1*C3</f>
        <v>5.4</v>
      </c>
      <c r="I3">
        <f>C3</f>
        <v>4</v>
      </c>
      <c r="K3">
        <f>H3*G3</f>
        <v>75.600000000000009</v>
      </c>
      <c r="L3">
        <f>I3*G3</f>
        <v>56</v>
      </c>
      <c r="P3">
        <f>-4*L3</f>
        <v>-224</v>
      </c>
    </row>
    <row r="4" spans="2:17" x14ac:dyDescent="0.3">
      <c r="G4">
        <f>2*B3+0.9*C3</f>
        <v>13.6</v>
      </c>
      <c r="H4">
        <f>B3+0.2*C3</f>
        <v>5.8</v>
      </c>
      <c r="I4">
        <f>1.2*C3</f>
        <v>4.8</v>
      </c>
      <c r="K4">
        <f t="shared" ref="K4:K6" si="0">H4*G4</f>
        <v>78.88</v>
      </c>
      <c r="L4">
        <f t="shared" ref="L4:L6" si="1">I4*G4</f>
        <v>65.28</v>
      </c>
    </row>
    <row r="5" spans="2:17" x14ac:dyDescent="0.3">
      <c r="G5">
        <f>2*B3+1.1*C3</f>
        <v>14.4</v>
      </c>
      <c r="H5">
        <f>B3-0.1*C3</f>
        <v>4.5999999999999996</v>
      </c>
      <c r="I5">
        <f>0.9*C3</f>
        <v>3.6</v>
      </c>
      <c r="K5">
        <f t="shared" si="0"/>
        <v>66.239999999999995</v>
      </c>
      <c r="L5">
        <f t="shared" si="1"/>
        <v>51.84</v>
      </c>
    </row>
    <row r="6" spans="2:17" x14ac:dyDescent="0.3">
      <c r="G6">
        <f>2*B3+0.95*C3</f>
        <v>13.8</v>
      </c>
      <c r="H6">
        <f>B3+0.15*C3</f>
        <v>5.6</v>
      </c>
      <c r="I6">
        <f>1.1*C3</f>
        <v>4.4000000000000004</v>
      </c>
      <c r="K6">
        <f t="shared" si="0"/>
        <v>77.28</v>
      </c>
      <c r="L6">
        <f t="shared" si="1"/>
        <v>60.720000000000006</v>
      </c>
    </row>
    <row r="10" spans="2:17" x14ac:dyDescent="0.3">
      <c r="B10" t="s">
        <v>5</v>
      </c>
      <c r="C10" t="s">
        <v>6</v>
      </c>
      <c r="E10" t="s">
        <v>7</v>
      </c>
      <c r="F10" t="s">
        <v>8</v>
      </c>
    </row>
    <row r="11" spans="2:17" x14ac:dyDescent="0.3">
      <c r="B11">
        <f>G3/-H3</f>
        <v>-2.5925925925925926</v>
      </c>
      <c r="C11">
        <f>G3/-I3</f>
        <v>-3.5</v>
      </c>
      <c r="E11">
        <f>B11-COS(1)</f>
        <v>-3.1328948984607323</v>
      </c>
      <c r="F11">
        <f>C11-SIN(1)*$B$3</f>
        <v>-7.7073549240394827</v>
      </c>
    </row>
    <row r="12" spans="2:17" x14ac:dyDescent="0.3">
      <c r="B12">
        <f t="shared" ref="B12:B14" si="2">G4/H4</f>
        <v>2.3448275862068964</v>
      </c>
      <c r="C12">
        <f>G4/I4</f>
        <v>2.8333333333333335</v>
      </c>
      <c r="E12">
        <f t="shared" ref="E12:E14" si="3">B12-COS(G4)</f>
        <v>1.8331235937537473</v>
      </c>
      <c r="F12">
        <f>C12-SIN(G4)*$B$3</f>
        <v>-1.4624757409491456</v>
      </c>
      <c r="L12">
        <v>-10</v>
      </c>
      <c r="M12" t="e">
        <f>-2*  х</f>
        <v>#NAME?</v>
      </c>
      <c r="P12">
        <v>1.8538984534424999E-2</v>
      </c>
      <c r="Q12">
        <v>-0.12395360727488999</v>
      </c>
    </row>
    <row r="13" spans="2:17" x14ac:dyDescent="0.3">
      <c r="B13">
        <f t="shared" si="2"/>
        <v>3.1304347826086958</v>
      </c>
      <c r="C13">
        <f t="shared" ref="C13:C14" si="4">G5/I5</f>
        <v>4</v>
      </c>
      <c r="E13">
        <f t="shared" si="3"/>
        <v>3.3902521388224516</v>
      </c>
      <c r="F13">
        <f t="shared" ref="F13:F14" si="5">C13-SIN(G5)*$B$3</f>
        <v>-0.82828888274638679</v>
      </c>
      <c r="L13" t="s">
        <v>2</v>
      </c>
      <c r="M13">
        <f>-4*6</f>
        <v>-24</v>
      </c>
    </row>
    <row r="14" spans="2:17" x14ac:dyDescent="0.3">
      <c r="B14">
        <f t="shared" si="2"/>
        <v>2.4642857142857144</v>
      </c>
      <c r="C14">
        <f t="shared" si="4"/>
        <v>3.1363636363636362</v>
      </c>
      <c r="E14">
        <f t="shared" si="3"/>
        <v>2.1334708363366675</v>
      </c>
      <c r="F14">
        <f t="shared" si="5"/>
        <v>-1.5821147108568874</v>
      </c>
    </row>
    <row r="16" spans="2:17" x14ac:dyDescent="0.3">
      <c r="M16">
        <f>-$B$3*$P$12-2*G3*$Q$12+COS(1)</f>
        <v>3.9183083868929343</v>
      </c>
      <c r="N16">
        <f>-G3*$P$12-4*$C$3*$Q$12+$B$3*SIN(1)</f>
        <v>5.9310668569557725</v>
      </c>
      <c r="P16">
        <f>G3*P12</f>
        <v>0.25954578348195001</v>
      </c>
    </row>
    <row r="17" spans="9:14" x14ac:dyDescent="0.3">
      <c r="M17">
        <f>-$B$3*$P$12-2*G4*$Q$12+COS(1)</f>
        <v>3.8191455010730224</v>
      </c>
      <c r="N17">
        <f>-G4*$P$12-4*$C$3*$Q$12+$B$3*SIN(1)</f>
        <v>5.9384824507695431</v>
      </c>
    </row>
    <row r="18" spans="9:14" x14ac:dyDescent="0.3">
      <c r="M18">
        <f>-$B$3*$P$12-2*G5*$Q$12+COS(1)</f>
        <v>4.0174712727128465</v>
      </c>
      <c r="N18">
        <f>-G5*$P$12-4*$C$3*$Q$12+$B$3*SIN(1)</f>
        <v>5.9236512631420029</v>
      </c>
    </row>
    <row r="19" spans="9:14" x14ac:dyDescent="0.3">
      <c r="I19">
        <f>-10*0.05014448431-2*G3*-0.007442893725+COS(1)</f>
        <v>0.24725848706813974</v>
      </c>
      <c r="M19">
        <f>-$B$3*$P$12-2*G6*$Q$12+COS(1)</f>
        <v>3.8687269439829786</v>
      </c>
      <c r="N19">
        <f t="shared" ref="N17:N19" si="6">-G6*$P$12-4*$C$3*$Q$12+$B$3*SIN(1)</f>
        <v>5.9347746538626573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Nepj1</dc:creator>
  <cp:lastModifiedBy>TP-12 Владислав Руденко</cp:lastModifiedBy>
  <dcterms:created xsi:type="dcterms:W3CDTF">2015-06-05T18:17:20Z</dcterms:created>
  <dcterms:modified xsi:type="dcterms:W3CDTF">2023-12-19T23:34:12Z</dcterms:modified>
</cp:coreProperties>
</file>