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code\auditrevenue\"/>
    </mc:Choice>
  </mc:AlternateContent>
  <xr:revisionPtr revIDLastSave="0" documentId="13_ncr:1_{7C2EA145-56D3-456D-87E8-4DEC4F77E21B}" xr6:coauthVersionLast="47" xr6:coauthVersionMax="47" xr10:uidLastSave="{00000000-0000-0000-0000-000000000000}"/>
  <bookViews>
    <workbookView xWindow="-108" yWindow="-108" windowWidth="46296" windowHeight="25416" activeTab="2" xr2:uid="{00000000-000D-0000-FFFF-FFFF00000000}"/>
  </bookViews>
  <sheets>
    <sheet name="Deckblatt" sheetId="1" r:id="rId1"/>
    <sheet name="Umsatzanalyse" sheetId="2" r:id="rId2"/>
    <sheet name="Stichprobe Unterjährig" sheetId="3" r:id="rId3"/>
    <sheet name="Stichprobe Cut-off" sheetId="4" r:id="rId4"/>
  </sheets>
  <definedNames>
    <definedName name="_xlnm.Print_Area" localSheetId="0">Deckblatt!$A$1:$H$50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2" l="1"/>
  <c r="C140" i="2"/>
  <c r="C142" i="2" s="1"/>
  <c r="B140" i="2"/>
  <c r="E139" i="2"/>
  <c r="F139" i="2" s="1"/>
  <c r="F138" i="2"/>
  <c r="E138" i="2"/>
  <c r="E137" i="2"/>
  <c r="E140" i="2" s="1"/>
  <c r="F136" i="2"/>
  <c r="E136" i="2"/>
  <c r="E135" i="2"/>
  <c r="F135" i="2" s="1"/>
  <c r="E134" i="2"/>
  <c r="F134" i="2" s="1"/>
  <c r="E133" i="2"/>
  <c r="F133" i="2" s="1"/>
  <c r="F132" i="2"/>
  <c r="E132" i="2"/>
  <c r="E131" i="2"/>
  <c r="F131" i="2" s="1"/>
  <c r="E130" i="2"/>
  <c r="F130" i="2" s="1"/>
  <c r="E129" i="2"/>
  <c r="F129" i="2" s="1"/>
  <c r="F128" i="2"/>
  <c r="E128" i="2"/>
  <c r="C120" i="2"/>
  <c r="C122" i="2" s="1"/>
  <c r="B120" i="2"/>
  <c r="B122" i="2" s="1"/>
  <c r="F119" i="2"/>
  <c r="E119" i="2"/>
  <c r="E118" i="2"/>
  <c r="F118" i="2" s="1"/>
  <c r="E117" i="2"/>
  <c r="F117" i="2" s="1"/>
  <c r="E116" i="2"/>
  <c r="F116" i="2" s="1"/>
  <c r="F115" i="2"/>
  <c r="E115" i="2"/>
  <c r="E114" i="2"/>
  <c r="F114" i="2" s="1"/>
  <c r="E113" i="2"/>
  <c r="F113" i="2" s="1"/>
  <c r="E112" i="2"/>
  <c r="E120" i="2" s="1"/>
  <c r="F111" i="2"/>
  <c r="E111" i="2"/>
  <c r="E110" i="2"/>
  <c r="F110" i="2" s="1"/>
  <c r="E109" i="2"/>
  <c r="F109" i="2" s="1"/>
  <c r="E108" i="2"/>
  <c r="F108" i="2" s="1"/>
  <c r="C98" i="2"/>
  <c r="C96" i="2"/>
  <c r="B96" i="2"/>
  <c r="B98" i="2" s="1"/>
  <c r="E95" i="2"/>
  <c r="F95" i="2" s="1"/>
  <c r="F94" i="2"/>
  <c r="E94" i="2"/>
  <c r="E93" i="2"/>
  <c r="F93" i="2" s="1"/>
  <c r="E92" i="2"/>
  <c r="F92" i="2" s="1"/>
  <c r="E91" i="2"/>
  <c r="F91" i="2" s="1"/>
  <c r="F90" i="2"/>
  <c r="E90" i="2"/>
  <c r="E89" i="2"/>
  <c r="F89" i="2" s="1"/>
  <c r="E88" i="2"/>
  <c r="F88" i="2" s="1"/>
  <c r="E87" i="2"/>
  <c r="F87" i="2" s="1"/>
  <c r="F86" i="2"/>
  <c r="E86" i="2"/>
  <c r="E85" i="2"/>
  <c r="F85" i="2" s="1"/>
  <c r="E84" i="2"/>
  <c r="F84" i="2" s="1"/>
  <c r="C76" i="2"/>
  <c r="C78" i="2" s="1"/>
  <c r="B76" i="2"/>
  <c r="B78" i="2" s="1"/>
  <c r="E75" i="2"/>
  <c r="F75" i="2" s="1"/>
  <c r="E74" i="2"/>
  <c r="F74" i="2" s="1"/>
  <c r="F73" i="2"/>
  <c r="E73" i="2"/>
  <c r="E72" i="2"/>
  <c r="F72" i="2" s="1"/>
  <c r="E71" i="2"/>
  <c r="F71" i="2" s="1"/>
  <c r="E70" i="2"/>
  <c r="F70" i="2" s="1"/>
  <c r="F69" i="2"/>
  <c r="E69" i="2"/>
  <c r="E68" i="2"/>
  <c r="F68" i="2" s="1"/>
  <c r="E67" i="2"/>
  <c r="F67" i="2" s="1"/>
  <c r="E66" i="2"/>
  <c r="F66" i="2" s="1"/>
  <c r="F65" i="2"/>
  <c r="E65" i="2"/>
  <c r="E64" i="2"/>
  <c r="F64" i="2" s="1"/>
  <c r="C52" i="2"/>
  <c r="C54" i="2" s="1"/>
  <c r="B52" i="2"/>
  <c r="B54" i="2" s="1"/>
  <c r="E51" i="2"/>
  <c r="F51" i="2" s="1"/>
  <c r="E50" i="2"/>
  <c r="F50" i="2" s="1"/>
  <c r="E49" i="2"/>
  <c r="F49" i="2" s="1"/>
  <c r="F48" i="2"/>
  <c r="E48" i="2"/>
  <c r="E47" i="2"/>
  <c r="F47" i="2" s="1"/>
  <c r="E46" i="2"/>
  <c r="F46" i="2" s="1"/>
  <c r="E45" i="2"/>
  <c r="F45" i="2" s="1"/>
  <c r="F44" i="2"/>
  <c r="E44" i="2"/>
  <c r="E43" i="2"/>
  <c r="F43" i="2" s="1"/>
  <c r="E42" i="2"/>
  <c r="F42" i="2" s="1"/>
  <c r="E41" i="2"/>
  <c r="F41" i="2" s="1"/>
  <c r="F40" i="2"/>
  <c r="E40" i="2"/>
  <c r="C32" i="2"/>
  <c r="C34" i="2" s="1"/>
  <c r="B32" i="2"/>
  <c r="B34" i="2" s="1"/>
  <c r="F31" i="2"/>
  <c r="E31" i="2"/>
  <c r="E30" i="2"/>
  <c r="F30" i="2" s="1"/>
  <c r="E29" i="2"/>
  <c r="F29" i="2" s="1"/>
  <c r="E28" i="2"/>
  <c r="F28" i="2" s="1"/>
  <c r="F27" i="2"/>
  <c r="E27" i="2"/>
  <c r="E26" i="2"/>
  <c r="F26" i="2" s="1"/>
  <c r="E25" i="2"/>
  <c r="F25" i="2" s="1"/>
  <c r="E24" i="2"/>
  <c r="F24" i="2" s="1"/>
  <c r="F23" i="2"/>
  <c r="E23" i="2"/>
  <c r="E22" i="2"/>
  <c r="F22" i="2" s="1"/>
  <c r="E21" i="2"/>
  <c r="F21" i="2" s="1"/>
  <c r="E20" i="2"/>
  <c r="F20" i="2" s="1"/>
  <c r="F76" i="2" l="1"/>
  <c r="F52" i="2"/>
  <c r="F96" i="2"/>
  <c r="F32" i="2"/>
  <c r="E96" i="2"/>
  <c r="E76" i="2"/>
  <c r="F137" i="2"/>
  <c r="F140" i="2" s="1"/>
  <c r="E32" i="2"/>
  <c r="E52" i="2"/>
  <c r="F112" i="2"/>
  <c r="F120" i="2" s="1"/>
</calcChain>
</file>

<file path=xl/sharedStrings.xml><?xml version="1.0" encoding="utf-8"?>
<sst xmlns="http://schemas.openxmlformats.org/spreadsheetml/2006/main" count="377" uniqueCount="104">
  <si>
    <t>Position:</t>
  </si>
  <si>
    <t>Umsatzerlöse, Materialaufwand</t>
  </si>
  <si>
    <t>Mandant:</t>
  </si>
  <si>
    <t>MandantNr.:</t>
  </si>
  <si>
    <t>Prüfer:</t>
  </si>
  <si>
    <t>Stichtag:</t>
  </si>
  <si>
    <t>Datum:</t>
  </si>
  <si>
    <t>Prüfungsleiter:</t>
  </si>
  <si>
    <t>Wirtschaftsprüfer:</t>
  </si>
  <si>
    <t>Unterlagen erhalten am:</t>
  </si>
  <si>
    <t>von:</t>
  </si>
  <si>
    <t>Risikobeurteilung, Prüfungshandlungen und Prüfungsergebnis</t>
  </si>
  <si>
    <t>Risikobeurteilung</t>
  </si>
  <si>
    <t>Inhärentes Risko dieses Prüffeldes</t>
  </si>
  <si>
    <t xml:space="preserve">hoch </t>
  </si>
  <si>
    <t xml:space="preserve">Kontrollrisiko dieses Prüffelds </t>
  </si>
  <si>
    <t>Prüfungshandlungen</t>
  </si>
  <si>
    <t xml:space="preserve">Schichten der Umsatzerlöse und Materialaufwendungen (nach Sparten) </t>
  </si>
  <si>
    <t>Trendanalyse bezogen auf das Vor- und Berichtsjahr</t>
  </si>
  <si>
    <t>Zeitvergleich der Entwicklungen zwischen Vor- und Berichtsjahr</t>
  </si>
  <si>
    <t>Stichproben über einzelne Umsatzbuchungen während der Periode (Auswahl nach Monetary Unit Sampling)</t>
  </si>
  <si>
    <t>Überprüfung der Periodenabgrenzung durch Stichproben einzelner Umsätze im Berichts und Folgejahr</t>
  </si>
  <si>
    <t xml:space="preserve">Das Prüfung führte zu: </t>
  </si>
  <si>
    <t>Keinen Beanstandungen</t>
  </si>
  <si>
    <t>Beanstandungen, die vom Mandanten behoben wurden</t>
  </si>
  <si>
    <t>Beanstandungen, die vom Mandanten nicht behoben wurden</t>
  </si>
  <si>
    <t>Gesamt</t>
  </si>
  <si>
    <t>Berichtsjahr</t>
  </si>
  <si>
    <t>Prüfvermerke</t>
  </si>
  <si>
    <t>Umsatzerlöse</t>
  </si>
  <si>
    <t>Materialaufwand</t>
  </si>
  <si>
    <t>Rohertrag (€)</t>
  </si>
  <si>
    <t>Rohertrag (%)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</si>
  <si>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</si>
  <si>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</si>
  <si>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</si>
  <si>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</si>
  <si>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</si>
  <si>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</si>
  <si>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</si>
  <si>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</si>
  <si>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</si>
  <si>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</si>
  <si>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</si>
  <si>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</si>
  <si>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Summe</t>
  </si>
  <si>
    <t>GuV</t>
  </si>
  <si>
    <t>Differenz</t>
  </si>
  <si>
    <t>Vorjahr</t>
  </si>
  <si>
    <t>Entwicklung über Vor- und Berichtsjahr</t>
  </si>
  <si>
    <t>Sparte 1</t>
  </si>
  <si>
    <t>Sparte 2</t>
  </si>
  <si>
    <t>Umsatzerlöse, Stichprobe unterjährig</t>
  </si>
  <si>
    <t>Stichprobe Umsatzerlöse gesamtes Jahr (nach Monetary-Unit-Sampling)</t>
  </si>
  <si>
    <t>KONTO_NR</t>
  </si>
  <si>
    <t>KONTO_BEZ</t>
  </si>
  <si>
    <t>GKTO_NR</t>
  </si>
  <si>
    <t>GKTO_BEZ</t>
  </si>
  <si>
    <t>SOLL</t>
  </si>
  <si>
    <t>HABEN</t>
  </si>
  <si>
    <t>SALDO_S_H</t>
  </si>
  <si>
    <t>JOURNAL_NR</t>
  </si>
  <si>
    <t>BELEG_DAT</t>
  </si>
  <si>
    <t>kategorie</t>
  </si>
  <si>
    <t>sparte</t>
  </si>
  <si>
    <t>8000</t>
  </si>
  <si>
    <t>Umsatzerlöse Produkt 1</t>
  </si>
  <si>
    <t>1400</t>
  </si>
  <si>
    <t>Forderungen aus Lieferungen und Leistungen</t>
  </si>
  <si>
    <t>100101</t>
  </si>
  <si>
    <t>2023-12-16 00:00:00</t>
  </si>
  <si>
    <t>u</t>
  </si>
  <si>
    <t>8010</t>
  </si>
  <si>
    <t>Umsatzerlöse Produkt 2</t>
  </si>
  <si>
    <t>100080</t>
  </si>
  <si>
    <t>2023-08-01 00:00:00</t>
  </si>
  <si>
    <t>100054</t>
  </si>
  <si>
    <t>2023-02-01 00:00:00</t>
  </si>
  <si>
    <t>7000</t>
  </si>
  <si>
    <t>Materialaufwand Produkt 1</t>
  </si>
  <si>
    <t>100078</t>
  </si>
  <si>
    <t>100090</t>
  </si>
  <si>
    <t>2023-11-01 00:00:00</t>
  </si>
  <si>
    <t>100086</t>
  </si>
  <si>
    <t>2023-10-01 00:00:00</t>
  </si>
  <si>
    <t>100058</t>
  </si>
  <si>
    <t>2023-03-01 00:00:00</t>
  </si>
  <si>
    <t>100082</t>
  </si>
  <si>
    <t>2023-09-01 00:00:00</t>
  </si>
  <si>
    <t>100070</t>
  </si>
  <si>
    <t>2023-06-01 00:00:00</t>
  </si>
  <si>
    <t>100074</t>
  </si>
  <si>
    <t>2023-07-01 00:00:00</t>
  </si>
  <si>
    <t>Umsatzerlöse, Stichprobe Cut-off</t>
  </si>
  <si>
    <t>Stichprobe Umsatzerlöse Cut-off (15.12. - 15.01.; ausgewählt nach Monetary-Unit-Sampling)</t>
  </si>
  <si>
    <t>100094</t>
  </si>
  <si>
    <t>100097</t>
  </si>
  <si>
    <t>100095</t>
  </si>
  <si>
    <t>100099</t>
  </si>
  <si>
    <t>100100</t>
  </si>
  <si>
    <t>100051</t>
  </si>
  <si>
    <t>100039</t>
  </si>
  <si>
    <t>100043</t>
  </si>
  <si>
    <t>100042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</si>
</sst>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yyyy\-mm\-dd\ h:mm:ss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1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0" fontId="6" fillId="0" borderId="0" xfId="1" applyNumberFormat="1" applyFont="1"/>
    <xf numFmtId="4" fontId="7" fillId="0" borderId="0" xfId="0" applyNumberFormat="1" applyFont="1"/>
    <xf numFmtId="0" fontId="7" fillId="0" borderId="0" xfId="0" applyFont="1"/>
    <xf numFmtId="10" fontId="7" fillId="0" borderId="0" xfId="1" applyNumberFormat="1" applyFont="1"/>
    <xf numFmtId="10" fontId="3" fillId="0" borderId="0" xfId="1" applyNumberFormat="1" applyFont="1"/>
    <xf numFmtId="49" fontId="4" fillId="0" borderId="0" xfId="0" applyNumberFormat="1" applyFont="1"/>
    <xf numFmtId="9" fontId="3" fillId="0" borderId="0" xfId="1" applyFont="1"/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8" fillId="0" borderId="0" xfId="0" applyFont="1"/>
    <xf numFmtId="164" fontId="0" fillId="0" borderId="0" xfId="0" applyNumberFormat="1"/>
    <xf numFmtId="43" fontId="8" fillId="0" borderId="0" xfId="2" applyFont="1"/>
    <xf numFmtId="43" fontId="0" fillId="0" borderId="0" xfId="2" applyFont="1"/>
  </cellXfs>
  <cellStyles count="3">
    <cellStyle name="Komma" xfId="2" builtinId="3"/>
    <cellStyle name="Prozent" xfId="1" builtinId="5"/>
    <cellStyle name="Standard" xfId="0" builtinId="0"/>
  </cellStyles>
  <dxfs count="9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Umsatzanalyse!$B$20:$B$31</c:f>
              <c:numCache>
                <c:formatCode>#,##0.00</c:formatCode>
                <c:ptCount val="12"/>
                <c:pt idx="0">
                  <c:v>1866974</c:v>
                </c:pt>
                <c:pt idx="1">
                  <c:v>2987157</c:v>
                </c:pt>
                <c:pt idx="2">
                  <c:v>5600920</c:v>
                </c:pt>
                <c:pt idx="3">
                  <c:v>3733946</c:v>
                </c:pt>
                <c:pt idx="4">
                  <c:v>4480736</c:v>
                </c:pt>
                <c:pt idx="5">
                  <c:v>6721103</c:v>
                </c:pt>
                <c:pt idx="6">
                  <c:v>7467893</c:v>
                </c:pt>
                <c:pt idx="7">
                  <c:v>6768670</c:v>
                </c:pt>
                <c:pt idx="8">
                  <c:v>6721103</c:v>
                </c:pt>
                <c:pt idx="9">
                  <c:v>5600920</c:v>
                </c:pt>
                <c:pt idx="10">
                  <c:v>4480736</c:v>
                </c:pt>
                <c:pt idx="11">
                  <c:v>2987157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7-40AC-B302-E2A59C696E9B}"/>
            </c:ext>
          </c:extLst>
        </c:ser>
        <c:ser>
          <c:idx val="1"/>
          <c:order val="1"/>
          <c:tx>
            <c:strRef>
              <c:f>Umsatzanalyse!$C$19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Umsatzanalyse!$C$20:$C$31</c:f>
              <c:numCache>
                <c:formatCode>#,##0.00</c:formatCode>
                <c:ptCount val="12"/>
                <c:pt idx="0">
                  <c:v>1415095</c:v>
                </c:pt>
                <c:pt idx="1">
                  <c:v>2264151</c:v>
                </c:pt>
                <c:pt idx="2">
                  <c:v>4245283</c:v>
                </c:pt>
                <c:pt idx="3">
                  <c:v>2830188</c:v>
                </c:pt>
                <c:pt idx="4">
                  <c:v>3396226</c:v>
                </c:pt>
                <c:pt idx="5">
                  <c:v>5094340</c:v>
                </c:pt>
                <c:pt idx="6">
                  <c:v>5660378</c:v>
                </c:pt>
                <c:pt idx="7">
                  <c:v>6226416</c:v>
                </c:pt>
                <c:pt idx="8">
                  <c:v>5094340</c:v>
                </c:pt>
                <c:pt idx="9">
                  <c:v>4245283</c:v>
                </c:pt>
                <c:pt idx="10">
                  <c:v>3396226</c:v>
                </c:pt>
                <c:pt idx="11">
                  <c:v>1814151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7-40AC-B302-E2A59C696E9B}"/>
            </c:ext>
          </c:extLst>
        </c:ser>
        <c:ser>
          <c:idx val="2"/>
          <c:order val="2"/>
          <c:tx>
            <c:strRef>
              <c:f>Umsatzanalyse!$E$19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Umsatzanalyse!$E$20:$E$31</c:f>
              <c:numCache>
                <c:formatCode>#,##0.00</c:formatCode>
                <c:ptCount val="12"/>
                <c:pt idx="0">
                  <c:v>451879</c:v>
                </c:pt>
                <c:pt idx="1">
                  <c:v>723006</c:v>
                </c:pt>
                <c:pt idx="2">
                  <c:v>1355637</c:v>
                </c:pt>
                <c:pt idx="3">
                  <c:v>903758</c:v>
                </c:pt>
                <c:pt idx="4">
                  <c:v>1084510</c:v>
                </c:pt>
                <c:pt idx="5">
                  <c:v>1626763</c:v>
                </c:pt>
                <c:pt idx="6">
                  <c:v>1807515</c:v>
                </c:pt>
                <c:pt idx="7">
                  <c:v>542254</c:v>
                </c:pt>
                <c:pt idx="8">
                  <c:v>1626763</c:v>
                </c:pt>
                <c:pt idx="9">
                  <c:v>1355637</c:v>
                </c:pt>
                <c:pt idx="10">
                  <c:v>1084510</c:v>
                </c:pt>
                <c:pt idx="11">
                  <c:v>1173006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7-40AC-B302-E2A59C69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Umsatzanalyse!$B$40:$B$51</c:f>
              <c:numCache>
                <c:formatCode>#,##0.00</c:formatCode>
                <c:ptCount val="12"/>
                <c:pt idx="0">
                  <c:v>1866974</c:v>
                </c:pt>
                <c:pt idx="1">
                  <c:v>2987157</c:v>
                </c:pt>
                <c:pt idx="2">
                  <c:v>5600920</c:v>
                </c:pt>
                <c:pt idx="3">
                  <c:v>3733946</c:v>
                </c:pt>
                <c:pt idx="4">
                  <c:v>4480736</c:v>
                </c:pt>
                <c:pt idx="5">
                  <c:v>6721103</c:v>
                </c:pt>
                <c:pt idx="6">
                  <c:v>7467893</c:v>
                </c:pt>
                <c:pt idx="7">
                  <c:v>6768670</c:v>
                </c:pt>
                <c:pt idx="8">
                  <c:v>6721103</c:v>
                </c:pt>
                <c:pt idx="9">
                  <c:v>5600920</c:v>
                </c:pt>
                <c:pt idx="10">
                  <c:v>4480736</c:v>
                </c:pt>
                <c:pt idx="11">
                  <c:v>2987157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966-B4A3-0D72FDB3B6E5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Umsatzanalyse!$C$40:$C$51</c:f>
              <c:numCache>
                <c:formatCode>#,##0.00</c:formatCode>
                <c:ptCount val="12"/>
                <c:pt idx="0">
                  <c:v>1415095</c:v>
                </c:pt>
                <c:pt idx="1">
                  <c:v>2264151</c:v>
                </c:pt>
                <c:pt idx="2">
                  <c:v>4245283</c:v>
                </c:pt>
                <c:pt idx="3">
                  <c:v>2830188</c:v>
                </c:pt>
                <c:pt idx="4">
                  <c:v>3396226</c:v>
                </c:pt>
                <c:pt idx="5">
                  <c:v>5094340</c:v>
                </c:pt>
                <c:pt idx="6">
                  <c:v>5660378</c:v>
                </c:pt>
                <c:pt idx="7">
                  <c:v>6226416</c:v>
                </c:pt>
                <c:pt idx="8">
                  <c:v>5094340</c:v>
                </c:pt>
                <c:pt idx="9">
                  <c:v>4245283</c:v>
                </c:pt>
                <c:pt idx="10">
                  <c:v>3396226</c:v>
                </c:pt>
                <c:pt idx="11">
                  <c:v>1814151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966-B4A3-0D72FDB3B6E5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Umsatzanalyse!$E$40:$E$51</c:f>
              <c:numCache>
                <c:formatCode>#,##0.00</c:formatCode>
                <c:ptCount val="12"/>
                <c:pt idx="0">
                  <c:v>451879</c:v>
                </c:pt>
                <c:pt idx="1">
                  <c:v>723006</c:v>
                </c:pt>
                <c:pt idx="2">
                  <c:v>1355637</c:v>
                </c:pt>
                <c:pt idx="3">
                  <c:v>903758</c:v>
                </c:pt>
                <c:pt idx="4">
                  <c:v>1084510</c:v>
                </c:pt>
                <c:pt idx="5">
                  <c:v>1626763</c:v>
                </c:pt>
                <c:pt idx="6">
                  <c:v>1807515</c:v>
                </c:pt>
                <c:pt idx="7">
                  <c:v>542254</c:v>
                </c:pt>
                <c:pt idx="8">
                  <c:v>1626763</c:v>
                </c:pt>
                <c:pt idx="9">
                  <c:v>1355637</c:v>
                </c:pt>
                <c:pt idx="10">
                  <c:v>1084510</c:v>
                </c:pt>
                <c:pt idx="11">
                  <c:v>1173006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966-B4A3-0D72FDB3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(Umsatzanalyse!$B$40:$B$51,Umsatzanalyse!$B$20:$B$31)</c:f>
              <c:numCache>
                <c:formatCode>#,##0.00</c:formatCode>
                <c:ptCount val="24"/>
                <c:pt idx="0">
                  <c:v>1866974</c:v>
                </c:pt>
                <c:pt idx="1">
                  <c:v>2987157</c:v>
                </c:pt>
                <c:pt idx="2">
                  <c:v>5600920</c:v>
                </c:pt>
                <c:pt idx="3">
                  <c:v>3733946</c:v>
                </c:pt>
                <c:pt idx="4">
                  <c:v>4480736</c:v>
                </c:pt>
                <c:pt idx="5">
                  <c:v>6721103</c:v>
                </c:pt>
                <c:pt idx="6">
                  <c:v>7467893</c:v>
                </c:pt>
                <c:pt idx="7">
                  <c:v>6768670</c:v>
                </c:pt>
                <c:pt idx="8">
                  <c:v>6721103</c:v>
                </c:pt>
                <c:pt idx="9">
                  <c:v>5600920</c:v>
                </c:pt>
                <c:pt idx="10">
                  <c:v>4480736</c:v>
                </c:pt>
                <c:pt idx="11">
                  <c:v>2987157</c:v>
                </c:pt>
                <c:pt idx="12">
                  <c:v>1866974</c:v>
                </c:pt>
                <c:pt idx="13">
                  <c:v>2987157</c:v>
                </c:pt>
                <c:pt idx="14">
                  <c:v>5600920</c:v>
                </c:pt>
                <c:pt idx="15">
                  <c:v>3733946</c:v>
                </c:pt>
                <c:pt idx="16">
                  <c:v>4480736</c:v>
                </c:pt>
                <c:pt idx="17">
                  <c:v>6721103</c:v>
                </c:pt>
                <c:pt idx="18">
                  <c:v>7467893</c:v>
                </c:pt>
                <c:pt idx="19">
                  <c:v>6768670</c:v>
                </c:pt>
                <c:pt idx="20">
                  <c:v>6721103</c:v>
                </c:pt>
                <c:pt idx="21">
                  <c:v>5600920</c:v>
                </c:pt>
                <c:pt idx="22">
                  <c:v>4480736</c:v>
                </c:pt>
                <c:pt idx="23">
                  <c:v>2987157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0-4E6E-AEDE-C1BD4C599D76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(Umsatzanalyse!$C$40:$C$51,Umsatzanalyse!$C$20:$C$31)</c:f>
              <c:numCache>
                <c:formatCode>#,##0.00</c:formatCode>
                <c:ptCount val="24"/>
                <c:pt idx="0">
                  <c:v>1415095</c:v>
                </c:pt>
                <c:pt idx="1">
                  <c:v>2264151</c:v>
                </c:pt>
                <c:pt idx="2">
                  <c:v>4245283</c:v>
                </c:pt>
                <c:pt idx="3">
                  <c:v>2830188</c:v>
                </c:pt>
                <c:pt idx="4">
                  <c:v>3396226</c:v>
                </c:pt>
                <c:pt idx="5">
                  <c:v>5094340</c:v>
                </c:pt>
                <c:pt idx="6">
                  <c:v>5660378</c:v>
                </c:pt>
                <c:pt idx="7">
                  <c:v>6226416</c:v>
                </c:pt>
                <c:pt idx="8">
                  <c:v>5094340</c:v>
                </c:pt>
                <c:pt idx="9">
                  <c:v>4245283</c:v>
                </c:pt>
                <c:pt idx="10">
                  <c:v>3396226</c:v>
                </c:pt>
                <c:pt idx="11">
                  <c:v>1814151</c:v>
                </c:pt>
                <c:pt idx="12">
                  <c:v>1415095</c:v>
                </c:pt>
                <c:pt idx="13">
                  <c:v>2264151</c:v>
                </c:pt>
                <c:pt idx="14">
                  <c:v>4245283</c:v>
                </c:pt>
                <c:pt idx="15">
                  <c:v>2830188</c:v>
                </c:pt>
                <c:pt idx="16">
                  <c:v>3396226</c:v>
                </c:pt>
                <c:pt idx="17">
                  <c:v>5094340</c:v>
                </c:pt>
                <c:pt idx="18">
                  <c:v>5660378</c:v>
                </c:pt>
                <c:pt idx="19">
                  <c:v>6226416</c:v>
                </c:pt>
                <c:pt idx="20">
                  <c:v>5094340</c:v>
                </c:pt>
                <c:pt idx="21">
                  <c:v>4245283</c:v>
                </c:pt>
                <c:pt idx="22">
                  <c:v>3396226</c:v>
                </c:pt>
                <c:pt idx="23">
                  <c:v>1814151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0-4E6E-AEDE-C1BD4C599D76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(Umsatzanalyse!$E$40:$E$51,Umsatzanalyse!$E$20:$E$31)</c:f>
              <c:numCache>
                <c:formatCode>#,##0.00</c:formatCode>
                <c:ptCount val="24"/>
                <c:pt idx="0">
                  <c:v>451879</c:v>
                </c:pt>
                <c:pt idx="1">
                  <c:v>723006</c:v>
                </c:pt>
                <c:pt idx="2">
                  <c:v>1355637</c:v>
                </c:pt>
                <c:pt idx="3">
                  <c:v>903758</c:v>
                </c:pt>
                <c:pt idx="4">
                  <c:v>1084510</c:v>
                </c:pt>
                <c:pt idx="5">
                  <c:v>1626763</c:v>
                </c:pt>
                <c:pt idx="6">
                  <c:v>1807515</c:v>
                </c:pt>
                <c:pt idx="7">
                  <c:v>542254</c:v>
                </c:pt>
                <c:pt idx="8">
                  <c:v>1626763</c:v>
                </c:pt>
                <c:pt idx="9">
                  <c:v>1355637</c:v>
                </c:pt>
                <c:pt idx="10">
                  <c:v>1084510</c:v>
                </c:pt>
                <c:pt idx="11">
                  <c:v>1173006</c:v>
                </c:pt>
                <c:pt idx="12">
                  <c:v>451879</c:v>
                </c:pt>
                <c:pt idx="13">
                  <c:v>723006</c:v>
                </c:pt>
                <c:pt idx="14">
                  <c:v>1355637</c:v>
                </c:pt>
                <c:pt idx="15">
                  <c:v>903758</c:v>
                </c:pt>
                <c:pt idx="16">
                  <c:v>1084510</c:v>
                </c:pt>
                <c:pt idx="17">
                  <c:v>1626763</c:v>
                </c:pt>
                <c:pt idx="18">
                  <c:v>1807515</c:v>
                </c:pt>
                <c:pt idx="19">
                  <c:v>542254</c:v>
                </c:pt>
                <c:pt idx="20">
                  <c:v>1626763</c:v>
                </c:pt>
                <c:pt idx="21">
                  <c:v>1355637</c:v>
                </c:pt>
                <c:pt idx="22">
                  <c:v>1084510</c:v>
                </c:pt>
                <c:pt idx="23">
                  <c:v>1173006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0-4E6E-AEDE-C1BD4C59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Umsatzanalyse!$B$83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Umsatzanalyse!$B$84:$B$95</c:f>
              <c:numCache>
                <c:formatCode>#,##0.00</c:formatCode>
                <c:ptCount val="12"/>
                <c:pt idx="0">
                  <c:v>1559114</c:v>
                </c:pt>
                <c:pt idx="1">
                  <c:v>2494582</c:v>
                </c:pt>
                <c:pt idx="2">
                  <c:v>4677343</c:v>
                </c:pt>
                <c:pt idx="3">
                  <c:v>3118228</c:v>
                </c:pt>
                <c:pt idx="4">
                  <c:v>3741874</c:v>
                </c:pt>
                <c:pt idx="5">
                  <c:v>5612811</c:v>
                </c:pt>
                <c:pt idx="6">
                  <c:v>6236457</c:v>
                </c:pt>
                <c:pt idx="7">
                  <c:v>5660378</c:v>
                </c:pt>
                <c:pt idx="8">
                  <c:v>5612811</c:v>
                </c:pt>
                <c:pt idx="9">
                  <c:v>4677343</c:v>
                </c:pt>
                <c:pt idx="10">
                  <c:v>3741874</c:v>
                </c:pt>
                <c:pt idx="11">
                  <c:v>2494582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4EC-810B-CF7B39E1BBD4}"/>
            </c:ext>
          </c:extLst>
        </c:ser>
        <c:ser>
          <c:idx val="1"/>
          <c:order val="1"/>
          <c:tx>
            <c:strRef>
              <c:f>Umsatzanalyse!$C$83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Umsatzanalyse!$C$84:$C$95</c:f>
              <c:numCache>
                <c:formatCode>#,##0.00</c:formatCode>
                <c:ptCount val="12"/>
                <c:pt idx="0">
                  <c:v>1257862</c:v>
                </c:pt>
                <c:pt idx="1">
                  <c:v>2012579</c:v>
                </c:pt>
                <c:pt idx="2">
                  <c:v>3773585</c:v>
                </c:pt>
                <c:pt idx="3">
                  <c:v>2515723</c:v>
                </c:pt>
                <c:pt idx="4">
                  <c:v>3018868</c:v>
                </c:pt>
                <c:pt idx="5">
                  <c:v>4528302</c:v>
                </c:pt>
                <c:pt idx="6">
                  <c:v>5031447</c:v>
                </c:pt>
                <c:pt idx="7">
                  <c:v>5660378</c:v>
                </c:pt>
                <c:pt idx="8">
                  <c:v>4528302</c:v>
                </c:pt>
                <c:pt idx="9">
                  <c:v>3773585</c:v>
                </c:pt>
                <c:pt idx="10">
                  <c:v>3018868</c:v>
                </c:pt>
                <c:pt idx="11">
                  <c:v>1662579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4EC-810B-CF7B39E1BBD4}"/>
            </c:ext>
          </c:extLst>
        </c:ser>
        <c:ser>
          <c:idx val="2"/>
          <c:order val="2"/>
          <c:tx>
            <c:strRef>
              <c:f>Umsatzanalyse!$E$83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Umsatzanalyse!$E$84:$E$95</c:f>
              <c:numCache>
                <c:formatCode>#,##0.00</c:formatCode>
                <c:ptCount val="12"/>
                <c:pt idx="0">
                  <c:v>301252</c:v>
                </c:pt>
                <c:pt idx="1">
                  <c:v>482003</c:v>
                </c:pt>
                <c:pt idx="2">
                  <c:v>903758</c:v>
                </c:pt>
                <c:pt idx="3">
                  <c:v>602505</c:v>
                </c:pt>
                <c:pt idx="4">
                  <c:v>723006</c:v>
                </c:pt>
                <c:pt idx="5">
                  <c:v>1084509</c:v>
                </c:pt>
                <c:pt idx="6">
                  <c:v>1205010</c:v>
                </c:pt>
                <c:pt idx="7">
                  <c:v>0</c:v>
                </c:pt>
                <c:pt idx="8">
                  <c:v>1084509</c:v>
                </c:pt>
                <c:pt idx="9">
                  <c:v>903758</c:v>
                </c:pt>
                <c:pt idx="10">
                  <c:v>723006</c:v>
                </c:pt>
                <c:pt idx="11">
                  <c:v>832003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1-44EC-810B-CF7B39E1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(Umsatzanalyse!$B$64:$B$75,Umsatzanalyse!$B$84:$B$95)</c:f>
              <c:numCache>
                <c:formatCode>#,##0.00</c:formatCode>
                <c:ptCount val="24"/>
                <c:pt idx="0">
                  <c:v>1559114</c:v>
                </c:pt>
                <c:pt idx="1">
                  <c:v>2494582</c:v>
                </c:pt>
                <c:pt idx="2">
                  <c:v>4677343</c:v>
                </c:pt>
                <c:pt idx="3">
                  <c:v>3118228</c:v>
                </c:pt>
                <c:pt idx="4">
                  <c:v>3741874</c:v>
                </c:pt>
                <c:pt idx="5">
                  <c:v>5612811</c:v>
                </c:pt>
                <c:pt idx="6">
                  <c:v>6236457</c:v>
                </c:pt>
                <c:pt idx="7">
                  <c:v>5660378</c:v>
                </c:pt>
                <c:pt idx="8">
                  <c:v>5612811</c:v>
                </c:pt>
                <c:pt idx="9">
                  <c:v>4677343</c:v>
                </c:pt>
                <c:pt idx="10">
                  <c:v>3741874</c:v>
                </c:pt>
                <c:pt idx="11">
                  <c:v>2494582</c:v>
                </c:pt>
                <c:pt idx="12">
                  <c:v>1559114</c:v>
                </c:pt>
                <c:pt idx="13">
                  <c:v>2494582</c:v>
                </c:pt>
                <c:pt idx="14">
                  <c:v>4677343</c:v>
                </c:pt>
                <c:pt idx="15">
                  <c:v>3118228</c:v>
                </c:pt>
                <c:pt idx="16">
                  <c:v>3741874</c:v>
                </c:pt>
                <c:pt idx="17">
                  <c:v>5612811</c:v>
                </c:pt>
                <c:pt idx="18">
                  <c:v>6236457</c:v>
                </c:pt>
                <c:pt idx="19">
                  <c:v>5660378</c:v>
                </c:pt>
                <c:pt idx="20">
                  <c:v>5612811</c:v>
                </c:pt>
                <c:pt idx="21">
                  <c:v>4677343</c:v>
                </c:pt>
                <c:pt idx="22">
                  <c:v>3741874</c:v>
                </c:pt>
                <c:pt idx="23">
                  <c:v>2494582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0-4ECC-AD06-1B082D52C86F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(Umsatzanalyse!$C$64:$C$75,Umsatzanalyse!$C$84:$C$95)</c:f>
              <c:numCache>
                <c:formatCode>#,##0.00</c:formatCode>
                <c:ptCount val="24"/>
                <c:pt idx="0">
                  <c:v>1257862</c:v>
                </c:pt>
                <c:pt idx="1">
                  <c:v>2012579</c:v>
                </c:pt>
                <c:pt idx="2">
                  <c:v>3773585</c:v>
                </c:pt>
                <c:pt idx="3">
                  <c:v>2515723</c:v>
                </c:pt>
                <c:pt idx="4">
                  <c:v>3018868</c:v>
                </c:pt>
                <c:pt idx="5">
                  <c:v>4528302</c:v>
                </c:pt>
                <c:pt idx="6">
                  <c:v>5031447</c:v>
                </c:pt>
                <c:pt idx="7">
                  <c:v>5660378</c:v>
                </c:pt>
                <c:pt idx="8">
                  <c:v>4528302</c:v>
                </c:pt>
                <c:pt idx="9">
                  <c:v>3773585</c:v>
                </c:pt>
                <c:pt idx="10">
                  <c:v>3018868</c:v>
                </c:pt>
                <c:pt idx="11">
                  <c:v>1662579</c:v>
                </c:pt>
                <c:pt idx="12">
                  <c:v>1257862</c:v>
                </c:pt>
                <c:pt idx="13">
                  <c:v>2012579</c:v>
                </c:pt>
                <c:pt idx="14">
                  <c:v>3773585</c:v>
                </c:pt>
                <c:pt idx="15">
                  <c:v>2515723</c:v>
                </c:pt>
                <c:pt idx="16">
                  <c:v>3018868</c:v>
                </c:pt>
                <c:pt idx="17">
                  <c:v>4528302</c:v>
                </c:pt>
                <c:pt idx="18">
                  <c:v>5031447</c:v>
                </c:pt>
                <c:pt idx="19">
                  <c:v>5660378</c:v>
                </c:pt>
                <c:pt idx="20">
                  <c:v>4528302</c:v>
                </c:pt>
                <c:pt idx="21">
                  <c:v>3773585</c:v>
                </c:pt>
                <c:pt idx="22">
                  <c:v>3018868</c:v>
                </c:pt>
                <c:pt idx="23">
                  <c:v>1662579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0-4ECC-AD06-1B082D52C86F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(Umsatzanalyse!$E$64:$E$75,Umsatzanalyse!$E$84:$E$95)</c:f>
              <c:numCache>
                <c:formatCode>#,##0.00</c:formatCode>
                <c:ptCount val="24"/>
                <c:pt idx="0">
                  <c:v>301252</c:v>
                </c:pt>
                <c:pt idx="1">
                  <c:v>482003</c:v>
                </c:pt>
                <c:pt idx="2">
                  <c:v>903758</c:v>
                </c:pt>
                <c:pt idx="3">
                  <c:v>602505</c:v>
                </c:pt>
                <c:pt idx="4">
                  <c:v>723006</c:v>
                </c:pt>
                <c:pt idx="5">
                  <c:v>1084509</c:v>
                </c:pt>
                <c:pt idx="6">
                  <c:v>1205010</c:v>
                </c:pt>
                <c:pt idx="7">
                  <c:v>0</c:v>
                </c:pt>
                <c:pt idx="8">
                  <c:v>1084509</c:v>
                </c:pt>
                <c:pt idx="9">
                  <c:v>903758</c:v>
                </c:pt>
                <c:pt idx="10">
                  <c:v>723006</c:v>
                </c:pt>
                <c:pt idx="11">
                  <c:v>832003</c:v>
                </c:pt>
                <c:pt idx="12">
                  <c:v>301252</c:v>
                </c:pt>
                <c:pt idx="13">
                  <c:v>482003</c:v>
                </c:pt>
                <c:pt idx="14">
                  <c:v>903758</c:v>
                </c:pt>
                <c:pt idx="15">
                  <c:v>602505</c:v>
                </c:pt>
                <c:pt idx="16">
                  <c:v>723006</c:v>
                </c:pt>
                <c:pt idx="17">
                  <c:v>1084509</c:v>
                </c:pt>
                <c:pt idx="18">
                  <c:v>1205010</c:v>
                </c:pt>
                <c:pt idx="19">
                  <c:v>0</c:v>
                </c:pt>
                <c:pt idx="20">
                  <c:v>1084509</c:v>
                </c:pt>
                <c:pt idx="21">
                  <c:v>903758</c:v>
                </c:pt>
                <c:pt idx="22">
                  <c:v>723006</c:v>
                </c:pt>
                <c:pt idx="23">
                  <c:v>832003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0-4ECC-AD06-1B082D52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Umsatzanalyse!$B$64:$B$75</c:f>
              <c:numCache>
                <c:formatCode>#,##0.00</c:formatCode>
                <c:ptCount val="12"/>
                <c:pt idx="0">
                  <c:v>1559114</c:v>
                </c:pt>
                <c:pt idx="1">
                  <c:v>2494582</c:v>
                </c:pt>
                <c:pt idx="2">
                  <c:v>4677343</c:v>
                </c:pt>
                <c:pt idx="3">
                  <c:v>3118228</c:v>
                </c:pt>
                <c:pt idx="4">
                  <c:v>3741874</c:v>
                </c:pt>
                <c:pt idx="5">
                  <c:v>5612811</c:v>
                </c:pt>
                <c:pt idx="6">
                  <c:v>6236457</c:v>
                </c:pt>
                <c:pt idx="7">
                  <c:v>5660378</c:v>
                </c:pt>
                <c:pt idx="8">
                  <c:v>5612811</c:v>
                </c:pt>
                <c:pt idx="9">
                  <c:v>4677343</c:v>
                </c:pt>
                <c:pt idx="10">
                  <c:v>3741874</c:v>
                </c:pt>
                <c:pt idx="11">
                  <c:v>2494582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BF2-8EB9-B41FA41B2F89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Umsatzanalyse!$C$64:$C$75</c:f>
              <c:numCache>
                <c:formatCode>#,##0.00</c:formatCode>
                <c:ptCount val="12"/>
                <c:pt idx="0">
                  <c:v>1257862</c:v>
                </c:pt>
                <c:pt idx="1">
                  <c:v>2012579</c:v>
                </c:pt>
                <c:pt idx="2">
                  <c:v>3773585</c:v>
                </c:pt>
                <c:pt idx="3">
                  <c:v>2515723</c:v>
                </c:pt>
                <c:pt idx="4">
                  <c:v>3018868</c:v>
                </c:pt>
                <c:pt idx="5">
                  <c:v>4528302</c:v>
                </c:pt>
                <c:pt idx="6">
                  <c:v>5031447</c:v>
                </c:pt>
                <c:pt idx="7">
                  <c:v>5660378</c:v>
                </c:pt>
                <c:pt idx="8">
                  <c:v>4528302</c:v>
                </c:pt>
                <c:pt idx="9">
                  <c:v>3773585</c:v>
                </c:pt>
                <c:pt idx="10">
                  <c:v>3018868</c:v>
                </c:pt>
                <c:pt idx="11">
                  <c:v>1662579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1-4BF2-8EB9-B41FA41B2F89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Umsatzanalyse!$E$64:$E$75</c:f>
              <c:numCache>
                <c:formatCode>#,##0.00</c:formatCode>
                <c:ptCount val="12"/>
                <c:pt idx="0">
                  <c:v>301252</c:v>
                </c:pt>
                <c:pt idx="1">
                  <c:v>482003</c:v>
                </c:pt>
                <c:pt idx="2">
                  <c:v>903758</c:v>
                </c:pt>
                <c:pt idx="3">
                  <c:v>602505</c:v>
                </c:pt>
                <c:pt idx="4">
                  <c:v>723006</c:v>
                </c:pt>
                <c:pt idx="5">
                  <c:v>1084509</c:v>
                </c:pt>
                <c:pt idx="6">
                  <c:v>1205010</c:v>
                </c:pt>
                <c:pt idx="7">
                  <c:v>0</c:v>
                </c:pt>
                <c:pt idx="8">
                  <c:v>1084509</c:v>
                </c:pt>
                <c:pt idx="9">
                  <c:v>903758</c:v>
                </c:pt>
                <c:pt idx="10">
                  <c:v>723006</c:v>
                </c:pt>
                <c:pt idx="11">
                  <c:v>832003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1-4BF2-8EB9-B41FA41B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Umsatzanalyse!$B$127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Umsatzanalyse!$B$128:$B$139</c:f>
              <c:numCache>
                <c:formatCode>#,##0.00</c:formatCode>
                <c:ptCount val="12"/>
                <c:pt idx="0">
                  <c:v>307860</c:v>
                </c:pt>
                <c:pt idx="1">
                  <c:v>492575</c:v>
                </c:pt>
                <c:pt idx="2">
                  <c:v>923577</c:v>
                </c:pt>
                <c:pt idx="3">
                  <c:v>615718</c:v>
                </c:pt>
                <c:pt idx="4">
                  <c:v>738862</c:v>
                </c:pt>
                <c:pt idx="5">
                  <c:v>1108292</c:v>
                </c:pt>
                <c:pt idx="6">
                  <c:v>1231436</c:v>
                </c:pt>
                <c:pt idx="7">
                  <c:v>1108292</c:v>
                </c:pt>
                <c:pt idx="8">
                  <c:v>1108292</c:v>
                </c:pt>
                <c:pt idx="9">
                  <c:v>923577</c:v>
                </c:pt>
                <c:pt idx="10">
                  <c:v>738862</c:v>
                </c:pt>
                <c:pt idx="11">
                  <c:v>492575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0-4008-BDF0-C1C82BF28D24}"/>
            </c:ext>
          </c:extLst>
        </c:ser>
        <c:ser>
          <c:idx val="1"/>
          <c:order val="1"/>
          <c:tx>
            <c:strRef>
              <c:f>Umsatzanalyse!$C$127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Umsatzanalyse!$C$128:$C$139</c:f>
              <c:numCache>
                <c:formatCode>#,##0.00</c:formatCode>
                <c:ptCount val="12"/>
                <c:pt idx="0">
                  <c:v>157233</c:v>
                </c:pt>
                <c:pt idx="1">
                  <c:v>251572</c:v>
                </c:pt>
                <c:pt idx="2">
                  <c:v>471698</c:v>
                </c:pt>
                <c:pt idx="3">
                  <c:v>314465</c:v>
                </c:pt>
                <c:pt idx="4">
                  <c:v>377358</c:v>
                </c:pt>
                <c:pt idx="5">
                  <c:v>566038</c:v>
                </c:pt>
                <c:pt idx="6">
                  <c:v>628931</c:v>
                </c:pt>
                <c:pt idx="7">
                  <c:v>566038</c:v>
                </c:pt>
                <c:pt idx="8">
                  <c:v>566038</c:v>
                </c:pt>
                <c:pt idx="9">
                  <c:v>471698</c:v>
                </c:pt>
                <c:pt idx="10">
                  <c:v>377358</c:v>
                </c:pt>
                <c:pt idx="11">
                  <c:v>151572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0-4008-BDF0-C1C82BF28D24}"/>
            </c:ext>
          </c:extLst>
        </c:ser>
        <c:ser>
          <c:idx val="2"/>
          <c:order val="2"/>
          <c:tx>
            <c:strRef>
              <c:f>Umsatzanalyse!$E$127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Umsatzanalyse!$E$128:$E$139</c:f>
              <c:numCache>
                <c:formatCode>#,##0.00</c:formatCode>
                <c:ptCount val="12"/>
                <c:pt idx="0">
                  <c:v>150627</c:v>
                </c:pt>
                <c:pt idx="1">
                  <c:v>241003</c:v>
                </c:pt>
                <c:pt idx="2">
                  <c:v>451879</c:v>
                </c:pt>
                <c:pt idx="3">
                  <c:v>301253</c:v>
                </c:pt>
                <c:pt idx="4">
                  <c:v>361504</c:v>
                </c:pt>
                <c:pt idx="5">
                  <c:v>542254</c:v>
                </c:pt>
                <c:pt idx="6">
                  <c:v>602505</c:v>
                </c:pt>
                <c:pt idx="7">
                  <c:v>542254</c:v>
                </c:pt>
                <c:pt idx="8">
                  <c:v>542254</c:v>
                </c:pt>
                <c:pt idx="9">
                  <c:v>451879</c:v>
                </c:pt>
                <c:pt idx="10">
                  <c:v>361504</c:v>
                </c:pt>
                <c:pt idx="11">
                  <c:v>341003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0-4008-BDF0-C1C82BF2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(Umsatzanalyse!$B$108:$B$119,Umsatzanalyse!$B$128:$B$139)</c:f>
              <c:numCache>
                <c:formatCode>#,##0.00</c:formatCode>
                <c:ptCount val="24"/>
                <c:pt idx="0">
                  <c:v>307860</c:v>
                </c:pt>
                <c:pt idx="1">
                  <c:v>492575</c:v>
                </c:pt>
                <c:pt idx="2">
                  <c:v>923577</c:v>
                </c:pt>
                <c:pt idx="3">
                  <c:v>615718</c:v>
                </c:pt>
                <c:pt idx="4">
                  <c:v>738862</c:v>
                </c:pt>
                <c:pt idx="5">
                  <c:v>1108292</c:v>
                </c:pt>
                <c:pt idx="6">
                  <c:v>1231436</c:v>
                </c:pt>
                <c:pt idx="7">
                  <c:v>1108292</c:v>
                </c:pt>
                <c:pt idx="8">
                  <c:v>1108292</c:v>
                </c:pt>
                <c:pt idx="9">
                  <c:v>923577</c:v>
                </c:pt>
                <c:pt idx="10">
                  <c:v>738862</c:v>
                </c:pt>
                <c:pt idx="11">
                  <c:v>492575</c:v>
                </c:pt>
                <c:pt idx="12">
                  <c:v>307860</c:v>
                </c:pt>
                <c:pt idx="13">
                  <c:v>492575</c:v>
                </c:pt>
                <c:pt idx="14">
                  <c:v>923577</c:v>
                </c:pt>
                <c:pt idx="15">
                  <c:v>615718</c:v>
                </c:pt>
                <c:pt idx="16">
                  <c:v>738862</c:v>
                </c:pt>
                <c:pt idx="17">
                  <c:v>1108292</c:v>
                </c:pt>
                <c:pt idx="18">
                  <c:v>1231436</c:v>
                </c:pt>
                <c:pt idx="19">
                  <c:v>1108292</c:v>
                </c:pt>
                <c:pt idx="20">
                  <c:v>1108292</c:v>
                </c:pt>
                <c:pt idx="21">
                  <c:v>923577</c:v>
                </c:pt>
                <c:pt idx="22">
                  <c:v>738862</c:v>
                </c:pt>
                <c:pt idx="23">
                  <c:v>492575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C-4ADF-9A50-1B284CA49AB4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(Umsatzanalyse!$C$108:$C$119,Umsatzanalyse!$C$128:$C$139)</c:f>
              <c:numCache>
                <c:formatCode>#,##0.00</c:formatCode>
                <c:ptCount val="24"/>
                <c:pt idx="0">
                  <c:v>157233</c:v>
                </c:pt>
                <c:pt idx="1">
                  <c:v>251572</c:v>
                </c:pt>
                <c:pt idx="2">
                  <c:v>471698</c:v>
                </c:pt>
                <c:pt idx="3">
                  <c:v>314465</c:v>
                </c:pt>
                <c:pt idx="4">
                  <c:v>377358</c:v>
                </c:pt>
                <c:pt idx="5">
                  <c:v>566038</c:v>
                </c:pt>
                <c:pt idx="6">
                  <c:v>628931</c:v>
                </c:pt>
                <c:pt idx="7">
                  <c:v>566038</c:v>
                </c:pt>
                <c:pt idx="8">
                  <c:v>566038</c:v>
                </c:pt>
                <c:pt idx="9">
                  <c:v>471698</c:v>
                </c:pt>
                <c:pt idx="10">
                  <c:v>377358</c:v>
                </c:pt>
                <c:pt idx="11">
                  <c:v>151572</c:v>
                </c:pt>
                <c:pt idx="12">
                  <c:v>157233</c:v>
                </c:pt>
                <c:pt idx="13">
                  <c:v>251572</c:v>
                </c:pt>
                <c:pt idx="14">
                  <c:v>471698</c:v>
                </c:pt>
                <c:pt idx="15">
                  <c:v>314465</c:v>
                </c:pt>
                <c:pt idx="16">
                  <c:v>377358</c:v>
                </c:pt>
                <c:pt idx="17">
                  <c:v>566038</c:v>
                </c:pt>
                <c:pt idx="18">
                  <c:v>628931</c:v>
                </c:pt>
                <c:pt idx="19">
                  <c:v>566038</c:v>
                </c:pt>
                <c:pt idx="20">
                  <c:v>566038</c:v>
                </c:pt>
                <c:pt idx="21">
                  <c:v>471698</c:v>
                </c:pt>
                <c:pt idx="22">
                  <c:v>377358</c:v>
                </c:pt>
                <c:pt idx="23">
                  <c:v>151572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ADF-9A50-1B284CA49AB4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(Umsatzanalyse!$E$108:$E$119,Umsatzanalyse!$E$128:$E$139)</c:f>
              <c:numCache>
                <c:formatCode>#,##0.00</c:formatCode>
                <c:ptCount val="24"/>
                <c:pt idx="0">
                  <c:v>150627</c:v>
                </c:pt>
                <c:pt idx="1">
                  <c:v>241003</c:v>
                </c:pt>
                <c:pt idx="2">
                  <c:v>451879</c:v>
                </c:pt>
                <c:pt idx="3">
                  <c:v>301253</c:v>
                </c:pt>
                <c:pt idx="4">
                  <c:v>361504</c:v>
                </c:pt>
                <c:pt idx="5">
                  <c:v>542254</c:v>
                </c:pt>
                <c:pt idx="6">
                  <c:v>602505</c:v>
                </c:pt>
                <c:pt idx="7">
                  <c:v>542254</c:v>
                </c:pt>
                <c:pt idx="8">
                  <c:v>542254</c:v>
                </c:pt>
                <c:pt idx="9">
                  <c:v>451879</c:v>
                </c:pt>
                <c:pt idx="10">
                  <c:v>361504</c:v>
                </c:pt>
                <c:pt idx="11">
                  <c:v>341003</c:v>
                </c:pt>
                <c:pt idx="12">
                  <c:v>150627</c:v>
                </c:pt>
                <c:pt idx="13">
                  <c:v>241003</c:v>
                </c:pt>
                <c:pt idx="14">
                  <c:v>451879</c:v>
                </c:pt>
                <c:pt idx="15">
                  <c:v>301253</c:v>
                </c:pt>
                <c:pt idx="16">
                  <c:v>361504</c:v>
                </c:pt>
                <c:pt idx="17">
                  <c:v>542254</c:v>
                </c:pt>
                <c:pt idx="18">
                  <c:v>602505</c:v>
                </c:pt>
                <c:pt idx="19">
                  <c:v>542254</c:v>
                </c:pt>
                <c:pt idx="20">
                  <c:v>542254</c:v>
                </c:pt>
                <c:pt idx="21">
                  <c:v>451879</c:v>
                </c:pt>
                <c:pt idx="22">
                  <c:v>361504</c:v>
                </c:pt>
                <c:pt idx="23">
                  <c:v>341003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C-4ADF-9A50-1B284CA4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Umsatzanalyse!$B$108:$B$119</c:f>
              <c:numCache>
                <c:formatCode>#,##0.00</c:formatCode>
                <c:ptCount val="12"/>
                <c:pt idx="0">
                  <c:v>307860</c:v>
                </c:pt>
                <c:pt idx="1">
                  <c:v>492575</c:v>
                </c:pt>
                <c:pt idx="2">
                  <c:v>923577</c:v>
                </c:pt>
                <c:pt idx="3">
                  <c:v>615718</c:v>
                </c:pt>
                <c:pt idx="4">
                  <c:v>738862</c:v>
                </c:pt>
                <c:pt idx="5">
                  <c:v>1108292</c:v>
                </c:pt>
                <c:pt idx="6">
                  <c:v>1231436</c:v>
                </c:pt>
                <c:pt idx="7">
                  <c:v>1108292</c:v>
                </c:pt>
                <c:pt idx="8">
                  <c:v>1108292</c:v>
                </c:pt>
                <c:pt idx="9">
                  <c:v>923577</c:v>
                </c:pt>
                <c:pt idx="10">
                  <c:v>738862</c:v>
                </c:pt>
                <c:pt idx="11">
                  <c:v>492575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9-43EC-9DA3-FF4C954D5942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Umsatzanalyse!$C$108:$C$119</c:f>
              <c:numCache>
                <c:formatCode>#,##0.00</c:formatCode>
                <c:ptCount val="12"/>
                <c:pt idx="0">
                  <c:v>157233</c:v>
                </c:pt>
                <c:pt idx="1">
                  <c:v>251572</c:v>
                </c:pt>
                <c:pt idx="2">
                  <c:v>471698</c:v>
                </c:pt>
                <c:pt idx="3">
                  <c:v>314465</c:v>
                </c:pt>
                <c:pt idx="4">
                  <c:v>377358</c:v>
                </c:pt>
                <c:pt idx="5">
                  <c:v>566038</c:v>
                </c:pt>
                <c:pt idx="6">
                  <c:v>628931</c:v>
                </c:pt>
                <c:pt idx="7">
                  <c:v>566038</c:v>
                </c:pt>
                <c:pt idx="8">
                  <c:v>566038</c:v>
                </c:pt>
                <c:pt idx="9">
                  <c:v>471698</c:v>
                </c:pt>
                <c:pt idx="10">
                  <c:v>377358</c:v>
                </c:pt>
                <c:pt idx="11">
                  <c:v>151572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9-43EC-9DA3-FF4C954D5942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Umsatzanalyse!$E$108:$E$119</c:f>
              <c:numCache>
                <c:formatCode>#,##0.00</c:formatCode>
                <c:ptCount val="12"/>
                <c:pt idx="0">
                  <c:v>150627</c:v>
                </c:pt>
                <c:pt idx="1">
                  <c:v>241003</c:v>
                </c:pt>
                <c:pt idx="2">
                  <c:v>451879</c:v>
                </c:pt>
                <c:pt idx="3">
                  <c:v>301253</c:v>
                </c:pt>
                <c:pt idx="4">
                  <c:v>361504</c:v>
                </c:pt>
                <c:pt idx="5">
                  <c:v>542254</c:v>
                </c:pt>
                <c:pt idx="6">
                  <c:v>602505</c:v>
                </c:pt>
                <c:pt idx="7">
                  <c:v>542254</c:v>
                </c:pt>
                <c:pt idx="8">
                  <c:v>542254</c:v>
                </c:pt>
                <c:pt idx="9">
                  <c:v>451879</c:v>
                </c:pt>
                <c:pt idx="10">
                  <c:v>361504</c:v>
                </c:pt>
                <c:pt idx="11">
                  <c:v>341003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9-43EC-9DA3-FF4C954D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12</xdr:col>
      <xdr:colOff>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0</xdr:colOff>
      <xdr:row>98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20</xdr:col>
      <xdr:colOff>0</xdr:colOff>
      <xdr:row>98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0</xdr:colOff>
      <xdr:row>78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12</xdr:col>
      <xdr:colOff>0</xdr:colOff>
      <xdr:row>142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0</xdr:colOff>
      <xdr:row>142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12</xdr:col>
      <xdr:colOff>0</xdr:colOff>
      <xdr:row>122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view="pageBreakPreview" zoomScaleNormal="100" zoomScaleSheetLayoutView="100" workbookViewId="0">
      <selection activeCell="N55" sqref="N55"/>
    </sheetView>
  </sheetViews>
  <sheetFormatPr baseColWidth="10" defaultRowHeight="13.2" x14ac:dyDescent="0.25"/>
  <cols>
    <col min="1" max="1" width="11.5546875" style="35" customWidth="1"/>
    <col min="2" max="16384" width="11.5546875" style="35"/>
  </cols>
  <sheetData>
    <row r="1" spans="1:8" x14ac:dyDescent="0.25">
      <c r="A1" s="36" t="s">
        <v>0</v>
      </c>
      <c r="B1" s="37"/>
      <c r="C1" s="21" t="s">
        <v>1</v>
      </c>
      <c r="D1" s="37"/>
      <c r="E1" s="37"/>
      <c r="F1" s="37"/>
      <c r="G1" s="22"/>
      <c r="H1" s="23"/>
    </row>
    <row r="2" spans="1:8" x14ac:dyDescent="0.25">
      <c r="A2" s="38"/>
      <c r="B2" s="39"/>
      <c r="C2" s="39"/>
      <c r="D2" s="40"/>
      <c r="E2" s="40"/>
      <c r="F2" s="40"/>
      <c r="G2" s="40"/>
      <c r="H2" s="41"/>
    </row>
    <row r="3" spans="1:8" x14ac:dyDescent="0.25">
      <c r="A3" s="42" t="s">
        <v>2</v>
      </c>
      <c r="B3" s="40"/>
      <c r="C3" s="40"/>
      <c r="D3" s="40"/>
      <c r="E3" s="40"/>
      <c r="F3" s="40"/>
      <c r="G3" s="40"/>
      <c r="H3" s="41"/>
    </row>
    <row r="4" spans="1:8" x14ac:dyDescent="0.25">
      <c r="A4" s="42" t="s">
        <v>3</v>
      </c>
      <c r="B4" s="40"/>
      <c r="C4" s="40"/>
      <c r="D4" s="40"/>
      <c r="E4" s="40"/>
      <c r="F4" s="40"/>
      <c r="G4" s="40"/>
      <c r="H4" s="41"/>
    </row>
    <row r="5" spans="1:8" x14ac:dyDescent="0.25">
      <c r="A5" s="38"/>
      <c r="B5" s="40"/>
      <c r="C5" s="40"/>
      <c r="D5" s="40"/>
      <c r="E5" s="40" t="s">
        <v>4</v>
      </c>
      <c r="F5" s="40"/>
      <c r="G5" s="40"/>
      <c r="H5" s="41"/>
    </row>
    <row r="6" spans="1:8" x14ac:dyDescent="0.25">
      <c r="A6" s="42" t="s">
        <v>5</v>
      </c>
      <c r="B6" s="40"/>
      <c r="C6" s="40"/>
      <c r="D6" s="40"/>
      <c r="E6" s="40" t="s">
        <v>6</v>
      </c>
      <c r="F6" s="40"/>
      <c r="G6" s="40"/>
      <c r="H6" s="41"/>
    </row>
    <row r="7" spans="1:8" x14ac:dyDescent="0.25">
      <c r="A7" s="42"/>
      <c r="B7" s="40"/>
      <c r="C7" s="40"/>
      <c r="D7" s="40"/>
      <c r="E7" s="43" t="s">
        <v>7</v>
      </c>
      <c r="F7" s="43"/>
      <c r="G7" s="43"/>
      <c r="H7" s="41"/>
    </row>
    <row r="8" spans="1:8" x14ac:dyDescent="0.25">
      <c r="A8" s="42"/>
      <c r="B8" s="40"/>
      <c r="C8" s="40"/>
      <c r="D8" s="40"/>
      <c r="E8" s="44" t="s">
        <v>6</v>
      </c>
      <c r="F8" s="44"/>
      <c r="G8" s="44"/>
      <c r="H8" s="41"/>
    </row>
    <row r="9" spans="1:8" x14ac:dyDescent="0.25">
      <c r="A9" s="42"/>
      <c r="B9" s="40"/>
      <c r="C9" s="40"/>
      <c r="D9" s="40"/>
      <c r="E9" s="40" t="s">
        <v>8</v>
      </c>
      <c r="F9" s="40"/>
      <c r="G9" s="40"/>
      <c r="H9" s="41"/>
    </row>
    <row r="10" spans="1:8" x14ac:dyDescent="0.25">
      <c r="A10" s="42"/>
      <c r="B10" s="40"/>
      <c r="C10" s="40"/>
      <c r="D10" s="40"/>
      <c r="E10" s="40" t="s">
        <v>6</v>
      </c>
      <c r="F10" s="40"/>
      <c r="G10" s="40"/>
      <c r="H10" s="41"/>
    </row>
    <row r="11" spans="1:8" x14ac:dyDescent="0.25">
      <c r="A11" s="42"/>
      <c r="B11" s="40"/>
      <c r="C11" s="40"/>
      <c r="D11" s="40"/>
      <c r="E11" s="40"/>
      <c r="F11" s="40"/>
      <c r="G11" s="40"/>
      <c r="H11" s="41"/>
    </row>
    <row r="12" spans="1:8" x14ac:dyDescent="0.25">
      <c r="A12" s="42" t="s">
        <v>9</v>
      </c>
      <c r="B12" s="40"/>
      <c r="C12" s="40"/>
      <c r="D12" s="40"/>
      <c r="E12" s="40" t="s">
        <v>10</v>
      </c>
      <c r="F12" s="40"/>
      <c r="G12" s="40"/>
      <c r="H12" s="41"/>
    </row>
    <row r="13" spans="1:8" x14ac:dyDescent="0.25">
      <c r="A13" s="45"/>
      <c r="B13" s="46"/>
      <c r="C13" s="46"/>
      <c r="D13" s="46"/>
      <c r="E13" s="46"/>
      <c r="F13" s="46"/>
      <c r="G13" s="46"/>
      <c r="H13" s="47"/>
    </row>
    <row r="16" spans="1:8" x14ac:dyDescent="0.25">
      <c r="A16" s="2" t="s">
        <v>11</v>
      </c>
      <c r="B16" s="34"/>
      <c r="C16" s="34"/>
      <c r="D16" s="34"/>
      <c r="E16" s="34"/>
      <c r="F16" s="34"/>
      <c r="G16" s="34"/>
      <c r="H16" s="34"/>
    </row>
    <row r="18" spans="1:7" x14ac:dyDescent="0.25">
      <c r="A18" s="4" t="s">
        <v>12</v>
      </c>
    </row>
    <row r="19" spans="1:7" x14ac:dyDescent="0.25">
      <c r="A19" s="35" t="s">
        <v>13</v>
      </c>
      <c r="G19" s="35" t="s">
        <v>14</v>
      </c>
    </row>
    <row r="21" spans="1:7" x14ac:dyDescent="0.25">
      <c r="A21" s="35" t="s">
        <v>15</v>
      </c>
      <c r="G21" s="35" t="s">
        <v>14</v>
      </c>
    </row>
    <row r="24" spans="1:7" x14ac:dyDescent="0.25">
      <c r="A24" s="4" t="s">
        <v>16</v>
      </c>
    </row>
    <row r="26" spans="1:7" x14ac:dyDescent="0.25">
      <c r="A26" s="35" t="s">
        <v>17</v>
      </c>
    </row>
    <row r="28" spans="1:7" x14ac:dyDescent="0.25">
      <c r="A28" s="35" t="s">
        <v>18</v>
      </c>
    </row>
    <row r="30" spans="1:7" x14ac:dyDescent="0.25">
      <c r="A30" s="35" t="s">
        <v>19</v>
      </c>
    </row>
    <row r="32" spans="1:7" x14ac:dyDescent="0.25">
      <c r="A32" s="35" t="s">
        <v>20</v>
      </c>
    </row>
    <row r="34" spans="1:2" x14ac:dyDescent="0.25">
      <c r="A34" s="35" t="s">
        <v>21</v>
      </c>
    </row>
    <row r="37" spans="1:2" x14ac:dyDescent="0.25">
      <c r="A37" s="4" t="s">
        <v>22</v>
      </c>
    </row>
    <row r="39" spans="1:2" x14ac:dyDescent="0.25">
      <c r="A39" s="35" t="b">
        <v>0</v>
      </c>
      <c r="B39" s="35" t="s">
        <v>23</v>
      </c>
    </row>
    <row r="40" spans="1:2" x14ac:dyDescent="0.25">
      <c r="A40" s="35" t="b">
        <v>0</v>
      </c>
      <c r="B40" s="35" t="s">
        <v>24</v>
      </c>
    </row>
    <row r="41" spans="1:2" x14ac:dyDescent="0.25">
      <c r="A41" s="35" t="b">
        <v>0</v>
      </c>
      <c r="B41" s="35" t="s">
        <v>25</v>
      </c>
    </row>
  </sheetData>
  <conditionalFormatting sqref="C3:C4">
    <cfRule type="expression" dxfId="8" priority="3">
      <formula>ISBLANK(C3)</formula>
    </cfRule>
  </conditionalFormatting>
  <conditionalFormatting sqref="C6">
    <cfRule type="expression" dxfId="7" priority="2">
      <formula>ISBLANK(C6)</formula>
    </cfRule>
  </conditionalFormatting>
  <conditionalFormatting sqref="G5:G10">
    <cfRule type="expression" dxfId="6" priority="1">
      <formula>ISBLANK(G5)</formula>
    </cfRule>
  </conditionalFormatting>
  <pageMargins left="0.7" right="0.7" top="0.78740157499999996" bottom="0.78740157499999996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2"/>
  <sheetViews>
    <sheetView zoomScale="130" zoomScaleNormal="130" workbookViewId="0">
      <selection activeCell="Y64" sqref="Y64"/>
    </sheetView>
  </sheetViews>
  <sheetFormatPr baseColWidth="10" defaultColWidth="11.44140625" defaultRowHeight="13.2" x14ac:dyDescent="0.25"/>
  <cols>
    <col min="1" max="1" width="11.44140625" style="1" customWidth="1"/>
    <col min="2" max="3" width="13.21875" style="1" customWidth="1"/>
    <col min="4" max="4" width="7.88671875" style="1" customWidth="1"/>
    <col min="5" max="5" width="11.44140625" style="1" customWidth="1"/>
    <col min="6" max="16384" width="11.44140625" style="1"/>
  </cols>
  <sheetData>
    <row r="1" spans="1:20" x14ac:dyDescent="0.25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20" x14ac:dyDescent="0.25">
      <c r="A2" s="24"/>
      <c r="B2" s="25"/>
      <c r="C2" s="25"/>
      <c r="D2" s="26"/>
      <c r="E2" s="26"/>
      <c r="F2" s="26"/>
      <c r="G2" s="26"/>
      <c r="H2" s="27"/>
    </row>
    <row r="3" spans="1:20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20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20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20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20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20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20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20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20" x14ac:dyDescent="0.25">
      <c r="A11" s="28"/>
      <c r="B11" s="26"/>
      <c r="C11" s="26"/>
      <c r="D11" s="26"/>
      <c r="E11" s="26"/>
      <c r="F11" s="26"/>
      <c r="G11" s="26"/>
      <c r="H11" s="27"/>
    </row>
    <row r="12" spans="1:20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20" x14ac:dyDescent="0.25">
      <c r="A13" s="31"/>
      <c r="B13" s="32"/>
      <c r="C13" s="32"/>
      <c r="D13" s="32"/>
      <c r="E13" s="32"/>
      <c r="F13" s="32"/>
      <c r="G13" s="32"/>
      <c r="H13" s="33"/>
    </row>
    <row r="16" spans="1:20" x14ac:dyDescent="0.25">
      <c r="A16" s="2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/>
    </row>
    <row r="18" spans="1:20" x14ac:dyDescent="0.25">
      <c r="A18" s="4" t="s">
        <v>27</v>
      </c>
      <c r="H18" s="4" t="s">
        <v>27</v>
      </c>
      <c r="N18" s="4" t="s">
        <v>28</v>
      </c>
    </row>
    <row r="19" spans="1:20" x14ac:dyDescent="0.25">
      <c r="B19" s="1" t="s">
        <v>29</v>
      </c>
      <c r="C19" s="1" t="s">
        <v>30</v>
      </c>
      <c r="E19" s="1" t="s">
        <v>31</v>
      </c>
      <c r="F19" s="1" t="s">
        <v>32</v>
      </c>
      <c r="N19" s="5"/>
      <c r="O19" s="6"/>
      <c r="P19" s="6"/>
      <c r="Q19" s="6"/>
      <c r="R19" s="6"/>
      <c r="S19" s="6"/>
      <c r="T19" s="7"/>
    </row>
    <row r="20" spans="1:20" x14ac:dyDescent="0.25">
      <c r="A20" s="9" t="s">
        <v>33</v>
      </c>
      <c r="B20" s="10">
        <v>1866974</v>
      </c>
      <c r="C20" s="10">
        <v>1415095</v>
      </c>
      <c r="E20" s="11">
        <f t="shared" ref="E20:E31" si="0">B20-C20</f>
        <v>451879</v>
      </c>
      <c r="F20" s="12">
        <f t="shared" ref="F20:F31" si="1">IF(E20=0,0,E20/B20)</f>
        <v>0.24203818585582873</v>
      </c>
      <c r="N20" s="5"/>
      <c r="O20" s="6"/>
      <c r="P20" s="6"/>
      <c r="Q20" s="6"/>
      <c r="R20" s="6"/>
      <c r="S20" s="6"/>
      <c r="T20" s="7"/>
    </row>
    <row r="21" spans="1:20" x14ac:dyDescent="0.25">
      <c r="A21" s="9" t="s">
        <v>34</v>
      </c>
      <c r="B21" s="10">
        <v>2987157</v>
      </c>
      <c r="C21" s="10">
        <v>2264151</v>
      </c>
      <c r="E21" s="11">
        <f t="shared" si="0"/>
        <v>723006</v>
      </c>
      <c r="F21" s="12">
        <f t="shared" si="1"/>
        <v>0.24203816538601755</v>
      </c>
      <c r="N21" s="5"/>
      <c r="O21" s="6"/>
      <c r="P21" s="6"/>
      <c r="Q21" s="6"/>
      <c r="R21" s="6"/>
      <c r="S21" s="6"/>
      <c r="T21" s="7"/>
    </row>
    <row r="22" spans="1:20" x14ac:dyDescent="0.25">
      <c r="A22" s="9" t="s">
        <v>35</v>
      </c>
      <c r="B22" s="10">
        <v>5600920</v>
      </c>
      <c r="C22" s="10">
        <v>4245283</v>
      </c>
      <c r="E22" s="11">
        <f t="shared" si="0"/>
        <v>1355637</v>
      </c>
      <c r="F22" s="12">
        <f t="shared" si="1"/>
        <v>0.24203827228383909</v>
      </c>
      <c r="N22" s="5"/>
      <c r="O22" s="6"/>
      <c r="P22" s="6"/>
      <c r="Q22" s="6"/>
      <c r="R22" s="6"/>
      <c r="S22" s="6"/>
      <c r="T22" s="7"/>
    </row>
    <row r="23" spans="1:20" x14ac:dyDescent="0.25">
      <c r="A23" s="9" t="s">
        <v>36</v>
      </c>
      <c r="B23" s="10">
        <v>3733946</v>
      </c>
      <c r="C23" s="10">
        <v>2830188</v>
      </c>
      <c r="E23" s="11">
        <f t="shared" si="0"/>
        <v>903758</v>
      </c>
      <c r="F23" s="12">
        <f t="shared" si="1"/>
        <v>0.24203831549786739</v>
      </c>
      <c r="N23" s="5"/>
      <c r="O23" s="6"/>
      <c r="P23" s="6"/>
      <c r="Q23" s="6"/>
      <c r="R23" s="6"/>
      <c r="S23" s="6"/>
      <c r="T23" s="7"/>
    </row>
    <row r="24" spans="1:20" x14ac:dyDescent="0.25">
      <c r="A24" s="9" t="s">
        <v>37</v>
      </c>
      <c r="B24" s="10">
        <v>4480736</v>
      </c>
      <c r="C24" s="10">
        <v>3396226</v>
      </c>
      <c r="E24" s="11">
        <f t="shared" si="0"/>
        <v>1084510</v>
      </c>
      <c r="F24" s="12">
        <f t="shared" si="1"/>
        <v>0.24203836155488742</v>
      </c>
      <c r="N24" s="5"/>
      <c r="O24" s="6"/>
      <c r="P24" s="6"/>
      <c r="Q24" s="6"/>
      <c r="R24" s="6"/>
      <c r="S24" s="6"/>
      <c r="T24" s="7"/>
    </row>
    <row r="25" spans="1:20" x14ac:dyDescent="0.25">
      <c r="A25" s="9" t="s">
        <v>38</v>
      </c>
      <c r="B25" s="10">
        <v>6721103</v>
      </c>
      <c r="C25" s="10">
        <v>5094340</v>
      </c>
      <c r="E25" s="11">
        <f t="shared" si="0"/>
        <v>1626763</v>
      </c>
      <c r="F25" s="12">
        <f t="shared" si="1"/>
        <v>0.24203809999638451</v>
      </c>
      <c r="N25" s="5"/>
      <c r="O25" s="6"/>
      <c r="P25" s="6"/>
      <c r="Q25" s="6"/>
      <c r="R25" s="6"/>
      <c r="S25" s="6"/>
      <c r="T25" s="7"/>
    </row>
    <row r="26" spans="1:20" x14ac:dyDescent="0.25">
      <c r="A26" s="9" t="s">
        <v>39</v>
      </c>
      <c r="B26" s="10">
        <v>7467893</v>
      </c>
      <c r="C26" s="10">
        <v>5660378</v>
      </c>
      <c r="E26" s="11">
        <f t="shared" si="0"/>
        <v>1807515</v>
      </c>
      <c r="F26" s="12">
        <f t="shared" si="1"/>
        <v>0.24203814918076624</v>
      </c>
      <c r="N26" s="5"/>
      <c r="O26" s="6"/>
      <c r="P26" s="6"/>
      <c r="Q26" s="6"/>
      <c r="R26" s="6"/>
      <c r="S26" s="6"/>
      <c r="T26" s="7"/>
    </row>
    <row r="27" spans="1:20" x14ac:dyDescent="0.25">
      <c r="A27" s="9" t="s">
        <v>40</v>
      </c>
      <c r="B27" s="10">
        <v>6768670</v>
      </c>
      <c r="C27" s="10">
        <v>6226416</v>
      </c>
      <c r="E27" s="11">
        <f t="shared" si="0"/>
        <v>542254</v>
      </c>
      <c r="F27" s="12">
        <f t="shared" si="1"/>
        <v>8.0112341124622705E-2</v>
      </c>
      <c r="N27" s="5"/>
      <c r="O27" s="6"/>
      <c r="P27" s="6"/>
      <c r="Q27" s="6"/>
      <c r="R27" s="6"/>
      <c r="S27" s="6"/>
      <c r="T27" s="7"/>
    </row>
    <row r="28" spans="1:20" x14ac:dyDescent="0.25">
      <c r="A28" s="9" t="s">
        <v>41</v>
      </c>
      <c r="B28" s="10">
        <v>6721103</v>
      </c>
      <c r="C28" s="10">
        <v>5094340</v>
      </c>
      <c r="E28" s="11">
        <f t="shared" si="0"/>
        <v>1626763</v>
      </c>
      <c r="F28" s="12">
        <f t="shared" si="1"/>
        <v>0.24203809999638451</v>
      </c>
      <c r="N28" s="5"/>
      <c r="O28" s="6"/>
      <c r="P28" s="6"/>
      <c r="Q28" s="6"/>
      <c r="R28" s="6"/>
      <c r="S28" s="6"/>
      <c r="T28" s="7"/>
    </row>
    <row r="29" spans="1:20" x14ac:dyDescent="0.25">
      <c r="A29" s="9" t="s">
        <v>42</v>
      </c>
      <c r="B29" s="10">
        <v>5600920</v>
      </c>
      <c r="C29" s="10">
        <v>4245283</v>
      </c>
      <c r="E29" s="11">
        <f t="shared" si="0"/>
        <v>1355637</v>
      </c>
      <c r="F29" s="12">
        <f t="shared" si="1"/>
        <v>0.24203827228383909</v>
      </c>
      <c r="N29" s="5"/>
      <c r="O29" s="6"/>
      <c r="P29" s="6"/>
      <c r="Q29" s="6"/>
      <c r="R29" s="6"/>
      <c r="S29" s="6"/>
      <c r="T29" s="7"/>
    </row>
    <row r="30" spans="1:20" x14ac:dyDescent="0.25">
      <c r="A30" s="9" t="s">
        <v>43</v>
      </c>
      <c r="B30" s="10">
        <v>4480736</v>
      </c>
      <c r="C30" s="10">
        <v>3396226</v>
      </c>
      <c r="E30" s="11">
        <f t="shared" si="0"/>
        <v>1084510</v>
      </c>
      <c r="F30" s="12">
        <f t="shared" si="1"/>
        <v>0.24203836155488742</v>
      </c>
      <c r="N30" s="5"/>
      <c r="O30" s="6"/>
      <c r="P30" s="6"/>
      <c r="Q30" s="6"/>
      <c r="R30" s="6"/>
      <c r="S30" s="6"/>
      <c r="T30" s="7"/>
    </row>
    <row r="31" spans="1:20" x14ac:dyDescent="0.25">
      <c r="A31" s="9" t="s">
        <v>44</v>
      </c>
      <c r="B31" s="10">
        <v>2987157</v>
      </c>
      <c r="C31" s="10">
        <v>1814151</v>
      </c>
      <c r="E31" s="11">
        <f t="shared" si="0"/>
        <v>1173006</v>
      </c>
      <c r="F31" s="12">
        <f t="shared" si="1"/>
        <v>0.39268307624942378</v>
      </c>
      <c r="N31" s="5"/>
      <c r="O31" s="6"/>
      <c r="P31" s="6"/>
      <c r="Q31" s="6"/>
      <c r="R31" s="6"/>
      <c r="S31" s="6"/>
      <c r="T31" s="7"/>
    </row>
    <row r="32" spans="1:20" x14ac:dyDescent="0.25">
      <c r="A32" s="9" t="s">
        <v>45</v>
      </c>
      <c r="B32" s="13">
        <f>SUM(B20:B31)</f>
        <v>59417315</v>
      </c>
      <c r="C32" s="13">
        <f>SUM(C20:C31)</f>
        <v>45682077</v>
      </c>
      <c r="D32" s="14"/>
      <c r="E32" s="13">
        <f>AVERAGE(E20:E31)</f>
        <v>1144603.1666666667</v>
      </c>
      <c r="F32" s="15">
        <f>AVERAGE(F20:F31)</f>
        <v>0.24109814174706234</v>
      </c>
      <c r="N32" s="5"/>
      <c r="O32" s="6"/>
      <c r="P32" s="6"/>
      <c r="Q32" s="6"/>
      <c r="R32" s="6"/>
      <c r="S32" s="6"/>
      <c r="T32" s="7"/>
    </row>
    <row r="33" spans="1:20" x14ac:dyDescent="0.25">
      <c r="A33" s="9" t="s">
        <v>46</v>
      </c>
      <c r="B33" s="8"/>
      <c r="C33" s="8"/>
      <c r="E33" s="10"/>
      <c r="F33" s="16"/>
      <c r="N33" s="5"/>
      <c r="O33" s="6"/>
      <c r="P33" s="6"/>
      <c r="Q33" s="6"/>
      <c r="R33" s="6"/>
      <c r="S33" s="6"/>
      <c r="T33" s="7"/>
    </row>
    <row r="34" spans="1:20" x14ac:dyDescent="0.25">
      <c r="A34" s="9" t="s">
        <v>47</v>
      </c>
      <c r="B34" s="11">
        <f>B33-B32</f>
        <v>-59417315</v>
      </c>
      <c r="C34" s="11">
        <f>C33-C32</f>
        <v>-45682077</v>
      </c>
      <c r="E34" s="10"/>
      <c r="F34" s="16"/>
      <c r="N34" s="5"/>
      <c r="O34" s="6"/>
      <c r="P34" s="6"/>
      <c r="Q34" s="6"/>
      <c r="R34" s="6"/>
      <c r="S34" s="6"/>
      <c r="T34" s="7"/>
    </row>
    <row r="35" spans="1:20" x14ac:dyDescent="0.25">
      <c r="A35" s="9"/>
      <c r="B35" s="10"/>
      <c r="C35" s="10"/>
      <c r="E35" s="10"/>
      <c r="F35" s="16"/>
    </row>
    <row r="36" spans="1:20" x14ac:dyDescent="0.25">
      <c r="A36" s="9"/>
      <c r="B36" s="10"/>
      <c r="C36" s="10"/>
      <c r="E36" s="10"/>
      <c r="F36" s="16"/>
    </row>
    <row r="37" spans="1:20" x14ac:dyDescent="0.25">
      <c r="A37" s="9"/>
      <c r="B37" s="10"/>
      <c r="C37" s="10"/>
      <c r="E37" s="10"/>
      <c r="F37" s="16"/>
    </row>
    <row r="38" spans="1:20" x14ac:dyDescent="0.25">
      <c r="A38" s="17" t="s">
        <v>48</v>
      </c>
      <c r="B38" s="10"/>
      <c r="C38" s="10"/>
      <c r="E38" s="10"/>
      <c r="F38" s="16"/>
      <c r="H38" s="17" t="s">
        <v>48</v>
      </c>
      <c r="N38" s="4" t="s">
        <v>49</v>
      </c>
    </row>
    <row r="39" spans="1:20" x14ac:dyDescent="0.25">
      <c r="B39" s="10" t="s">
        <v>29</v>
      </c>
      <c r="C39" s="10" t="s">
        <v>30</v>
      </c>
      <c r="E39" s="10" t="s">
        <v>31</v>
      </c>
      <c r="F39" s="18" t="s">
        <v>32</v>
      </c>
    </row>
    <row r="40" spans="1:20" x14ac:dyDescent="0.25">
      <c r="A40" s="9" t="s">
        <v>33</v>
      </c>
      <c r="B40" s="10">
        <v>1866974</v>
      </c>
      <c r="C40" s="10">
        <v>1415095</v>
      </c>
      <c r="E40" s="11">
        <f t="shared" ref="E40:E51" si="2">B40-C40</f>
        <v>451879</v>
      </c>
      <c r="F40" s="12">
        <f t="shared" ref="F40:F51" si="3">IF(E40=0,0,E40/B40)</f>
        <v>0.24203818585582873</v>
      </c>
    </row>
    <row r="41" spans="1:20" x14ac:dyDescent="0.25">
      <c r="A41" s="9" t="s">
        <v>34</v>
      </c>
      <c r="B41" s="10">
        <v>2987157</v>
      </c>
      <c r="C41" s="10">
        <v>2264151</v>
      </c>
      <c r="E41" s="11">
        <f t="shared" si="2"/>
        <v>723006</v>
      </c>
      <c r="F41" s="12">
        <f t="shared" si="3"/>
        <v>0.24203816538601755</v>
      </c>
    </row>
    <row r="42" spans="1:20" x14ac:dyDescent="0.25">
      <c r="A42" s="9" t="s">
        <v>35</v>
      </c>
      <c r="B42" s="10">
        <v>5600920</v>
      </c>
      <c r="C42" s="10">
        <v>4245283</v>
      </c>
      <c r="E42" s="11">
        <f t="shared" si="2"/>
        <v>1355637</v>
      </c>
      <c r="F42" s="12">
        <f t="shared" si="3"/>
        <v>0.24203827228383909</v>
      </c>
    </row>
    <row r="43" spans="1:20" x14ac:dyDescent="0.25">
      <c r="A43" s="9" t="s">
        <v>36</v>
      </c>
      <c r="B43" s="10">
        <v>3733946</v>
      </c>
      <c r="C43" s="10">
        <v>2830188</v>
      </c>
      <c r="E43" s="11">
        <f t="shared" si="2"/>
        <v>903758</v>
      </c>
      <c r="F43" s="12">
        <f t="shared" si="3"/>
        <v>0.24203831549786739</v>
      </c>
    </row>
    <row r="44" spans="1:20" x14ac:dyDescent="0.25">
      <c r="A44" s="9" t="s">
        <v>37</v>
      </c>
      <c r="B44" s="10">
        <v>4480736</v>
      </c>
      <c r="C44" s="10">
        <v>3396226</v>
      </c>
      <c r="E44" s="11">
        <f t="shared" si="2"/>
        <v>1084510</v>
      </c>
      <c r="F44" s="12">
        <f t="shared" si="3"/>
        <v>0.24203836155488742</v>
      </c>
    </row>
    <row r="45" spans="1:20" x14ac:dyDescent="0.25">
      <c r="A45" s="9" t="s">
        <v>38</v>
      </c>
      <c r="B45" s="10">
        <v>6721103</v>
      </c>
      <c r="C45" s="10">
        <v>5094340</v>
      </c>
      <c r="E45" s="11">
        <f t="shared" si="2"/>
        <v>1626763</v>
      </c>
      <c r="F45" s="12">
        <f t="shared" si="3"/>
        <v>0.24203809999638451</v>
      </c>
    </row>
    <row r="46" spans="1:20" x14ac:dyDescent="0.25">
      <c r="A46" s="9" t="s">
        <v>39</v>
      </c>
      <c r="B46" s="10">
        <v>7467893</v>
      </c>
      <c r="C46" s="10">
        <v>5660378</v>
      </c>
      <c r="E46" s="11">
        <f t="shared" si="2"/>
        <v>1807515</v>
      </c>
      <c r="F46" s="12">
        <f t="shared" si="3"/>
        <v>0.24203814918076624</v>
      </c>
    </row>
    <row r="47" spans="1:20" x14ac:dyDescent="0.25">
      <c r="A47" s="9" t="s">
        <v>40</v>
      </c>
      <c r="B47" s="10">
        <v>6768670</v>
      </c>
      <c r="C47" s="10">
        <v>6226416</v>
      </c>
      <c r="E47" s="11">
        <f t="shared" si="2"/>
        <v>542254</v>
      </c>
      <c r="F47" s="12">
        <f t="shared" si="3"/>
        <v>8.0112341124622705E-2</v>
      </c>
    </row>
    <row r="48" spans="1:20" x14ac:dyDescent="0.25">
      <c r="A48" s="9" t="s">
        <v>41</v>
      </c>
      <c r="B48" s="10">
        <v>6721103</v>
      </c>
      <c r="C48" s="10">
        <v>5094340</v>
      </c>
      <c r="E48" s="11">
        <f t="shared" si="2"/>
        <v>1626763</v>
      </c>
      <c r="F48" s="12">
        <f t="shared" si="3"/>
        <v>0.24203809999638451</v>
      </c>
    </row>
    <row r="49" spans="1:20" x14ac:dyDescent="0.25">
      <c r="A49" s="9" t="s">
        <v>42</v>
      </c>
      <c r="B49" s="10">
        <v>5600920</v>
      </c>
      <c r="C49" s="10">
        <v>4245283</v>
      </c>
      <c r="E49" s="11">
        <f t="shared" si="2"/>
        <v>1355637</v>
      </c>
      <c r="F49" s="12">
        <f t="shared" si="3"/>
        <v>0.24203827228383909</v>
      </c>
    </row>
    <row r="50" spans="1:20" x14ac:dyDescent="0.25">
      <c r="A50" s="9" t="s">
        <v>43</v>
      </c>
      <c r="B50" s="10">
        <v>4480736</v>
      </c>
      <c r="C50" s="10">
        <v>3396226</v>
      </c>
      <c r="E50" s="11">
        <f t="shared" si="2"/>
        <v>1084510</v>
      </c>
      <c r="F50" s="12">
        <f t="shared" si="3"/>
        <v>0.24203836155488742</v>
      </c>
    </row>
    <row r="51" spans="1:20" x14ac:dyDescent="0.25">
      <c r="A51" s="9" t="s">
        <v>44</v>
      </c>
      <c r="B51" s="10">
        <v>2987157</v>
      </c>
      <c r="C51" s="10">
        <v>1814151</v>
      </c>
      <c r="E51" s="11">
        <f t="shared" si="2"/>
        <v>1173006</v>
      </c>
      <c r="F51" s="12">
        <f t="shared" si="3"/>
        <v>0.39268307624942378</v>
      </c>
    </row>
    <row r="52" spans="1:20" x14ac:dyDescent="0.25">
      <c r="A52" s="9" t="s">
        <v>45</v>
      </c>
      <c r="B52" s="13">
        <f>SUM(B40:B51)</f>
        <v>59417315</v>
      </c>
      <c r="C52" s="13">
        <f>SUM(C40:C51)</f>
        <v>45682077</v>
      </c>
      <c r="D52" s="4"/>
      <c r="E52" s="13">
        <f>AVERAGE(E40:E51)</f>
        <v>1144603.1666666667</v>
      </c>
      <c r="F52" s="15">
        <f>AVERAGE(F40:F51)</f>
        <v>0.24109814174706234</v>
      </c>
    </row>
    <row r="53" spans="1:20" x14ac:dyDescent="0.25">
      <c r="A53" s="9" t="s">
        <v>46</v>
      </c>
      <c r="B53" s="8"/>
      <c r="C53" s="8"/>
      <c r="E53" s="10"/>
      <c r="F53" s="18"/>
    </row>
    <row r="54" spans="1:20" x14ac:dyDescent="0.25">
      <c r="A54" s="9" t="s">
        <v>47</v>
      </c>
      <c r="B54" s="11">
        <f>B53-B52</f>
        <v>-59417315</v>
      </c>
      <c r="C54" s="11">
        <f>C53-C52</f>
        <v>-45682077</v>
      </c>
      <c r="E54" s="10"/>
      <c r="F54" s="10"/>
    </row>
    <row r="60" spans="1:20" x14ac:dyDescent="0.25">
      <c r="A60" s="2" t="s">
        <v>50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/>
    </row>
    <row r="62" spans="1:20" x14ac:dyDescent="0.25">
      <c r="A62" s="4" t="s">
        <v>27</v>
      </c>
      <c r="H62" s="4" t="s">
        <v>27</v>
      </c>
      <c r="N62" s="4" t="s">
        <v>28</v>
      </c>
    </row>
    <row r="63" spans="1:20" x14ac:dyDescent="0.25">
      <c r="B63" s="1" t="s">
        <v>29</v>
      </c>
      <c r="C63" s="1" t="s">
        <v>30</v>
      </c>
      <c r="E63" s="1" t="s">
        <v>31</v>
      </c>
      <c r="F63" s="1" t="s">
        <v>32</v>
      </c>
      <c r="N63" s="5"/>
      <c r="O63" s="6"/>
      <c r="P63" s="6"/>
      <c r="Q63" s="6"/>
      <c r="R63" s="6"/>
      <c r="S63" s="6"/>
      <c r="T63" s="7"/>
    </row>
    <row r="64" spans="1:20" x14ac:dyDescent="0.25">
      <c r="A64" s="9" t="s">
        <v>33</v>
      </c>
      <c r="B64" s="10">
        <v>1559114</v>
      </c>
      <c r="C64" s="10">
        <v>1257862</v>
      </c>
      <c r="E64" s="11">
        <f t="shared" ref="E64:E75" si="4">B64-C64</f>
        <v>301252</v>
      </c>
      <c r="F64" s="12">
        <f t="shared" ref="F64:F75" si="5">IF(E64=0,0,E64/B64)</f>
        <v>0.19321999545895938</v>
      </c>
      <c r="N64" s="5"/>
      <c r="O64" s="6"/>
      <c r="P64" s="6"/>
      <c r="Q64" s="6"/>
      <c r="R64" s="6"/>
      <c r="S64" s="6"/>
      <c r="T64" s="7"/>
    </row>
    <row r="65" spans="1:20" x14ac:dyDescent="0.25">
      <c r="A65" s="9" t="s">
        <v>34</v>
      </c>
      <c r="B65" s="10">
        <v>2494582</v>
      </c>
      <c r="C65" s="10">
        <v>2012579</v>
      </c>
      <c r="E65" s="11">
        <f t="shared" si="4"/>
        <v>482003</v>
      </c>
      <c r="F65" s="12">
        <f t="shared" si="5"/>
        <v>0.19321994626755104</v>
      </c>
      <c r="N65" s="5"/>
      <c r="O65" s="6"/>
      <c r="P65" s="6"/>
      <c r="Q65" s="6"/>
      <c r="R65" s="6"/>
      <c r="S65" s="6"/>
      <c r="T65" s="7"/>
    </row>
    <row r="66" spans="1:20" x14ac:dyDescent="0.25">
      <c r="A66" s="9" t="s">
        <v>35</v>
      </c>
      <c r="B66" s="10">
        <v>4677343</v>
      </c>
      <c r="C66" s="10">
        <v>3773585</v>
      </c>
      <c r="E66" s="11">
        <f t="shared" si="4"/>
        <v>903758</v>
      </c>
      <c r="F66" s="12">
        <f t="shared" si="5"/>
        <v>0.19322038174236955</v>
      </c>
      <c r="N66" s="5"/>
      <c r="O66" s="6"/>
      <c r="P66" s="6"/>
      <c r="Q66" s="6"/>
      <c r="R66" s="6"/>
      <c r="S66" s="6"/>
      <c r="T66" s="7"/>
    </row>
    <row r="67" spans="1:20" x14ac:dyDescent="0.25">
      <c r="A67" s="9" t="s">
        <v>36</v>
      </c>
      <c r="B67" s="10">
        <v>3118228</v>
      </c>
      <c r="C67" s="10">
        <v>2515723</v>
      </c>
      <c r="E67" s="11">
        <f t="shared" si="4"/>
        <v>602505</v>
      </c>
      <c r="F67" s="12">
        <f t="shared" si="5"/>
        <v>0.19322031615391819</v>
      </c>
      <c r="N67" s="5"/>
      <c r="O67" s="6"/>
      <c r="P67" s="6"/>
      <c r="Q67" s="6"/>
      <c r="R67" s="6"/>
      <c r="S67" s="6"/>
      <c r="T67" s="7"/>
    </row>
    <row r="68" spans="1:20" x14ac:dyDescent="0.25">
      <c r="A68" s="9" t="s">
        <v>37</v>
      </c>
      <c r="B68" s="10">
        <v>3741874</v>
      </c>
      <c r="C68" s="10">
        <v>3018868</v>
      </c>
      <c r="E68" s="11">
        <f t="shared" si="4"/>
        <v>723006</v>
      </c>
      <c r="F68" s="12">
        <f t="shared" si="5"/>
        <v>0.19322029549899328</v>
      </c>
      <c r="N68" s="5"/>
      <c r="O68" s="6"/>
      <c r="P68" s="6"/>
      <c r="Q68" s="6"/>
      <c r="R68" s="6"/>
      <c r="S68" s="6"/>
      <c r="T68" s="7"/>
    </row>
    <row r="69" spans="1:20" x14ac:dyDescent="0.25">
      <c r="A69" s="9" t="s">
        <v>38</v>
      </c>
      <c r="B69" s="10">
        <v>5612811</v>
      </c>
      <c r="C69" s="10">
        <v>4528302</v>
      </c>
      <c r="E69" s="11">
        <f t="shared" si="4"/>
        <v>1084509</v>
      </c>
      <c r="F69" s="12">
        <f t="shared" si="5"/>
        <v>0.19322029549899328</v>
      </c>
      <c r="N69" s="5"/>
      <c r="O69" s="6"/>
      <c r="P69" s="6"/>
      <c r="Q69" s="6"/>
      <c r="R69" s="6"/>
      <c r="S69" s="6"/>
      <c r="T69" s="7"/>
    </row>
    <row r="70" spans="1:20" x14ac:dyDescent="0.25">
      <c r="A70" s="9" t="s">
        <v>39</v>
      </c>
      <c r="B70" s="10">
        <v>6236457</v>
      </c>
      <c r="C70" s="10">
        <v>5031447</v>
      </c>
      <c r="E70" s="11">
        <f t="shared" si="4"/>
        <v>1205010</v>
      </c>
      <c r="F70" s="12">
        <f t="shared" si="5"/>
        <v>0.1932202851715325</v>
      </c>
      <c r="N70" s="5"/>
      <c r="O70" s="6"/>
      <c r="P70" s="6"/>
      <c r="Q70" s="6"/>
      <c r="R70" s="6"/>
      <c r="S70" s="6"/>
      <c r="T70" s="7"/>
    </row>
    <row r="71" spans="1:20" x14ac:dyDescent="0.25">
      <c r="A71" s="9" t="s">
        <v>40</v>
      </c>
      <c r="B71" s="10">
        <v>5660378</v>
      </c>
      <c r="C71" s="10">
        <v>5660378</v>
      </c>
      <c r="E71" s="11">
        <f t="shared" si="4"/>
        <v>0</v>
      </c>
      <c r="F71" s="12">
        <f t="shared" si="5"/>
        <v>0</v>
      </c>
      <c r="N71" s="5"/>
      <c r="O71" s="6"/>
      <c r="P71" s="6"/>
      <c r="Q71" s="6"/>
      <c r="R71" s="6"/>
      <c r="S71" s="6"/>
      <c r="T71" s="7"/>
    </row>
    <row r="72" spans="1:20" x14ac:dyDescent="0.25">
      <c r="A72" s="9" t="s">
        <v>41</v>
      </c>
      <c r="B72" s="10">
        <v>5612811</v>
      </c>
      <c r="C72" s="10">
        <v>4528302</v>
      </c>
      <c r="E72" s="11">
        <f t="shared" si="4"/>
        <v>1084509</v>
      </c>
      <c r="F72" s="12">
        <f t="shared" si="5"/>
        <v>0.19322029549899328</v>
      </c>
      <c r="N72" s="5"/>
      <c r="O72" s="6"/>
      <c r="P72" s="6"/>
      <c r="Q72" s="6"/>
      <c r="R72" s="6"/>
      <c r="S72" s="6"/>
      <c r="T72" s="7"/>
    </row>
    <row r="73" spans="1:20" x14ac:dyDescent="0.25">
      <c r="A73" s="9" t="s">
        <v>42</v>
      </c>
      <c r="B73" s="10">
        <v>4677343</v>
      </c>
      <c r="C73" s="10">
        <v>3773585</v>
      </c>
      <c r="E73" s="11">
        <f t="shared" si="4"/>
        <v>903758</v>
      </c>
      <c r="F73" s="12">
        <f t="shared" si="5"/>
        <v>0.19322038174236955</v>
      </c>
      <c r="N73" s="5"/>
      <c r="O73" s="6"/>
      <c r="P73" s="6"/>
      <c r="Q73" s="6"/>
      <c r="R73" s="6"/>
      <c r="S73" s="6"/>
      <c r="T73" s="7"/>
    </row>
    <row r="74" spans="1:20" x14ac:dyDescent="0.25">
      <c r="A74" s="9" t="s">
        <v>43</v>
      </c>
      <c r="B74" s="10">
        <v>3741874</v>
      </c>
      <c r="C74" s="10">
        <v>3018868</v>
      </c>
      <c r="E74" s="11">
        <f t="shared" si="4"/>
        <v>723006</v>
      </c>
      <c r="F74" s="12">
        <f t="shared" si="5"/>
        <v>0.19322029549899328</v>
      </c>
      <c r="N74" s="5"/>
      <c r="O74" s="6"/>
      <c r="P74" s="6"/>
      <c r="Q74" s="6"/>
      <c r="R74" s="6"/>
      <c r="S74" s="6"/>
      <c r="T74" s="7"/>
    </row>
    <row r="75" spans="1:20" x14ac:dyDescent="0.25">
      <c r="A75" s="9" t="s">
        <v>44</v>
      </c>
      <c r="B75" s="10">
        <v>2494582</v>
      </c>
      <c r="C75" s="10">
        <v>1662579</v>
      </c>
      <c r="E75" s="11">
        <f t="shared" si="4"/>
        <v>832003</v>
      </c>
      <c r="F75" s="12">
        <f t="shared" si="5"/>
        <v>0.333524013241497</v>
      </c>
      <c r="N75" s="5"/>
      <c r="O75" s="6"/>
      <c r="P75" s="6"/>
      <c r="Q75" s="6"/>
      <c r="R75" s="6"/>
      <c r="S75" s="6"/>
      <c r="T75" s="7"/>
    </row>
    <row r="76" spans="1:20" x14ac:dyDescent="0.25">
      <c r="A76" s="9" t="s">
        <v>45</v>
      </c>
      <c r="B76" s="13">
        <f>SUM(B64:B75)</f>
        <v>49627397</v>
      </c>
      <c r="C76" s="13">
        <f>SUM(C64:C75)</f>
        <v>40782078</v>
      </c>
      <c r="D76" s="14"/>
      <c r="E76" s="13">
        <f>AVERAGE(E64:E75)</f>
        <v>737109.91666666663</v>
      </c>
      <c r="F76" s="15">
        <f>AVERAGE(F64:F75)</f>
        <v>0.1888105418145142</v>
      </c>
      <c r="N76" s="5"/>
      <c r="O76" s="6"/>
      <c r="P76" s="6"/>
      <c r="Q76" s="6"/>
      <c r="R76" s="6"/>
      <c r="S76" s="6"/>
      <c r="T76" s="7"/>
    </row>
    <row r="77" spans="1:20" x14ac:dyDescent="0.25">
      <c r="A77" s="9" t="s">
        <v>46</v>
      </c>
      <c r="B77" s="8"/>
      <c r="C77" s="8"/>
      <c r="E77" s="10"/>
      <c r="F77" s="16"/>
      <c r="N77" s="5"/>
      <c r="O77" s="6"/>
      <c r="P77" s="6"/>
      <c r="Q77" s="6"/>
      <c r="R77" s="6"/>
      <c r="S77" s="6"/>
      <c r="T77" s="7"/>
    </row>
    <row r="78" spans="1:20" x14ac:dyDescent="0.25">
      <c r="A78" s="9" t="s">
        <v>47</v>
      </c>
      <c r="B78" s="11">
        <f>B77-B76</f>
        <v>-49627397</v>
      </c>
      <c r="C78" s="11">
        <f>C77-C76</f>
        <v>-40782078</v>
      </c>
      <c r="E78" s="10"/>
      <c r="F78" s="16"/>
      <c r="N78" s="5"/>
      <c r="O78" s="6"/>
      <c r="P78" s="6"/>
      <c r="Q78" s="6"/>
      <c r="R78" s="6"/>
      <c r="S78" s="6"/>
      <c r="T78" s="7"/>
    </row>
    <row r="79" spans="1:20" x14ac:dyDescent="0.25">
      <c r="A79" s="9"/>
      <c r="B79" s="10"/>
      <c r="C79" s="10"/>
      <c r="E79" s="10"/>
      <c r="F79" s="16"/>
    </row>
    <row r="80" spans="1:20" x14ac:dyDescent="0.25">
      <c r="A80" s="9"/>
      <c r="B80" s="10"/>
      <c r="C80" s="10"/>
      <c r="E80" s="10"/>
      <c r="F80" s="16"/>
    </row>
    <row r="81" spans="1:14" x14ac:dyDescent="0.25">
      <c r="A81" s="9"/>
      <c r="B81" s="10"/>
      <c r="C81" s="10"/>
      <c r="E81" s="10"/>
      <c r="F81" s="16"/>
    </row>
    <row r="82" spans="1:14" x14ac:dyDescent="0.25">
      <c r="A82" s="17" t="s">
        <v>48</v>
      </c>
      <c r="B82" s="10"/>
      <c r="C82" s="10"/>
      <c r="E82" s="10"/>
      <c r="F82" s="16"/>
      <c r="H82" s="17" t="s">
        <v>48</v>
      </c>
      <c r="N82" s="4" t="s">
        <v>49</v>
      </c>
    </row>
    <row r="83" spans="1:14" x14ac:dyDescent="0.25">
      <c r="B83" s="10" t="s">
        <v>29</v>
      </c>
      <c r="C83" s="10" t="s">
        <v>30</v>
      </c>
      <c r="E83" s="10" t="s">
        <v>31</v>
      </c>
      <c r="F83" s="18" t="s">
        <v>32</v>
      </c>
    </row>
    <row r="84" spans="1:14" x14ac:dyDescent="0.25">
      <c r="A84" s="9" t="s">
        <v>33</v>
      </c>
      <c r="B84" s="10">
        <v>1559114</v>
      </c>
      <c r="C84" s="10">
        <v>1257862</v>
      </c>
      <c r="E84" s="11">
        <f t="shared" ref="E84:E95" si="6">B84-C84</f>
        <v>301252</v>
      </c>
      <c r="F84" s="12">
        <f t="shared" ref="F84:F95" si="7">IF(E84=0,0,E84/B84)</f>
        <v>0.19321999545895938</v>
      </c>
    </row>
    <row r="85" spans="1:14" x14ac:dyDescent="0.25">
      <c r="A85" s="9" t="s">
        <v>34</v>
      </c>
      <c r="B85" s="10">
        <v>2494582</v>
      </c>
      <c r="C85" s="10">
        <v>2012579</v>
      </c>
      <c r="E85" s="11">
        <f t="shared" si="6"/>
        <v>482003</v>
      </c>
      <c r="F85" s="12">
        <f t="shared" si="7"/>
        <v>0.19321994626755104</v>
      </c>
    </row>
    <row r="86" spans="1:14" x14ac:dyDescent="0.25">
      <c r="A86" s="9" t="s">
        <v>35</v>
      </c>
      <c r="B86" s="10">
        <v>4677343</v>
      </c>
      <c r="C86" s="10">
        <v>3773585</v>
      </c>
      <c r="E86" s="11">
        <f t="shared" si="6"/>
        <v>903758</v>
      </c>
      <c r="F86" s="12">
        <f t="shared" si="7"/>
        <v>0.19322038174236955</v>
      </c>
    </row>
    <row r="87" spans="1:14" x14ac:dyDescent="0.25">
      <c r="A87" s="9" t="s">
        <v>36</v>
      </c>
      <c r="B87" s="10">
        <v>3118228</v>
      </c>
      <c r="C87" s="10">
        <v>2515723</v>
      </c>
      <c r="E87" s="11">
        <f t="shared" si="6"/>
        <v>602505</v>
      </c>
      <c r="F87" s="12">
        <f t="shared" si="7"/>
        <v>0.19322031615391819</v>
      </c>
    </row>
    <row r="88" spans="1:14" x14ac:dyDescent="0.25">
      <c r="A88" s="9" t="s">
        <v>37</v>
      </c>
      <c r="B88" s="10">
        <v>3741874</v>
      </c>
      <c r="C88" s="10">
        <v>3018868</v>
      </c>
      <c r="E88" s="11">
        <f t="shared" si="6"/>
        <v>723006</v>
      </c>
      <c r="F88" s="12">
        <f t="shared" si="7"/>
        <v>0.19322029549899328</v>
      </c>
    </row>
    <row r="89" spans="1:14" x14ac:dyDescent="0.25">
      <c r="A89" s="9" t="s">
        <v>38</v>
      </c>
      <c r="B89" s="10">
        <v>5612811</v>
      </c>
      <c r="C89" s="10">
        <v>4528302</v>
      </c>
      <c r="E89" s="11">
        <f t="shared" si="6"/>
        <v>1084509</v>
      </c>
      <c r="F89" s="12">
        <f t="shared" si="7"/>
        <v>0.19322029549899328</v>
      </c>
    </row>
    <row r="90" spans="1:14" x14ac:dyDescent="0.25">
      <c r="A90" s="9" t="s">
        <v>39</v>
      </c>
      <c r="B90" s="10">
        <v>6236457</v>
      </c>
      <c r="C90" s="10">
        <v>5031447</v>
      </c>
      <c r="E90" s="11">
        <f t="shared" si="6"/>
        <v>1205010</v>
      </c>
      <c r="F90" s="12">
        <f t="shared" si="7"/>
        <v>0.1932202851715325</v>
      </c>
    </row>
    <row r="91" spans="1:14" x14ac:dyDescent="0.25">
      <c r="A91" s="9" t="s">
        <v>40</v>
      </c>
      <c r="B91" s="10">
        <v>5660378</v>
      </c>
      <c r="C91" s="10">
        <v>5660378</v>
      </c>
      <c r="E91" s="11">
        <f t="shared" si="6"/>
        <v>0</v>
      </c>
      <c r="F91" s="12">
        <f t="shared" si="7"/>
        <v>0</v>
      </c>
    </row>
    <row r="92" spans="1:14" x14ac:dyDescent="0.25">
      <c r="A92" s="9" t="s">
        <v>41</v>
      </c>
      <c r="B92" s="10">
        <v>5612811</v>
      </c>
      <c r="C92" s="10">
        <v>4528302</v>
      </c>
      <c r="E92" s="11">
        <f t="shared" si="6"/>
        <v>1084509</v>
      </c>
      <c r="F92" s="12">
        <f t="shared" si="7"/>
        <v>0.19322029549899328</v>
      </c>
    </row>
    <row r="93" spans="1:14" x14ac:dyDescent="0.25">
      <c r="A93" s="9" t="s">
        <v>42</v>
      </c>
      <c r="B93" s="10">
        <v>4677343</v>
      </c>
      <c r="C93" s="10">
        <v>3773585</v>
      </c>
      <c r="E93" s="11">
        <f t="shared" si="6"/>
        <v>903758</v>
      </c>
      <c r="F93" s="12">
        <f t="shared" si="7"/>
        <v>0.19322038174236955</v>
      </c>
    </row>
    <row r="94" spans="1:14" x14ac:dyDescent="0.25">
      <c r="A94" s="9" t="s">
        <v>43</v>
      </c>
      <c r="B94" s="10">
        <v>3741874</v>
      </c>
      <c r="C94" s="10">
        <v>3018868</v>
      </c>
      <c r="E94" s="11">
        <f t="shared" si="6"/>
        <v>723006</v>
      </c>
      <c r="F94" s="12">
        <f t="shared" si="7"/>
        <v>0.19322029549899328</v>
      </c>
    </row>
    <row r="95" spans="1:14" x14ac:dyDescent="0.25">
      <c r="A95" s="9" t="s">
        <v>44</v>
      </c>
      <c r="B95" s="10">
        <v>2494582</v>
      </c>
      <c r="C95" s="10">
        <v>1662579</v>
      </c>
      <c r="E95" s="11">
        <f t="shared" si="6"/>
        <v>832003</v>
      </c>
      <c r="F95" s="12">
        <f t="shared" si="7"/>
        <v>0.333524013241497</v>
      </c>
    </row>
    <row r="96" spans="1:14" x14ac:dyDescent="0.25">
      <c r="A96" s="9" t="s">
        <v>45</v>
      </c>
      <c r="B96" s="13">
        <f>SUM(B84:B95)</f>
        <v>49627397</v>
      </c>
      <c r="C96" s="13">
        <f>SUM(C84:C95)</f>
        <v>40782078</v>
      </c>
      <c r="D96" s="4"/>
      <c r="E96" s="13">
        <f>AVERAGE(E84:E95)</f>
        <v>737109.91666666663</v>
      </c>
      <c r="F96" s="15">
        <f>AVERAGE(F84:F95)</f>
        <v>0.1888105418145142</v>
      </c>
    </row>
    <row r="97" spans="1:20" x14ac:dyDescent="0.25">
      <c r="A97" s="9" t="s">
        <v>46</v>
      </c>
      <c r="B97" s="8"/>
      <c r="C97" s="8"/>
      <c r="E97" s="10"/>
      <c r="F97" s="18"/>
    </row>
    <row r="98" spans="1:20" x14ac:dyDescent="0.25">
      <c r="A98" s="9" t="s">
        <v>47</v>
      </c>
      <c r="B98" s="11">
        <f>B97-B96</f>
        <v>-49627397</v>
      </c>
      <c r="C98" s="11">
        <f>C97-C96</f>
        <v>-40782078</v>
      </c>
      <c r="E98" s="10"/>
      <c r="F98" s="10"/>
    </row>
    <row r="104" spans="1:20" x14ac:dyDescent="0.25">
      <c r="A104" s="2" t="s">
        <v>51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/>
    </row>
    <row r="106" spans="1:20" x14ac:dyDescent="0.25">
      <c r="A106" s="4" t="s">
        <v>27</v>
      </c>
      <c r="H106" s="4" t="s">
        <v>27</v>
      </c>
      <c r="N106" s="4" t="s">
        <v>28</v>
      </c>
    </row>
    <row r="107" spans="1:20" x14ac:dyDescent="0.25">
      <c r="B107" s="1" t="s">
        <v>29</v>
      </c>
      <c r="C107" s="1" t="s">
        <v>30</v>
      </c>
      <c r="E107" s="1" t="s">
        <v>31</v>
      </c>
      <c r="F107" s="1" t="s">
        <v>32</v>
      </c>
      <c r="N107" s="5"/>
      <c r="O107" s="6"/>
      <c r="P107" s="6"/>
      <c r="Q107" s="6"/>
      <c r="R107" s="6"/>
      <c r="S107" s="6"/>
      <c r="T107" s="7"/>
    </row>
    <row r="108" spans="1:20" x14ac:dyDescent="0.25">
      <c r="A108" s="9" t="s">
        <v>33</v>
      </c>
      <c r="B108" s="10">
        <v>307860</v>
      </c>
      <c r="C108" s="10">
        <v>157233</v>
      </c>
      <c r="E108" s="11">
        <f t="shared" ref="E108:E119" si="8">B108-C108</f>
        <v>150627</v>
      </c>
      <c r="F108" s="12">
        <f t="shared" ref="F108:F119" si="9">IF(E108=0,0,E108/B108)</f>
        <v>0.48927109725199769</v>
      </c>
      <c r="N108" s="5"/>
      <c r="O108" s="6"/>
      <c r="P108" s="6"/>
      <c r="Q108" s="6"/>
      <c r="R108" s="6"/>
      <c r="S108" s="6"/>
      <c r="T108" s="7"/>
    </row>
    <row r="109" spans="1:20" x14ac:dyDescent="0.25">
      <c r="A109" s="9" t="s">
        <v>34</v>
      </c>
      <c r="B109" s="10">
        <v>492575</v>
      </c>
      <c r="C109" s="10">
        <v>251572</v>
      </c>
      <c r="E109" s="11">
        <f t="shared" si="8"/>
        <v>241003</v>
      </c>
      <c r="F109" s="12">
        <f t="shared" si="9"/>
        <v>0.48927168451504849</v>
      </c>
      <c r="N109" s="5"/>
      <c r="O109" s="6"/>
      <c r="P109" s="6"/>
      <c r="Q109" s="6"/>
      <c r="R109" s="6"/>
      <c r="S109" s="6"/>
      <c r="T109" s="7"/>
    </row>
    <row r="110" spans="1:20" x14ac:dyDescent="0.25">
      <c r="A110" s="9" t="s">
        <v>35</v>
      </c>
      <c r="B110" s="10">
        <v>923577</v>
      </c>
      <c r="C110" s="10">
        <v>471698</v>
      </c>
      <c r="E110" s="11">
        <f t="shared" si="8"/>
        <v>451879</v>
      </c>
      <c r="F110" s="12">
        <f t="shared" si="9"/>
        <v>0.48927052102856611</v>
      </c>
      <c r="N110" s="5"/>
      <c r="O110" s="6"/>
      <c r="P110" s="6"/>
      <c r="Q110" s="6"/>
      <c r="R110" s="6"/>
      <c r="S110" s="6"/>
      <c r="T110" s="7"/>
    </row>
    <row r="111" spans="1:20" x14ac:dyDescent="0.25">
      <c r="A111" s="9" t="s">
        <v>36</v>
      </c>
      <c r="B111" s="10">
        <v>615718</v>
      </c>
      <c r="C111" s="10">
        <v>314465</v>
      </c>
      <c r="E111" s="11">
        <f t="shared" si="8"/>
        <v>301253</v>
      </c>
      <c r="F111" s="12">
        <f t="shared" si="9"/>
        <v>0.48927106240194373</v>
      </c>
      <c r="N111" s="5"/>
      <c r="O111" s="6"/>
      <c r="P111" s="6"/>
      <c r="Q111" s="6"/>
      <c r="R111" s="6"/>
      <c r="S111" s="6"/>
      <c r="T111" s="7"/>
    </row>
    <row r="112" spans="1:20" x14ac:dyDescent="0.25">
      <c r="A112" s="9" t="s">
        <v>37</v>
      </c>
      <c r="B112" s="10">
        <v>738862</v>
      </c>
      <c r="C112" s="10">
        <v>377358</v>
      </c>
      <c r="E112" s="11">
        <f t="shared" si="8"/>
        <v>361504</v>
      </c>
      <c r="F112" s="12">
        <f t="shared" si="9"/>
        <v>0.48927133889684404</v>
      </c>
      <c r="N112" s="5"/>
      <c r="O112" s="6"/>
      <c r="P112" s="6"/>
      <c r="Q112" s="6"/>
      <c r="R112" s="6"/>
      <c r="S112" s="6"/>
      <c r="T112" s="7"/>
    </row>
    <row r="113" spans="1:20" x14ac:dyDescent="0.25">
      <c r="A113" s="9" t="s">
        <v>38</v>
      </c>
      <c r="B113" s="10">
        <v>1108292</v>
      </c>
      <c r="C113" s="10">
        <v>566038</v>
      </c>
      <c r="E113" s="11">
        <f t="shared" si="8"/>
        <v>542254</v>
      </c>
      <c r="F113" s="12">
        <f t="shared" si="9"/>
        <v>0.48926997578255549</v>
      </c>
      <c r="N113" s="5"/>
      <c r="O113" s="6"/>
      <c r="P113" s="6"/>
      <c r="Q113" s="6"/>
      <c r="R113" s="6"/>
      <c r="S113" s="6"/>
      <c r="T113" s="7"/>
    </row>
    <row r="114" spans="1:20" x14ac:dyDescent="0.25">
      <c r="A114" s="9" t="s">
        <v>39</v>
      </c>
      <c r="B114" s="10">
        <v>1231436</v>
      </c>
      <c r="C114" s="10">
        <v>628931</v>
      </c>
      <c r="E114" s="11">
        <f t="shared" si="8"/>
        <v>602505</v>
      </c>
      <c r="F114" s="12">
        <f t="shared" si="9"/>
        <v>0.48927025034187727</v>
      </c>
      <c r="N114" s="5"/>
      <c r="O114" s="6"/>
      <c r="P114" s="6"/>
      <c r="Q114" s="6"/>
      <c r="R114" s="6"/>
      <c r="S114" s="6"/>
      <c r="T114" s="7"/>
    </row>
    <row r="115" spans="1:20" x14ac:dyDescent="0.25">
      <c r="A115" s="9" t="s">
        <v>40</v>
      </c>
      <c r="B115" s="10">
        <v>1108292</v>
      </c>
      <c r="C115" s="10">
        <v>566038</v>
      </c>
      <c r="E115" s="11">
        <f t="shared" si="8"/>
        <v>542254</v>
      </c>
      <c r="F115" s="12">
        <f t="shared" si="9"/>
        <v>0.48926997578255549</v>
      </c>
      <c r="N115" s="5"/>
      <c r="O115" s="6"/>
      <c r="P115" s="6"/>
      <c r="Q115" s="6"/>
      <c r="R115" s="6"/>
      <c r="S115" s="6"/>
      <c r="T115" s="7"/>
    </row>
    <row r="116" spans="1:20" x14ac:dyDescent="0.25">
      <c r="A116" s="9" t="s">
        <v>41</v>
      </c>
      <c r="B116" s="10">
        <v>1108292</v>
      </c>
      <c r="C116" s="10">
        <v>566038</v>
      </c>
      <c r="E116" s="11">
        <f t="shared" si="8"/>
        <v>542254</v>
      </c>
      <c r="F116" s="12">
        <f t="shared" si="9"/>
        <v>0.48926997578255549</v>
      </c>
      <c r="N116" s="5"/>
      <c r="O116" s="6"/>
      <c r="P116" s="6"/>
      <c r="Q116" s="6"/>
      <c r="R116" s="6"/>
      <c r="S116" s="6"/>
      <c r="T116" s="7"/>
    </row>
    <row r="117" spans="1:20" x14ac:dyDescent="0.25">
      <c r="A117" s="9" t="s">
        <v>42</v>
      </c>
      <c r="B117" s="10">
        <v>923577</v>
      </c>
      <c r="C117" s="10">
        <v>471698</v>
      </c>
      <c r="E117" s="11">
        <f t="shared" si="8"/>
        <v>451879</v>
      </c>
      <c r="F117" s="12">
        <f t="shared" si="9"/>
        <v>0.48927052102856611</v>
      </c>
      <c r="N117" s="5"/>
      <c r="O117" s="6"/>
      <c r="P117" s="6"/>
      <c r="Q117" s="6"/>
      <c r="R117" s="6"/>
      <c r="S117" s="6"/>
      <c r="T117" s="7"/>
    </row>
    <row r="118" spans="1:20" x14ac:dyDescent="0.25">
      <c r="A118" s="9" t="s">
        <v>43</v>
      </c>
      <c r="B118" s="10">
        <v>738862</v>
      </c>
      <c r="C118" s="10">
        <v>377358</v>
      </c>
      <c r="E118" s="11">
        <f t="shared" si="8"/>
        <v>361504</v>
      </c>
      <c r="F118" s="12">
        <f t="shared" si="9"/>
        <v>0.48927133889684404</v>
      </c>
      <c r="N118" s="5"/>
      <c r="O118" s="6"/>
      <c r="P118" s="6"/>
      <c r="Q118" s="6"/>
      <c r="R118" s="6"/>
      <c r="S118" s="6"/>
      <c r="T118" s="7"/>
    </row>
    <row r="119" spans="1:20" x14ac:dyDescent="0.25">
      <c r="A119" s="9" t="s">
        <v>44</v>
      </c>
      <c r="B119" s="10">
        <v>492575</v>
      </c>
      <c r="C119" s="10">
        <v>151572</v>
      </c>
      <c r="E119" s="11">
        <f t="shared" si="8"/>
        <v>341003</v>
      </c>
      <c r="F119" s="12">
        <f t="shared" si="9"/>
        <v>0.69228645383951681</v>
      </c>
      <c r="N119" s="5"/>
      <c r="O119" s="6"/>
      <c r="P119" s="6"/>
      <c r="Q119" s="6"/>
      <c r="R119" s="6"/>
      <c r="S119" s="6"/>
      <c r="T119" s="7"/>
    </row>
    <row r="120" spans="1:20" x14ac:dyDescent="0.25">
      <c r="A120" s="9" t="s">
        <v>45</v>
      </c>
      <c r="B120" s="13">
        <f>SUM(B108:B119)</f>
        <v>9789918</v>
      </c>
      <c r="C120" s="13">
        <f>SUM(C108:C119)</f>
        <v>4899999</v>
      </c>
      <c r="D120" s="14"/>
      <c r="E120" s="13">
        <f>AVERAGE(E108:E119)</f>
        <v>407493.25</v>
      </c>
      <c r="F120" s="15">
        <f>AVERAGE(F108:F119)</f>
        <v>0.50618868296240593</v>
      </c>
      <c r="N120" s="5"/>
      <c r="O120" s="6"/>
      <c r="P120" s="6"/>
      <c r="Q120" s="6"/>
      <c r="R120" s="6"/>
      <c r="S120" s="6"/>
      <c r="T120" s="7"/>
    </row>
    <row r="121" spans="1:20" x14ac:dyDescent="0.25">
      <c r="A121" s="9" t="s">
        <v>46</v>
      </c>
      <c r="B121" s="8"/>
      <c r="C121" s="8"/>
      <c r="E121" s="10"/>
      <c r="F121" s="16"/>
      <c r="N121" s="5"/>
      <c r="O121" s="6"/>
      <c r="P121" s="6"/>
      <c r="Q121" s="6"/>
      <c r="R121" s="6"/>
      <c r="S121" s="6"/>
      <c r="T121" s="7"/>
    </row>
    <row r="122" spans="1:20" x14ac:dyDescent="0.25">
      <c r="A122" s="9" t="s">
        <v>47</v>
      </c>
      <c r="B122" s="11">
        <f>B121-B120</f>
        <v>-9789918</v>
      </c>
      <c r="C122" s="11">
        <f>C121-C120</f>
        <v>-4899999</v>
      </c>
      <c r="E122" s="10"/>
      <c r="F122" s="16"/>
      <c r="N122" s="5"/>
      <c r="O122" s="6"/>
      <c r="P122" s="6"/>
      <c r="Q122" s="6"/>
      <c r="R122" s="6"/>
      <c r="S122" s="6"/>
      <c r="T122" s="7"/>
    </row>
    <row r="123" spans="1:20" x14ac:dyDescent="0.25">
      <c r="A123" s="9"/>
      <c r="B123" s="10"/>
      <c r="C123" s="10"/>
      <c r="E123" s="10"/>
      <c r="F123" s="16"/>
    </row>
    <row r="124" spans="1:20" x14ac:dyDescent="0.25">
      <c r="A124" s="9"/>
      <c r="B124" s="10"/>
      <c r="C124" s="10"/>
      <c r="E124" s="10"/>
      <c r="F124" s="16"/>
    </row>
    <row r="125" spans="1:20" x14ac:dyDescent="0.25">
      <c r="A125" s="9"/>
      <c r="B125" s="10"/>
      <c r="C125" s="10"/>
      <c r="E125" s="10"/>
      <c r="F125" s="16"/>
    </row>
    <row r="126" spans="1:20" x14ac:dyDescent="0.25">
      <c r="A126" s="17" t="s">
        <v>48</v>
      </c>
      <c r="B126" s="10"/>
      <c r="C126" s="10"/>
      <c r="E126" s="10"/>
      <c r="F126" s="16"/>
      <c r="H126" s="17" t="s">
        <v>48</v>
      </c>
      <c r="N126" s="4" t="s">
        <v>49</v>
      </c>
    </row>
    <row r="127" spans="1:20" x14ac:dyDescent="0.25">
      <c r="B127" s="10" t="s">
        <v>29</v>
      </c>
      <c r="C127" s="10" t="s">
        <v>30</v>
      </c>
      <c r="E127" s="10" t="s">
        <v>31</v>
      </c>
      <c r="F127" s="18" t="s">
        <v>32</v>
      </c>
    </row>
    <row r="128" spans="1:20" x14ac:dyDescent="0.25">
      <c r="A128" s="9" t="s">
        <v>33</v>
      </c>
      <c r="B128" s="10">
        <v>307860</v>
      </c>
      <c r="C128" s="10">
        <v>157233</v>
      </c>
      <c r="E128" s="11">
        <f t="shared" ref="E128:E139" si="10">B128-C128</f>
        <v>150627</v>
      </c>
      <c r="F128" s="12">
        <f t="shared" ref="F128:F139" si="11">IF(E128=0,0,E128/B128)</f>
        <v>0.48927109725199769</v>
      </c>
    </row>
    <row r="129" spans="1:6" x14ac:dyDescent="0.25">
      <c r="A129" s="9" t="s">
        <v>34</v>
      </c>
      <c r="B129" s="10">
        <v>492575</v>
      </c>
      <c r="C129" s="10">
        <v>251572</v>
      </c>
      <c r="E129" s="11">
        <f t="shared" si="10"/>
        <v>241003</v>
      </c>
      <c r="F129" s="12">
        <f t="shared" si="11"/>
        <v>0.48927168451504849</v>
      </c>
    </row>
    <row r="130" spans="1:6" x14ac:dyDescent="0.25">
      <c r="A130" s="9" t="s">
        <v>35</v>
      </c>
      <c r="B130" s="10">
        <v>923577</v>
      </c>
      <c r="C130" s="10">
        <v>471698</v>
      </c>
      <c r="E130" s="11">
        <f t="shared" si="10"/>
        <v>451879</v>
      </c>
      <c r="F130" s="12">
        <f t="shared" si="11"/>
        <v>0.48927052102856611</v>
      </c>
    </row>
    <row r="131" spans="1:6" x14ac:dyDescent="0.25">
      <c r="A131" s="9" t="s">
        <v>36</v>
      </c>
      <c r="B131" s="10">
        <v>615718</v>
      </c>
      <c r="C131" s="10">
        <v>314465</v>
      </c>
      <c r="E131" s="11">
        <f t="shared" si="10"/>
        <v>301253</v>
      </c>
      <c r="F131" s="12">
        <f t="shared" si="11"/>
        <v>0.48927106240194373</v>
      </c>
    </row>
    <row r="132" spans="1:6" x14ac:dyDescent="0.25">
      <c r="A132" s="9" t="s">
        <v>37</v>
      </c>
      <c r="B132" s="10">
        <v>738862</v>
      </c>
      <c r="C132" s="10">
        <v>377358</v>
      </c>
      <c r="E132" s="11">
        <f t="shared" si="10"/>
        <v>361504</v>
      </c>
      <c r="F132" s="12">
        <f t="shared" si="11"/>
        <v>0.48927133889684404</v>
      </c>
    </row>
    <row r="133" spans="1:6" x14ac:dyDescent="0.25">
      <c r="A133" s="9" t="s">
        <v>38</v>
      </c>
      <c r="B133" s="10">
        <v>1108292</v>
      </c>
      <c r="C133" s="10">
        <v>566038</v>
      </c>
      <c r="E133" s="11">
        <f t="shared" si="10"/>
        <v>542254</v>
      </c>
      <c r="F133" s="12">
        <f t="shared" si="11"/>
        <v>0.48926997578255549</v>
      </c>
    </row>
    <row r="134" spans="1:6" x14ac:dyDescent="0.25">
      <c r="A134" s="9" t="s">
        <v>39</v>
      </c>
      <c r="B134" s="10">
        <v>1231436</v>
      </c>
      <c r="C134" s="10">
        <v>628931</v>
      </c>
      <c r="E134" s="11">
        <f t="shared" si="10"/>
        <v>602505</v>
      </c>
      <c r="F134" s="12">
        <f t="shared" si="11"/>
        <v>0.48927025034187727</v>
      </c>
    </row>
    <row r="135" spans="1:6" x14ac:dyDescent="0.25">
      <c r="A135" s="9" t="s">
        <v>40</v>
      </c>
      <c r="B135" s="10">
        <v>1108292</v>
      </c>
      <c r="C135" s="10">
        <v>566038</v>
      </c>
      <c r="E135" s="11">
        <f t="shared" si="10"/>
        <v>542254</v>
      </c>
      <c r="F135" s="12">
        <f t="shared" si="11"/>
        <v>0.48926997578255549</v>
      </c>
    </row>
    <row r="136" spans="1:6" x14ac:dyDescent="0.25">
      <c r="A136" s="9" t="s">
        <v>41</v>
      </c>
      <c r="B136" s="10">
        <v>1108292</v>
      </c>
      <c r="C136" s="10">
        <v>566038</v>
      </c>
      <c r="E136" s="11">
        <f t="shared" si="10"/>
        <v>542254</v>
      </c>
      <c r="F136" s="12">
        <f t="shared" si="11"/>
        <v>0.48926997578255549</v>
      </c>
    </row>
    <row r="137" spans="1:6" x14ac:dyDescent="0.25">
      <c r="A137" s="9" t="s">
        <v>42</v>
      </c>
      <c r="B137" s="10">
        <v>923577</v>
      </c>
      <c r="C137" s="10">
        <v>471698</v>
      </c>
      <c r="E137" s="11">
        <f t="shared" si="10"/>
        <v>451879</v>
      </c>
      <c r="F137" s="12">
        <f t="shared" si="11"/>
        <v>0.48927052102856611</v>
      </c>
    </row>
    <row r="138" spans="1:6" x14ac:dyDescent="0.25">
      <c r="A138" s="9" t="s">
        <v>43</v>
      </c>
      <c r="B138" s="10">
        <v>738862</v>
      </c>
      <c r="C138" s="10">
        <v>377358</v>
      </c>
      <c r="E138" s="11">
        <f t="shared" si="10"/>
        <v>361504</v>
      </c>
      <c r="F138" s="12">
        <f t="shared" si="11"/>
        <v>0.48927133889684404</v>
      </c>
    </row>
    <row r="139" spans="1:6" x14ac:dyDescent="0.25">
      <c r="A139" s="9" t="s">
        <v>44</v>
      </c>
      <c r="B139" s="10">
        <v>492575</v>
      </c>
      <c r="C139" s="10">
        <v>151572</v>
      </c>
      <c r="E139" s="11">
        <f t="shared" si="10"/>
        <v>341003</v>
      </c>
      <c r="F139" s="12">
        <f t="shared" si="11"/>
        <v>0.69228645383951681</v>
      </c>
    </row>
    <row r="140" spans="1:6" x14ac:dyDescent="0.25">
      <c r="A140" s="9" t="s">
        <v>45</v>
      </c>
      <c r="B140" s="13">
        <f>SUM(B128:B139)</f>
        <v>9789918</v>
      </c>
      <c r="C140" s="13">
        <f>SUM(C128:C139)</f>
        <v>4899999</v>
      </c>
      <c r="D140" s="4"/>
      <c r="E140" s="13">
        <f>AVERAGE(E128:E139)</f>
        <v>407493.25</v>
      </c>
      <c r="F140" s="15">
        <f>AVERAGE(F128:F139)</f>
        <v>0.50618868296240593</v>
      </c>
    </row>
    <row r="141" spans="1:6" x14ac:dyDescent="0.25">
      <c r="A141" s="9" t="s">
        <v>46</v>
      </c>
      <c r="B141" s="8"/>
      <c r="C141" s="8"/>
      <c r="E141" s="10"/>
      <c r="F141" s="18"/>
    </row>
    <row r="142" spans="1:6" x14ac:dyDescent="0.25">
      <c r="A142" s="9" t="s">
        <v>47</v>
      </c>
      <c r="B142" s="11">
        <f>B141-B140</f>
        <v>-9789918</v>
      </c>
      <c r="C142" s="11">
        <f>C141-C140</f>
        <v>-4899999</v>
      </c>
      <c r="E142" s="10"/>
      <c r="F142" s="1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abSelected="1" zoomScaleNormal="100" workbookViewId="0">
      <selection activeCell="J44" sqref="J44"/>
    </sheetView>
  </sheetViews>
  <sheetFormatPr baseColWidth="10" defaultColWidth="11.44140625" defaultRowHeight="13.2" x14ac:dyDescent="0.25"/>
  <cols>
    <col min="1" max="1" width="11.44140625" style="35" customWidth="1"/>
    <col min="2" max="4" width="11.44140625" style="35"/>
    <col min="5" max="5" width="11.5546875" style="35" bestFit="1" customWidth="1"/>
    <col min="6" max="7" width="13" style="35" bestFit="1" customWidth="1"/>
    <col min="8" max="8" width="11.44140625" style="35"/>
    <col min="9" max="9" width="17.88671875" style="35" bestFit="1" customWidth="1"/>
    <col min="10" max="16384" width="11.44140625" style="35"/>
  </cols>
  <sheetData>
    <row r="1" spans="1:8" x14ac:dyDescent="0.25">
      <c r="A1" s="19" t="s">
        <v>0</v>
      </c>
      <c r="B1" s="20"/>
      <c r="C1" s="21" t="s">
        <v>52</v>
      </c>
      <c r="D1" s="20"/>
      <c r="E1" s="20"/>
      <c r="F1" s="20"/>
      <c r="G1" s="22"/>
      <c r="H1" s="23"/>
    </row>
    <row r="2" spans="1:8" x14ac:dyDescent="0.25">
      <c r="A2" s="24"/>
      <c r="B2" s="25"/>
      <c r="C2" s="25"/>
      <c r="D2" s="26"/>
      <c r="E2" s="26"/>
      <c r="F2" s="26"/>
      <c r="G2" s="26"/>
      <c r="H2" s="27"/>
    </row>
    <row r="3" spans="1:8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5">
      <c r="A11" s="28"/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5">
      <c r="A13" s="31"/>
      <c r="B13" s="32"/>
      <c r="C13" s="32"/>
      <c r="D13" s="32"/>
      <c r="E13" s="32"/>
      <c r="F13" s="32"/>
      <c r="G13" s="32"/>
      <c r="H13" s="33"/>
    </row>
    <row r="16" spans="1:8" x14ac:dyDescent="0.25">
      <c r="A16" s="2" t="s">
        <v>53</v>
      </c>
      <c r="B16" s="34"/>
      <c r="C16" s="34"/>
      <c r="D16" s="34"/>
      <c r="E16" s="34"/>
      <c r="F16" s="34"/>
      <c r="G16" s="34"/>
      <c r="H16" s="34"/>
    </row>
    <row r="18" spans="1:12" ht="14.4" x14ac:dyDescent="0.3">
      <c r="A18" s="48" t="s">
        <v>54</v>
      </c>
      <c r="B18" s="48" t="s">
        <v>55</v>
      </c>
      <c r="C18" s="48" t="s">
        <v>56</v>
      </c>
      <c r="D18" s="48" t="s">
        <v>57</v>
      </c>
      <c r="E18" s="50" t="s">
        <v>58</v>
      </c>
      <c r="F18" s="50" t="s">
        <v>59</v>
      </c>
      <c r="G18" s="50" t="s">
        <v>60</v>
      </c>
      <c r="H18" s="48" t="s">
        <v>61</v>
      </c>
      <c r="I18" s="48" t="s">
        <v>62</v>
      </c>
      <c r="J18" s="48" t="s">
        <v>63</v>
      </c>
      <c r="K18" s="48" t="s">
        <v>64</v>
      </c>
      <c r="L18" s="48"/>
    </row>
    <row r="19" spans="1:12" ht="14.4" x14ac:dyDescent="0.3">
      <c r="A19" t="s">
        <v>65</v>
      </c>
      <c r="B19" t="s">
        <v>66</v>
      </c>
      <c r="C19" t="s">
        <v>67</v>
      </c>
      <c r="D19" t="s">
        <v>68</v>
      </c>
      <c r="E19" s="51">
        <v>0</v>
      </c>
      <c r="F19" s="51">
        <v>201258</v>
      </c>
      <c r="G19" s="51">
        <v>-201258</v>
      </c>
      <c r="H19" t="s">
        <v>69</v>
      </c>
      <c r="I19" t="s">
        <v>70</v>
      </c>
      <c r="J19" t="s">
        <v>71</v>
      </c>
      <c r="K19" t="s">
        <v>50</v>
      </c>
    </row>
    <row r="20" spans="1:12" ht="14.4" x14ac:dyDescent="0.3">
      <c r="A20" t="s">
        <v>72</v>
      </c>
      <c r="B20" t="s">
        <v>73</v>
      </c>
      <c r="C20" t="s">
        <v>67</v>
      </c>
      <c r="D20" t="s">
        <v>68</v>
      </c>
      <c r="E20" s="51">
        <v>0</v>
      </c>
      <c r="F20" s="51">
        <v>1132075</v>
      </c>
      <c r="G20" s="51">
        <v>-1132075</v>
      </c>
      <c r="H20" t="s">
        <v>74</v>
      </c>
      <c r="I20" t="s">
        <v>75</v>
      </c>
      <c r="J20" t="s">
        <v>71</v>
      </c>
      <c r="K20" t="s">
        <v>51</v>
      </c>
    </row>
    <row r="21" spans="1:12" ht="14.4" x14ac:dyDescent="0.3">
      <c r="A21" t="s">
        <v>65</v>
      </c>
      <c r="B21" t="s">
        <v>66</v>
      </c>
      <c r="C21" t="s">
        <v>67</v>
      </c>
      <c r="D21" t="s">
        <v>68</v>
      </c>
      <c r="E21" s="51">
        <v>0</v>
      </c>
      <c r="F21" s="51">
        <v>2515723</v>
      </c>
      <c r="G21" s="51">
        <v>-2515723</v>
      </c>
      <c r="H21" t="s">
        <v>76</v>
      </c>
      <c r="I21" t="s">
        <v>77</v>
      </c>
      <c r="J21" t="s">
        <v>71</v>
      </c>
      <c r="K21" t="s">
        <v>50</v>
      </c>
    </row>
    <row r="22" spans="1:12" ht="14.4" x14ac:dyDescent="0.3">
      <c r="A22" t="s">
        <v>65</v>
      </c>
      <c r="B22" t="s">
        <v>66</v>
      </c>
      <c r="C22" t="s">
        <v>78</v>
      </c>
      <c r="D22" t="s">
        <v>79</v>
      </c>
      <c r="E22" s="51">
        <v>0</v>
      </c>
      <c r="F22" s="51">
        <v>2830189</v>
      </c>
      <c r="G22" s="51">
        <v>-2830189</v>
      </c>
      <c r="H22" t="s">
        <v>80</v>
      </c>
      <c r="I22" t="s">
        <v>75</v>
      </c>
      <c r="J22" t="s">
        <v>71</v>
      </c>
      <c r="K22" t="s">
        <v>50</v>
      </c>
    </row>
    <row r="23" spans="1:12" ht="14.4" x14ac:dyDescent="0.3">
      <c r="A23" t="s">
        <v>65</v>
      </c>
      <c r="B23" t="s">
        <v>66</v>
      </c>
      <c r="C23" t="s">
        <v>67</v>
      </c>
      <c r="D23" t="s">
        <v>68</v>
      </c>
      <c r="E23" s="51">
        <v>0</v>
      </c>
      <c r="F23" s="51">
        <v>3773585</v>
      </c>
      <c r="G23" s="51">
        <v>-3773585</v>
      </c>
      <c r="H23" t="s">
        <v>81</v>
      </c>
      <c r="I23" t="s">
        <v>82</v>
      </c>
      <c r="J23" t="s">
        <v>71</v>
      </c>
      <c r="K23" t="s">
        <v>50</v>
      </c>
    </row>
    <row r="24" spans="1:12" ht="14.4" x14ac:dyDescent="0.3">
      <c r="A24" t="s">
        <v>65</v>
      </c>
      <c r="B24" t="s">
        <v>66</v>
      </c>
      <c r="C24" t="s">
        <v>67</v>
      </c>
      <c r="D24" t="s">
        <v>68</v>
      </c>
      <c r="E24" s="51">
        <v>0</v>
      </c>
      <c r="F24" s="51">
        <v>4716981</v>
      </c>
      <c r="G24" s="51">
        <v>-4716981</v>
      </c>
      <c r="H24" t="s">
        <v>83</v>
      </c>
      <c r="I24" t="s">
        <v>84</v>
      </c>
      <c r="J24" t="s">
        <v>71</v>
      </c>
      <c r="K24" t="s">
        <v>50</v>
      </c>
    </row>
    <row r="25" spans="1:12" ht="14.4" x14ac:dyDescent="0.3">
      <c r="A25" t="s">
        <v>65</v>
      </c>
      <c r="B25" t="s">
        <v>66</v>
      </c>
      <c r="C25" t="s">
        <v>67</v>
      </c>
      <c r="D25" t="s">
        <v>68</v>
      </c>
      <c r="E25" s="51">
        <v>0</v>
      </c>
      <c r="F25" s="51">
        <v>4716981</v>
      </c>
      <c r="G25" s="51">
        <v>-4716981</v>
      </c>
      <c r="H25" t="s">
        <v>85</v>
      </c>
      <c r="I25" t="s">
        <v>86</v>
      </c>
      <c r="J25" t="s">
        <v>71</v>
      </c>
      <c r="K25" t="s">
        <v>50</v>
      </c>
    </row>
    <row r="26" spans="1:12" ht="14.4" x14ac:dyDescent="0.3">
      <c r="A26" t="s">
        <v>65</v>
      </c>
      <c r="B26" t="s">
        <v>66</v>
      </c>
      <c r="C26" t="s">
        <v>67</v>
      </c>
      <c r="D26" t="s">
        <v>68</v>
      </c>
      <c r="E26" s="51">
        <v>0</v>
      </c>
      <c r="F26" s="51">
        <v>5660377</v>
      </c>
      <c r="G26" s="51">
        <v>-5660377</v>
      </c>
      <c r="H26" t="s">
        <v>87</v>
      </c>
      <c r="I26" t="s">
        <v>88</v>
      </c>
      <c r="J26" t="s">
        <v>71</v>
      </c>
      <c r="K26" t="s">
        <v>50</v>
      </c>
    </row>
    <row r="27" spans="1:12" ht="14.4" x14ac:dyDescent="0.3">
      <c r="A27" t="s">
        <v>65</v>
      </c>
      <c r="B27" t="s">
        <v>66</v>
      </c>
      <c r="C27" t="s">
        <v>67</v>
      </c>
      <c r="D27" t="s">
        <v>68</v>
      </c>
      <c r="E27" s="51">
        <v>0</v>
      </c>
      <c r="F27" s="51">
        <v>5660377</v>
      </c>
      <c r="G27" s="51">
        <v>-5660377</v>
      </c>
      <c r="H27" t="s">
        <v>89</v>
      </c>
      <c r="I27" t="s">
        <v>90</v>
      </c>
      <c r="J27" t="s">
        <v>71</v>
      </c>
      <c r="K27" t="s">
        <v>50</v>
      </c>
    </row>
    <row r="28" spans="1:12" ht="14.4" x14ac:dyDescent="0.3">
      <c r="A28" t="s">
        <v>65</v>
      </c>
      <c r="B28" t="s">
        <v>66</v>
      </c>
      <c r="C28" t="s">
        <v>67</v>
      </c>
      <c r="D28" t="s">
        <v>68</v>
      </c>
      <c r="E28" s="51">
        <v>0</v>
      </c>
      <c r="F28" s="51">
        <v>6289308</v>
      </c>
      <c r="G28" s="51">
        <v>-6289308</v>
      </c>
      <c r="H28" t="s">
        <v>91</v>
      </c>
      <c r="I28" t="s">
        <v>92</v>
      </c>
      <c r="J28" t="s">
        <v>71</v>
      </c>
      <c r="K28" t="s">
        <v>50</v>
      </c>
    </row>
  </sheetData>
  <conditionalFormatting sqref="C3:C4">
    <cfRule type="expression" dxfId="5" priority="3">
      <formula>ISBLANK(C3)</formula>
    </cfRule>
  </conditionalFormatting>
  <conditionalFormatting sqref="C6">
    <cfRule type="expression" dxfId="4" priority="2">
      <formula>ISBLANK(C6)</formula>
    </cfRule>
  </conditionalFormatting>
  <conditionalFormatting sqref="G5:G10">
    <cfRule type="expression" dxfId="3" priority="1">
      <formula>ISBLANK(G5)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zoomScaleNormal="100" workbookViewId="0">
      <selection activeCell="I46" sqref="I46"/>
    </sheetView>
  </sheetViews>
  <sheetFormatPr baseColWidth="10" defaultColWidth="11.44140625" defaultRowHeight="13.2" x14ac:dyDescent="0.25"/>
  <cols>
    <col min="1" max="1" width="11.44140625" style="35" customWidth="1"/>
    <col min="2" max="10" width="11.44140625" style="35"/>
    <col min="11" max="11" width="16.88671875" style="35" bestFit="1" customWidth="1"/>
    <col min="12" max="16384" width="11.44140625" style="35"/>
  </cols>
  <sheetData>
    <row r="1" spans="1:8" x14ac:dyDescent="0.25">
      <c r="A1" s="19" t="s">
        <v>0</v>
      </c>
      <c r="B1" s="20"/>
      <c r="C1" s="21" t="s">
        <v>93</v>
      </c>
      <c r="D1" s="20"/>
      <c r="E1" s="20"/>
      <c r="F1" s="20"/>
      <c r="G1" s="22"/>
      <c r="H1" s="23"/>
    </row>
    <row r="2" spans="1:8" x14ac:dyDescent="0.25">
      <c r="A2" s="24"/>
      <c r="B2" s="25"/>
      <c r="C2" s="25"/>
      <c r="D2" s="26"/>
      <c r="E2" s="26"/>
      <c r="F2" s="26"/>
      <c r="G2" s="26"/>
      <c r="H2" s="27"/>
    </row>
    <row r="3" spans="1:8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5">
      <c r="A11" s="28"/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5">
      <c r="A13" s="31"/>
      <c r="B13" s="32"/>
      <c r="C13" s="32"/>
      <c r="D13" s="32"/>
      <c r="E13" s="32"/>
      <c r="F13" s="32"/>
      <c r="G13" s="32"/>
      <c r="H13" s="33"/>
    </row>
    <row r="16" spans="1:8" x14ac:dyDescent="0.25">
      <c r="A16" s="2" t="s">
        <v>94</v>
      </c>
      <c r="B16" s="34"/>
      <c r="C16" s="34"/>
      <c r="D16" s="34"/>
      <c r="E16" s="34"/>
      <c r="F16" s="34"/>
      <c r="G16" s="34"/>
      <c r="H16" s="34"/>
    </row>
    <row r="18" spans="1:12" ht="14.4" x14ac:dyDescent="0.3">
      <c r="A18" s="48" t="s">
        <v>54</v>
      </c>
      <c r="B18" s="48" t="s">
        <v>55</v>
      </c>
      <c r="C18" s="48" t="s">
        <v>56</v>
      </c>
      <c r="D18" s="48" t="s">
        <v>57</v>
      </c>
      <c r="E18" s="50" t="s">
        <v>58</v>
      </c>
      <c r="F18" s="50" t="s">
        <v>59</v>
      </c>
      <c r="G18" s="50" t="s">
        <v>60</v>
      </c>
      <c r="H18" s="48" t="s">
        <v>61</v>
      </c>
      <c r="I18" s="48" t="s">
        <v>63</v>
      </c>
      <c r="J18" s="48" t="s">
        <v>64</v>
      </c>
      <c r="K18" s="48" t="s">
        <v>62</v>
      </c>
      <c r="L18" s="48"/>
    </row>
    <row r="19" spans="1:12" ht="14.4" x14ac:dyDescent="0.3">
      <c r="A19" t="s">
        <v>65</v>
      </c>
      <c r="B19" t="s">
        <v>66</v>
      </c>
      <c r="C19" t="s">
        <v>67</v>
      </c>
      <c r="D19" t="s">
        <v>68</v>
      </c>
      <c r="E19" s="51">
        <v>0</v>
      </c>
      <c r="F19" s="51">
        <v>125786</v>
      </c>
      <c r="G19" s="51">
        <v>-125786</v>
      </c>
      <c r="H19" t="s">
        <v>95</v>
      </c>
      <c r="I19" t="s">
        <v>71</v>
      </c>
      <c r="J19" t="s">
        <v>50</v>
      </c>
      <c r="K19" s="49">
        <v>45276</v>
      </c>
    </row>
    <row r="20" spans="1:12" ht="14.4" x14ac:dyDescent="0.3">
      <c r="A20" t="s">
        <v>65</v>
      </c>
      <c r="B20" t="s">
        <v>66</v>
      </c>
      <c r="C20" t="s">
        <v>67</v>
      </c>
      <c r="D20" t="s">
        <v>68</v>
      </c>
      <c r="E20" s="51">
        <v>0</v>
      </c>
      <c r="F20" s="51">
        <v>176101</v>
      </c>
      <c r="G20" s="51">
        <v>-176101</v>
      </c>
      <c r="H20" t="s">
        <v>96</v>
      </c>
      <c r="I20" t="s">
        <v>71</v>
      </c>
      <c r="J20" t="s">
        <v>50</v>
      </c>
      <c r="K20" s="49">
        <v>45276</v>
      </c>
    </row>
    <row r="21" spans="1:12" ht="14.4" x14ac:dyDescent="0.3">
      <c r="A21" t="s">
        <v>65</v>
      </c>
      <c r="B21" t="s">
        <v>66</v>
      </c>
      <c r="C21" t="s">
        <v>67</v>
      </c>
      <c r="D21" t="s">
        <v>68</v>
      </c>
      <c r="E21" s="51">
        <v>0</v>
      </c>
      <c r="F21" s="51">
        <v>201258</v>
      </c>
      <c r="G21" s="51">
        <v>-201258</v>
      </c>
      <c r="H21" t="s">
        <v>97</v>
      </c>
      <c r="I21" t="s">
        <v>71</v>
      </c>
      <c r="J21" t="s">
        <v>50</v>
      </c>
      <c r="K21" s="49">
        <v>45276</v>
      </c>
    </row>
    <row r="22" spans="1:12" ht="14.4" x14ac:dyDescent="0.3">
      <c r="A22" t="s">
        <v>65</v>
      </c>
      <c r="B22" t="s">
        <v>66</v>
      </c>
      <c r="C22" t="s">
        <v>67</v>
      </c>
      <c r="D22" t="s">
        <v>68</v>
      </c>
      <c r="E22" s="51">
        <v>0</v>
      </c>
      <c r="F22" s="51">
        <v>226415</v>
      </c>
      <c r="G22" s="51">
        <v>-226415</v>
      </c>
      <c r="H22" t="s">
        <v>98</v>
      </c>
      <c r="I22" t="s">
        <v>71</v>
      </c>
      <c r="J22" t="s">
        <v>50</v>
      </c>
      <c r="K22" s="49">
        <v>45276</v>
      </c>
    </row>
    <row r="23" spans="1:12" ht="14.4" x14ac:dyDescent="0.3">
      <c r="A23" t="s">
        <v>65</v>
      </c>
      <c r="B23" t="s">
        <v>66</v>
      </c>
      <c r="C23" t="s">
        <v>67</v>
      </c>
      <c r="D23" t="s">
        <v>68</v>
      </c>
      <c r="E23" s="51">
        <v>0</v>
      </c>
      <c r="F23" s="51">
        <v>251572</v>
      </c>
      <c r="G23" s="51">
        <v>-251572</v>
      </c>
      <c r="H23" t="s">
        <v>99</v>
      </c>
      <c r="I23" t="s">
        <v>71</v>
      </c>
      <c r="J23" t="s">
        <v>50</v>
      </c>
      <c r="K23" s="49">
        <v>45276</v>
      </c>
    </row>
    <row r="24" spans="1:12" ht="14.4" x14ac:dyDescent="0.3">
      <c r="A24" t="s">
        <v>72</v>
      </c>
      <c r="B24" t="s">
        <v>73</v>
      </c>
      <c r="C24" t="s">
        <v>67</v>
      </c>
      <c r="D24" t="s">
        <v>68</v>
      </c>
      <c r="E24" s="51">
        <v>0</v>
      </c>
      <c r="F24" s="51">
        <v>62893</v>
      </c>
      <c r="G24" s="51">
        <v>-62893</v>
      </c>
      <c r="H24" t="s">
        <v>100</v>
      </c>
      <c r="I24" t="s">
        <v>71</v>
      </c>
      <c r="J24" t="s">
        <v>51</v>
      </c>
      <c r="K24" s="49">
        <v>44927</v>
      </c>
    </row>
    <row r="25" spans="1:12" ht="14.4" x14ac:dyDescent="0.3">
      <c r="A25" t="s">
        <v>65</v>
      </c>
      <c r="B25" t="s">
        <v>66</v>
      </c>
      <c r="C25" t="s">
        <v>67</v>
      </c>
      <c r="D25" t="s">
        <v>68</v>
      </c>
      <c r="E25" s="51">
        <v>0</v>
      </c>
      <c r="F25" s="51">
        <v>110063</v>
      </c>
      <c r="G25" s="51">
        <v>-110063</v>
      </c>
      <c r="H25" t="s">
        <v>101</v>
      </c>
      <c r="I25" t="s">
        <v>71</v>
      </c>
      <c r="J25" t="s">
        <v>50</v>
      </c>
      <c r="K25" s="49">
        <v>44927</v>
      </c>
    </row>
    <row r="26" spans="1:12" ht="14.4" x14ac:dyDescent="0.3">
      <c r="A26" t="s">
        <v>65</v>
      </c>
      <c r="B26" t="s">
        <v>66</v>
      </c>
      <c r="C26" t="s">
        <v>67</v>
      </c>
      <c r="D26" t="s">
        <v>68</v>
      </c>
      <c r="E26" s="51">
        <v>0</v>
      </c>
      <c r="F26" s="51">
        <v>125786</v>
      </c>
      <c r="G26" s="51">
        <v>-125786</v>
      </c>
      <c r="H26" t="s">
        <v>102</v>
      </c>
      <c r="I26" t="s">
        <v>71</v>
      </c>
      <c r="J26" t="s">
        <v>50</v>
      </c>
      <c r="K26" s="49">
        <v>44927</v>
      </c>
    </row>
    <row r="27" spans="1:12" ht="14.4" x14ac:dyDescent="0.3">
      <c r="A27" t="s">
        <v>65</v>
      </c>
      <c r="B27" t="s">
        <v>66</v>
      </c>
      <c r="C27" t="s">
        <v>67</v>
      </c>
      <c r="D27" t="s">
        <v>68</v>
      </c>
      <c r="E27" s="51">
        <v>0</v>
      </c>
      <c r="F27" s="51">
        <v>157233</v>
      </c>
      <c r="G27" s="51">
        <v>-157233</v>
      </c>
      <c r="H27" t="s">
        <v>103</v>
      </c>
      <c r="I27" t="s">
        <v>71</v>
      </c>
      <c r="J27" t="s">
        <v>50</v>
      </c>
      <c r="K27" s="49">
        <v>44927</v>
      </c>
    </row>
    <row r="28" spans="1:12" ht="14.4" x14ac:dyDescent="0.3">
      <c r="A28" t="s">
        <v>72</v>
      </c>
      <c r="B28" t="s">
        <v>73</v>
      </c>
      <c r="C28" t="s">
        <v>67</v>
      </c>
      <c r="D28" t="s">
        <v>68</v>
      </c>
      <c r="E28" s="51">
        <v>0</v>
      </c>
      <c r="F28" s="51">
        <v>166667</v>
      </c>
      <c r="G28" s="51">
        <v>-166667</v>
      </c>
      <c r="H28" t="s">
        <v>100</v>
      </c>
      <c r="I28" t="s">
        <v>71</v>
      </c>
      <c r="J28" t="s">
        <v>51</v>
      </c>
      <c r="K28" s="49">
        <v>44927</v>
      </c>
    </row>
  </sheetData>
  <conditionalFormatting sqref="C3:C4">
    <cfRule type="expression" dxfId="2" priority="3">
      <formula>ISBLANK(C3)</formula>
    </cfRule>
  </conditionalFormatting>
  <conditionalFormatting sqref="C6">
    <cfRule type="expression" dxfId="1" priority="2">
      <formula>ISBLANK(C6)</formula>
    </cfRule>
  </conditionalFormatting>
  <conditionalFormatting sqref="G5:G10">
    <cfRule type="expression" dxfId="0" priority="1">
      <formula>ISBLANK(G5)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Deckblatt</vt:lpstr>
      <vt:lpstr>Umsatzanalyse</vt:lpstr>
      <vt:lpstr>Stichprobe Unterjährig</vt:lpstr>
      <vt:lpstr>Stichprobe Cut-off</vt:lpstr>
      <vt:lpstr>Deckblatt!Druckbereich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Nepomuk RAW-PARTNER</dc:creator>
  <cp:lastModifiedBy>Lorenz Nepomuk RAW-PARTNER</cp:lastModifiedBy>
  <dcterms:created xsi:type="dcterms:W3CDTF">2025-06-10T04:56:50Z</dcterms:created>
  <dcterms:modified xsi:type="dcterms:W3CDTF">2025-06-19T21:12:19Z</dcterms:modified>
</cp:coreProperties>
</file>