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arengar\Pictures\arnimex\Etiquetas\HTML\"/>
    </mc:Choice>
  </mc:AlternateContent>
  <xr:revisionPtr revIDLastSave="0" documentId="13_ncr:1_{67048001-C9EA-48A8-A78A-FFA23E1F56F5}" xr6:coauthVersionLast="45" xr6:coauthVersionMax="45" xr10:uidLastSave="{00000000-0000-0000-0000-000000000000}"/>
  <bookViews>
    <workbookView xWindow="-120" yWindow="-120" windowWidth="20730" windowHeight="11160" xr2:uid="{B15C6B3A-3AC8-4839-9406-9B2CD8882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H22" i="1" l="1"/>
  <c r="H19" i="1"/>
  <c r="H16" i="1"/>
  <c r="M2" i="1" l="1"/>
  <c r="M3" i="1"/>
  <c r="M4" i="1"/>
  <c r="N4" i="1" s="1"/>
  <c r="O4" i="1"/>
  <c r="P4" i="1" l="1"/>
  <c r="H13" i="1"/>
  <c r="H10" i="1"/>
  <c r="H7" i="1"/>
  <c r="H4" i="1"/>
  <c r="N2" i="1" l="1"/>
  <c r="P2" i="1"/>
  <c r="O2" i="1"/>
  <c r="P3" i="1"/>
  <c r="N3" i="1"/>
  <c r="O3" i="1"/>
  <c r="O10" i="1" l="1"/>
  <c r="O11" i="1" s="1"/>
  <c r="P10" i="1"/>
  <c r="P11" i="1" s="1"/>
  <c r="N10" i="1"/>
  <c r="N11" i="1" s="1"/>
  <c r="N5" i="1"/>
  <c r="P5" i="1"/>
  <c r="O5" i="1"/>
  <c r="O7" i="1" l="1"/>
  <c r="N12" i="1"/>
  <c r="N7" i="1" l="1"/>
  <c r="N8" i="1" s="1"/>
  <c r="P7" i="1"/>
  <c r="P8" i="1" s="1"/>
  <c r="O8" i="1"/>
  <c r="N9" i="1" l="1"/>
</calcChain>
</file>

<file path=xl/sharedStrings.xml><?xml version="1.0" encoding="utf-8"?>
<sst xmlns="http://schemas.openxmlformats.org/spreadsheetml/2006/main" count="102" uniqueCount="80">
  <si>
    <t>Producto</t>
  </si>
  <si>
    <t>Ingrediente</t>
  </si>
  <si>
    <t>Jabón solido</t>
  </si>
  <si>
    <t>Ancho:</t>
  </si>
  <si>
    <t>Alto:</t>
  </si>
  <si>
    <t>Proporcion:</t>
  </si>
  <si>
    <t>Hex</t>
  </si>
  <si>
    <t xml:space="preserve">muestra </t>
  </si>
  <si>
    <t>Tamaño cm / Proporcion</t>
  </si>
  <si>
    <t>Calculadora</t>
  </si>
  <si>
    <t>Ingrediente 1:</t>
  </si>
  <si>
    <t>Ingrediente 2:</t>
  </si>
  <si>
    <t>Ingrediente 3:</t>
  </si>
  <si>
    <t>FFFF00</t>
  </si>
  <si>
    <t>90C165</t>
  </si>
  <si>
    <t>4F882A</t>
  </si>
  <si>
    <t>Nombre</t>
  </si>
  <si>
    <t>R</t>
  </si>
  <si>
    <t>G</t>
  </si>
  <si>
    <t>B</t>
  </si>
  <si>
    <t>Suma</t>
  </si>
  <si>
    <t>Promedio</t>
  </si>
  <si>
    <t>Norma</t>
  </si>
  <si>
    <t>arnica</t>
  </si>
  <si>
    <t>romero</t>
  </si>
  <si>
    <t>cola de caballo</t>
  </si>
  <si>
    <t>Resultado RGB</t>
  </si>
  <si>
    <t>Final Color 1</t>
  </si>
  <si>
    <t>Final Color 2</t>
  </si>
  <si>
    <t>99d3d0</t>
  </si>
  <si>
    <t>cactus</t>
  </si>
  <si>
    <t>cascara nuez</t>
  </si>
  <si>
    <t>f0c07a</t>
  </si>
  <si>
    <t>espinosilla</t>
  </si>
  <si>
    <t>e82935</t>
  </si>
  <si>
    <t>ruda</t>
  </si>
  <si>
    <t>eee705</t>
  </si>
  <si>
    <t>eucalipto</t>
  </si>
  <si>
    <t>738c6f</t>
  </si>
  <si>
    <t>e88e19</t>
  </si>
  <si>
    <t>manzanilla</t>
  </si>
  <si>
    <t>miel</t>
  </si>
  <si>
    <t>fdc62c</t>
  </si>
  <si>
    <t>aceite coco</t>
  </si>
  <si>
    <t>dbd8df</t>
  </si>
  <si>
    <t>b5a58d</t>
  </si>
  <si>
    <t>manteca karite</t>
  </si>
  <si>
    <t>flor hibisco</t>
  </si>
  <si>
    <t>c2250d</t>
  </si>
  <si>
    <t>carbon activado</t>
  </si>
  <si>
    <t>3a3b40</t>
  </si>
  <si>
    <t>citricos</t>
  </si>
  <si>
    <t>ebdb14</t>
  </si>
  <si>
    <t>avena</t>
  </si>
  <si>
    <t>f5e6c3</t>
  </si>
  <si>
    <t>tepezcohuite</t>
  </si>
  <si>
    <t>66965e</t>
  </si>
  <si>
    <t>marrubio</t>
  </si>
  <si>
    <t>92a892</t>
  </si>
  <si>
    <t>arroz</t>
  </si>
  <si>
    <t>f0e8dc</t>
  </si>
  <si>
    <t>café</t>
  </si>
  <si>
    <t>2e1216</t>
  </si>
  <si>
    <t>bicarbonato</t>
  </si>
  <si>
    <t>3071a4</t>
  </si>
  <si>
    <t>leche magnesia</t>
  </si>
  <si>
    <t>ed7015</t>
  </si>
  <si>
    <t>alumbre</t>
  </si>
  <si>
    <t>988f9d</t>
  </si>
  <si>
    <t>cuachalalate</t>
  </si>
  <si>
    <t>c59668</t>
  </si>
  <si>
    <t>calendula</t>
  </si>
  <si>
    <t>f3a002</t>
  </si>
  <si>
    <t>Circular Chica</t>
  </si>
  <si>
    <t>Circular Grande</t>
  </si>
  <si>
    <t>Desodorante Chica</t>
  </si>
  <si>
    <t>Desodorante Grande</t>
  </si>
  <si>
    <t>Jabones</t>
  </si>
  <si>
    <t>Liquidos</t>
  </si>
  <si>
    <t>Shampoo 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</si>
</sst>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2250D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0C165"/>
        <bgColor indexed="64"/>
      </patternFill>
    </fill>
    <fill>
      <patternFill patternType="solid">
        <fgColor rgb="FF4F882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D3D0"/>
        <bgColor indexed="64"/>
      </patternFill>
    </fill>
    <fill>
      <patternFill patternType="solid">
        <fgColor rgb="FFF0C07A"/>
        <bgColor indexed="64"/>
      </patternFill>
    </fill>
    <fill>
      <patternFill patternType="solid">
        <fgColor rgb="FFE82935"/>
        <bgColor indexed="64"/>
      </patternFill>
    </fill>
    <fill>
      <patternFill patternType="solid">
        <fgColor rgb="FFEEE705"/>
        <bgColor indexed="64"/>
      </patternFill>
    </fill>
    <fill>
      <patternFill patternType="solid">
        <fgColor rgb="FF738C6F"/>
        <bgColor indexed="64"/>
      </patternFill>
    </fill>
    <fill>
      <patternFill patternType="solid">
        <fgColor rgb="FFE88E19"/>
        <bgColor indexed="64"/>
      </patternFill>
    </fill>
    <fill>
      <patternFill patternType="solid">
        <fgColor rgb="FFFDC62C"/>
        <bgColor indexed="64"/>
      </patternFill>
    </fill>
    <fill>
      <patternFill patternType="solid">
        <fgColor rgb="FFDBD8DF"/>
        <bgColor indexed="64"/>
      </patternFill>
    </fill>
    <fill>
      <patternFill patternType="solid">
        <fgColor rgb="FFB5A58D"/>
        <bgColor indexed="64"/>
      </patternFill>
    </fill>
    <fill>
      <patternFill patternType="solid">
        <fgColor rgb="FFC2250D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EBDB14"/>
        <bgColor indexed="64"/>
      </patternFill>
    </fill>
    <fill>
      <patternFill patternType="solid">
        <fgColor rgb="FFF5E6C3"/>
        <bgColor indexed="64"/>
      </patternFill>
    </fill>
    <fill>
      <patternFill patternType="solid">
        <fgColor rgb="FF66965E"/>
        <bgColor indexed="64"/>
      </patternFill>
    </fill>
    <fill>
      <patternFill patternType="solid">
        <fgColor rgb="FF92A892"/>
        <bgColor indexed="64"/>
      </patternFill>
    </fill>
    <fill>
      <patternFill patternType="solid">
        <fgColor rgb="FFE5D6C1"/>
        <bgColor indexed="64"/>
      </patternFill>
    </fill>
    <fill>
      <patternFill patternType="solid">
        <fgColor rgb="FF2E1216"/>
        <bgColor indexed="64"/>
      </patternFill>
    </fill>
    <fill>
      <patternFill patternType="solid">
        <fgColor rgb="FF3071A4"/>
        <bgColor indexed="64"/>
      </patternFill>
    </fill>
    <fill>
      <patternFill patternType="solid">
        <fgColor rgb="FFED7015"/>
        <bgColor indexed="64"/>
      </patternFill>
    </fill>
    <fill>
      <patternFill patternType="solid">
        <fgColor rgb="FF988F9D"/>
        <bgColor indexed="64"/>
      </patternFill>
    </fill>
    <fill>
      <patternFill patternType="solid">
        <fgColor rgb="FFC59668"/>
        <bgColor indexed="64"/>
      </patternFill>
    </fill>
    <fill>
      <patternFill patternType="solid">
        <fgColor rgb="FFF3A00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 style="medium">
        <color theme="2" tint="-0.749961851863155"/>
      </right>
      <top/>
      <bottom/>
      <diagonal/>
    </border>
    <border>
      <left/>
      <right/>
      <top style="thick">
        <color theme="2" tint="-0.749961851863155"/>
      </top>
      <bottom/>
      <diagonal/>
    </border>
    <border>
      <left/>
      <right style="medium">
        <color theme="2" tint="-0.749961851863155"/>
      </right>
      <top style="thick">
        <color theme="2" tint="-0.749961851863155"/>
      </top>
      <bottom/>
      <diagonal/>
    </border>
    <border>
      <left/>
      <right/>
      <top style="thick">
        <color theme="2" tint="-0.749961851863155"/>
      </top>
      <bottom style="thin">
        <color theme="2"/>
      </bottom>
      <diagonal/>
    </border>
    <border>
      <left/>
      <right style="medium">
        <color theme="2" tint="-0.749961851863155"/>
      </right>
      <top/>
      <bottom style="thick">
        <color theme="2" tint="-0.74996185186315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/>
    <xf numFmtId="0" fontId="1" fillId="4" borderId="0" xfId="0" applyFont="1" applyFill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0" fontId="1" fillId="4" borderId="0" xfId="0" applyFont="1" applyFill="1"/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4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1" fontId="0" fillId="0" borderId="0" xfId="0" applyNumberFormat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A002"/>
      <color rgb="FFC59668"/>
      <color rgb="FF988F9D"/>
      <color rgb="FFED7015"/>
      <color rgb="FF3071A4"/>
      <color rgb="FF2E1216"/>
      <color rgb="FFE5D6C1"/>
      <color rgb="FFF0E8DC"/>
      <color rgb="FF92A892"/>
      <color rgb="FF6696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dehelper - 010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5BC0EB"/>
      </a:accent1>
      <a:accent2>
        <a:srgbClr val="FDE74C"/>
      </a:accent2>
      <a:accent3>
        <a:srgbClr val="9BC53D"/>
      </a:accent3>
      <a:accent4>
        <a:srgbClr val="E55934"/>
      </a:accent4>
      <a:accent5>
        <a:srgbClr val="FA7921"/>
      </a:accent5>
      <a:accent6>
        <a:srgbClr val="BFBFBF"/>
      </a:accent6>
      <a:hlink>
        <a:srgbClr val="5BC0EB"/>
      </a:hlink>
      <a:folHlink>
        <a:srgbClr val="FDE74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AB5E-F911-4FE7-9757-5DD661C5028B}">
  <dimension ref="A1:P26"/>
  <sheetViews>
    <sheetView tabSelected="1" zoomScale="115" zoomScaleNormal="115" workbookViewId="0">
      <selection activeCell="N7" sqref="N7"/>
    </sheetView>
  </sheetViews>
  <sheetFormatPr defaultRowHeight="15" x14ac:dyDescent="0.25"/>
  <cols>
    <col min="1" max="1" width="16.42578125" customWidth="1"/>
    <col min="2" max="2" width="9.28515625" customWidth="1"/>
    <col min="3" max="3" width="8.5703125" customWidth="1"/>
    <col min="4" max="4" width="10.5703125" customWidth="1"/>
    <col min="5" max="5" width="14.85546875" customWidth="1"/>
    <col min="6" max="8" width="7.85546875" customWidth="1"/>
    <col min="9" max="9" width="11.5703125" customWidth="1"/>
    <col min="12" max="12" width="14.42578125" customWidth="1"/>
    <col min="14" max="16" width="6.7109375" customWidth="1"/>
  </cols>
  <sheetData>
    <row r="1" spans="1:16" ht="15" customHeight="1" thickBot="1" x14ac:dyDescent="0.3">
      <c r="A1" s="1" t="s">
        <v>1</v>
      </c>
      <c r="B1" s="1" t="s">
        <v>6</v>
      </c>
      <c r="C1" s="1" t="s">
        <v>7</v>
      </c>
      <c r="E1" s="5" t="s">
        <v>0</v>
      </c>
      <c r="F1" s="43" t="s">
        <v>8</v>
      </c>
      <c r="G1" s="43"/>
      <c r="H1" s="43"/>
      <c r="J1" s="8" t="s">
        <v>9</v>
      </c>
      <c r="K1" s="8"/>
      <c r="L1" s="8" t="s">
        <v>16</v>
      </c>
      <c r="M1" s="8" t="s">
        <v>6</v>
      </c>
      <c r="N1" s="8" t="s">
        <v>17</v>
      </c>
      <c r="O1" s="8" t="s">
        <v>18</v>
      </c>
      <c r="P1" s="8" t="s">
        <v>19</v>
      </c>
    </row>
    <row r="2" spans="1:16" ht="13.5" customHeight="1" thickTop="1" x14ac:dyDescent="0.25">
      <c r="A2" t="s">
        <v>23</v>
      </c>
      <c r="B2" t="s">
        <v>13</v>
      </c>
      <c r="C2" s="2"/>
      <c r="E2" s="39" t="s">
        <v>73</v>
      </c>
      <c r="F2" s="6" t="s">
        <v>3</v>
      </c>
      <c r="G2" s="6"/>
      <c r="H2" s="7">
        <v>4</v>
      </c>
      <c r="J2" s="48" t="s">
        <v>10</v>
      </c>
      <c r="K2" s="48"/>
      <c r="L2" s="9" t="s">
        <v>33</v>
      </c>
      <c r="M2" t="str">
        <f t="shared" ref="M2:M3" si="0">IFERROR(INDEX(B:B, MATCH(L2,A:A,0)),0)</f>
        <v>e82935</v>
      </c>
      <c r="N2">
        <f>HEX2DEC(LEFT(M2,2))</f>
        <v>232</v>
      </c>
      <c r="O2">
        <f>HEX2DEC(MID(M2,3,2))</f>
        <v>41</v>
      </c>
      <c r="P2">
        <f>HEX2DEC(RIGHT(M2,2))</f>
        <v>53</v>
      </c>
    </row>
    <row r="3" spans="1:16" ht="13.5" customHeight="1" x14ac:dyDescent="0.25">
      <c r="A3" t="s">
        <v>24</v>
      </c>
      <c r="B3" t="s">
        <v>14</v>
      </c>
      <c r="C3" s="10"/>
      <c r="E3" s="40"/>
      <c r="F3" s="3" t="s">
        <v>4</v>
      </c>
      <c r="G3" s="3"/>
      <c r="H3" s="3">
        <v>4</v>
      </c>
      <c r="J3" s="48" t="s">
        <v>11</v>
      </c>
      <c r="K3" s="48"/>
      <c r="L3" s="9" t="s">
        <v>25</v>
      </c>
      <c r="M3" t="str">
        <f t="shared" si="0"/>
        <v>4F882A</v>
      </c>
      <c r="N3">
        <f>HEX2DEC(LEFT(M3,2))</f>
        <v>79</v>
      </c>
      <c r="O3">
        <f>HEX2DEC(MID(M3,3,2))</f>
        <v>136</v>
      </c>
      <c r="P3">
        <f>HEX2DEC(RIGHT(M3,2))</f>
        <v>42</v>
      </c>
    </row>
    <row r="4" spans="1:16" ht="15.75" thickBot="1" x14ac:dyDescent="0.3">
      <c r="A4" t="s">
        <v>25</v>
      </c>
      <c r="B4" t="s">
        <v>15</v>
      </c>
      <c r="C4" s="11"/>
      <c r="E4" s="41"/>
      <c r="F4" s="4" t="s">
        <v>5</v>
      </c>
      <c r="G4" s="4"/>
      <c r="H4" s="4">
        <f>H2/H3</f>
        <v>1</v>
      </c>
      <c r="J4" s="48" t="s">
        <v>12</v>
      </c>
      <c r="K4" s="48"/>
      <c r="L4" s="9"/>
      <c r="M4">
        <f>IFERROR(INDEX(B:B, MATCH(L4,A:A,0)),0)</f>
        <v>0</v>
      </c>
      <c r="N4">
        <f>IFERROR(HEX2DEC(LEFT(M4,2)),0)</f>
        <v>0</v>
      </c>
      <c r="O4">
        <f>IFERROR(HEX2DEC(LEFT(#REF!,2)),0)</f>
        <v>0</v>
      </c>
      <c r="P4">
        <f t="shared" ref="P4" si="1">IFERROR(HEX2DEC(LEFT(N4,2)),0)</f>
        <v>0</v>
      </c>
    </row>
    <row r="5" spans="1:16" ht="15.75" thickTop="1" x14ac:dyDescent="0.25">
      <c r="A5" t="s">
        <v>30</v>
      </c>
      <c r="B5" t="s">
        <v>29</v>
      </c>
      <c r="C5" s="16"/>
      <c r="E5" s="39" t="s">
        <v>74</v>
      </c>
      <c r="F5" s="6" t="s">
        <v>3</v>
      </c>
      <c r="G5" s="6"/>
      <c r="H5" s="7">
        <v>6</v>
      </c>
      <c r="J5" s="12"/>
      <c r="K5" s="12"/>
      <c r="L5" s="46" t="s">
        <v>20</v>
      </c>
      <c r="M5" s="46"/>
      <c r="N5" s="14">
        <f>SUM(N2:N4)</f>
        <v>311</v>
      </c>
      <c r="O5" s="14">
        <f t="shared" ref="O5:P5" si="2">SUM(O2:O4)</f>
        <v>177</v>
      </c>
      <c r="P5" s="14">
        <f t="shared" si="2"/>
        <v>95</v>
      </c>
    </row>
    <row r="6" spans="1:16" x14ac:dyDescent="0.25">
      <c r="A6" t="s">
        <v>31</v>
      </c>
      <c r="B6" t="s">
        <v>32</v>
      </c>
      <c r="C6" s="17"/>
      <c r="E6" s="40" t="s">
        <v>2</v>
      </c>
      <c r="F6" s="3" t="s">
        <v>4</v>
      </c>
      <c r="G6" s="3"/>
      <c r="H6" s="3">
        <v>6</v>
      </c>
      <c r="J6" s="13"/>
      <c r="K6" s="13"/>
      <c r="L6" s="47" t="s">
        <v>22</v>
      </c>
      <c r="M6" s="47"/>
      <c r="N6" s="44">
        <f>SQRT(N5*N5+O5*O5+P5*P5)</f>
        <v>370.23641095926803</v>
      </c>
      <c r="O6" s="44"/>
      <c r="P6" s="44"/>
    </row>
    <row r="7" spans="1:16" ht="15.75" thickBot="1" x14ac:dyDescent="0.3">
      <c r="A7" t="s">
        <v>33</v>
      </c>
      <c r="B7" t="s">
        <v>34</v>
      </c>
      <c r="C7" s="18"/>
      <c r="E7" s="41"/>
      <c r="F7" s="4" t="s">
        <v>5</v>
      </c>
      <c r="G7" s="4"/>
      <c r="H7" s="4">
        <f>H5/H6</f>
        <v>1</v>
      </c>
      <c r="J7" s="13"/>
      <c r="K7" s="13"/>
      <c r="L7" s="45" t="s">
        <v>26</v>
      </c>
      <c r="M7" s="45"/>
      <c r="N7" s="15">
        <f>IFERROR(INT(N5/N6*255),0)</f>
        <v>214</v>
      </c>
      <c r="O7" s="15">
        <f>IFERROR(INT(O5/N6*255),0)</f>
        <v>121</v>
      </c>
      <c r="P7" s="15">
        <f>IFERROR(INT(P5/N6*255),0)</f>
        <v>65</v>
      </c>
    </row>
    <row r="8" spans="1:16" ht="15.75" customHeight="1" thickTop="1" x14ac:dyDescent="0.25">
      <c r="A8" t="s">
        <v>35</v>
      </c>
      <c r="B8" t="s">
        <v>36</v>
      </c>
      <c r="C8" s="19"/>
      <c r="E8" s="39" t="s">
        <v>75</v>
      </c>
      <c r="F8" s="6" t="s">
        <v>3</v>
      </c>
      <c r="G8" s="6"/>
      <c r="H8" s="7">
        <v>3</v>
      </c>
      <c r="J8" s="13"/>
      <c r="K8" s="13"/>
      <c r="L8" s="45" t="s">
        <v>6</v>
      </c>
      <c r="M8" s="45"/>
      <c r="N8" s="15" t="str">
        <f>DEC2HEX(N7)</f>
        <v>D6</v>
      </c>
      <c r="O8" s="15" t="str">
        <f t="shared" ref="O8:P8" si="3">DEC2HEX(O7)</f>
        <v>79</v>
      </c>
      <c r="P8" s="15" t="str">
        <f t="shared" si="3"/>
        <v>41</v>
      </c>
    </row>
    <row r="9" spans="1:16" x14ac:dyDescent="0.25">
      <c r="A9" t="s">
        <v>37</v>
      </c>
      <c r="B9" t="s">
        <v>38</v>
      </c>
      <c r="C9" s="20"/>
      <c r="E9" s="40"/>
      <c r="F9" s="3" t="s">
        <v>4</v>
      </c>
      <c r="G9" s="3"/>
      <c r="H9" s="3">
        <v>4</v>
      </c>
      <c r="J9" s="13"/>
      <c r="K9" s="13"/>
      <c r="L9" s="42" t="s">
        <v>27</v>
      </c>
      <c r="M9" s="42"/>
      <c r="N9" s="42" t="str">
        <f>_xlfn.CONCAT("#",N8,O8,P8)</f>
        <v>#D67941</v>
      </c>
      <c r="O9" s="42"/>
      <c r="P9" s="42"/>
    </row>
    <row r="10" spans="1:16" ht="15.75" thickBot="1" x14ac:dyDescent="0.3">
      <c r="A10" t="s">
        <v>40</v>
      </c>
      <c r="B10" t="s">
        <v>39</v>
      </c>
      <c r="C10" s="21"/>
      <c r="E10" s="41"/>
      <c r="F10" s="4" t="s">
        <v>5</v>
      </c>
      <c r="G10" s="4"/>
      <c r="H10" s="4">
        <f>H8/H9</f>
        <v>0.75</v>
      </c>
      <c r="M10" t="s">
        <v>21</v>
      </c>
      <c r="N10">
        <f>IFERROR(AVERAGEIF(N2:N4,"&lt;&gt;0"),0)</f>
        <v>155.5</v>
      </c>
      <c r="O10">
        <f t="shared" ref="O10:P10" si="4">IFERROR(AVERAGEIF(O2:O4,"&lt;&gt;0"),0)</f>
        <v>88.5</v>
      </c>
      <c r="P10">
        <f t="shared" si="4"/>
        <v>47.5</v>
      </c>
    </row>
    <row r="11" spans="1:16" ht="15.75" thickTop="1" x14ac:dyDescent="0.25">
      <c r="A11" t="s">
        <v>41</v>
      </c>
      <c r="B11" t="s">
        <v>42</v>
      </c>
      <c r="C11" s="22"/>
      <c r="E11" s="39" t="s">
        <v>76</v>
      </c>
      <c r="F11" s="6" t="s">
        <v>3</v>
      </c>
      <c r="G11" s="6"/>
      <c r="H11" s="7">
        <v>4</v>
      </c>
      <c r="N11" t="str">
        <f>DEC2HEX(N10)</f>
        <v>9B</v>
      </c>
      <c r="O11" t="str">
        <f t="shared" ref="O11:P11" si="5">DEC2HEX(O10)</f>
        <v>58</v>
      </c>
      <c r="P11" t="str">
        <f t="shared" si="5"/>
        <v>2F</v>
      </c>
    </row>
    <row r="12" spans="1:16" x14ac:dyDescent="0.25">
      <c r="A12" t="s">
        <v>43</v>
      </c>
      <c r="B12" t="s">
        <v>44</v>
      </c>
      <c r="C12" s="23"/>
      <c r="E12" s="40"/>
      <c r="F12" s="3" t="s">
        <v>4</v>
      </c>
      <c r="G12" s="3"/>
      <c r="H12" s="3">
        <v>5.5</v>
      </c>
      <c r="L12" s="42" t="s">
        <v>28</v>
      </c>
      <c r="M12" s="42"/>
      <c r="N12" s="42" t="str">
        <f>_xlfn.CONCAT("#",N11,O11,P11)</f>
        <v>#9B582F</v>
      </c>
      <c r="O12" s="42"/>
      <c r="P12" s="42"/>
    </row>
    <row r="13" spans="1:16" ht="15.75" thickBot="1" x14ac:dyDescent="0.3">
      <c r="A13" t="s">
        <v>46</v>
      </c>
      <c r="B13" t="s">
        <v>45</v>
      </c>
      <c r="C13" s="24"/>
      <c r="E13" s="41"/>
      <c r="F13" s="4" t="s">
        <v>5</v>
      </c>
      <c r="G13" s="4"/>
      <c r="H13" s="4">
        <f>H11/H12</f>
        <v>0.72727272727272729</v>
      </c>
    </row>
    <row r="14" spans="1:16" ht="15.75" customHeight="1" thickTop="1" x14ac:dyDescent="0.25">
      <c r="A14" t="s">
        <v>47</v>
      </c>
      <c r="B14" t="s">
        <v>48</v>
      </c>
      <c r="C14" s="25"/>
      <c r="E14" s="39" t="s">
        <v>77</v>
      </c>
      <c r="F14" s="6" t="s">
        <v>3</v>
      </c>
      <c r="G14" s="6"/>
      <c r="H14" s="7">
        <v>6</v>
      </c>
    </row>
    <row r="15" spans="1:16" x14ac:dyDescent="0.25">
      <c r="A15" t="s">
        <v>49</v>
      </c>
      <c r="B15" t="s">
        <v>50</v>
      </c>
      <c r="C15" s="26"/>
      <c r="E15" s="40"/>
      <c r="F15" s="3" t="s">
        <v>4</v>
      </c>
      <c r="G15" s="3"/>
      <c r="H15" s="3">
        <v>4</v>
      </c>
    </row>
    <row r="16" spans="1:16" ht="15.75" thickBot="1" x14ac:dyDescent="0.3">
      <c r="A16" t="s">
        <v>51</v>
      </c>
      <c r="B16" t="s">
        <v>52</v>
      </c>
      <c r="C16" s="27"/>
      <c r="E16" s="41"/>
      <c r="F16" s="4" t="s">
        <v>5</v>
      </c>
      <c r="G16" s="4"/>
      <c r="H16" s="4">
        <f>H14/H15</f>
        <v>1.5</v>
      </c>
    </row>
    <row r="17" spans="1:8" ht="15.75" thickTop="1" x14ac:dyDescent="0.25">
      <c r="A17" t="s">
        <v>53</v>
      </c>
      <c r="B17" t="s">
        <v>54</v>
      </c>
      <c r="C17" s="28"/>
      <c r="E17" s="39" t="s">
        <v>78</v>
      </c>
      <c r="F17" s="6" t="s">
        <v>3</v>
      </c>
      <c r="G17" s="6"/>
      <c r="H17" s="7">
        <v>5</v>
      </c>
    </row>
    <row r="18" spans="1:8" x14ac:dyDescent="0.25">
      <c r="A18" t="s">
        <v>55</v>
      </c>
      <c r="B18" t="s">
        <v>56</v>
      </c>
      <c r="C18" s="29"/>
      <c r="E18" s="40"/>
      <c r="F18" s="3" t="s">
        <v>4</v>
      </c>
      <c r="G18" s="3"/>
      <c r="H18" s="3">
        <v>7</v>
      </c>
    </row>
    <row r="19" spans="1:8" ht="15.75" thickBot="1" x14ac:dyDescent="0.3">
      <c r="A19" t="s">
        <v>57</v>
      </c>
      <c r="B19" t="s">
        <v>58</v>
      </c>
      <c r="C19" s="30"/>
      <c r="E19" s="41"/>
      <c r="F19" s="4" t="s">
        <v>5</v>
      </c>
      <c r="G19" s="4"/>
      <c r="H19" s="4">
        <f>H17/H18</f>
        <v>0.7142857142857143</v>
      </c>
    </row>
    <row r="20" spans="1:8" ht="15.75" customHeight="1" thickTop="1" x14ac:dyDescent="0.25">
      <c r="A20" t="s">
        <v>59</v>
      </c>
      <c r="B20" t="s">
        <v>60</v>
      </c>
      <c r="C20" s="31"/>
      <c r="E20" s="39" t="s">
        <v>79</v>
      </c>
      <c r="F20" s="6" t="s">
        <v>3</v>
      </c>
      <c r="G20" s="6"/>
      <c r="H20" s="7">
        <v>5</v>
      </c>
    </row>
    <row r="21" spans="1:8" x14ac:dyDescent="0.25">
      <c r="A21" t="s">
        <v>61</v>
      </c>
      <c r="B21" s="32" t="s">
        <v>62</v>
      </c>
      <c r="C21" s="33"/>
      <c r="E21" s="40"/>
      <c r="F21" s="3" t="s">
        <v>4</v>
      </c>
      <c r="G21" s="3"/>
      <c r="H21" s="3">
        <v>7.5</v>
      </c>
    </row>
    <row r="22" spans="1:8" ht="15.75" thickBot="1" x14ac:dyDescent="0.3">
      <c r="A22" t="s">
        <v>63</v>
      </c>
      <c r="B22" t="s">
        <v>66</v>
      </c>
      <c r="C22" s="35"/>
      <c r="E22" s="41"/>
      <c r="F22" s="4" t="s">
        <v>5</v>
      </c>
      <c r="G22" s="4"/>
      <c r="H22" s="4">
        <f>H20/H21</f>
        <v>0.66666666666666663</v>
      </c>
    </row>
    <row r="23" spans="1:8" ht="15.75" customHeight="1" thickTop="1" x14ac:dyDescent="0.25">
      <c r="A23" t="s">
        <v>65</v>
      </c>
      <c r="B23" t="s">
        <v>64</v>
      </c>
      <c r="C23" s="34"/>
    </row>
    <row r="24" spans="1:8" x14ac:dyDescent="0.25">
      <c r="A24" t="s">
        <v>67</v>
      </c>
      <c r="B24" t="s">
        <v>68</v>
      </c>
      <c r="C24" s="36"/>
    </row>
    <row r="25" spans="1:8" x14ac:dyDescent="0.25">
      <c r="A25" t="s">
        <v>69</v>
      </c>
      <c r="B25" t="s">
        <v>70</v>
      </c>
      <c r="C25" s="37"/>
    </row>
    <row r="26" spans="1:8" x14ac:dyDescent="0.25">
      <c r="A26" t="s">
        <v>71</v>
      </c>
      <c r="B26" t="s">
        <v>72</v>
      </c>
      <c r="C26" s="38"/>
    </row>
  </sheetData>
  <mergeCells count="20">
    <mergeCell ref="L12:M12"/>
    <mergeCell ref="N12:P12"/>
    <mergeCell ref="F1:H1"/>
    <mergeCell ref="N6:P6"/>
    <mergeCell ref="L7:M7"/>
    <mergeCell ref="L8:M8"/>
    <mergeCell ref="L9:M9"/>
    <mergeCell ref="N9:P9"/>
    <mergeCell ref="L5:M5"/>
    <mergeCell ref="L6:M6"/>
    <mergeCell ref="J2:K2"/>
    <mergeCell ref="J3:K3"/>
    <mergeCell ref="J4:K4"/>
    <mergeCell ref="E14:E16"/>
    <mergeCell ref="E17:E19"/>
    <mergeCell ref="E20:E22"/>
    <mergeCell ref="E2:E4"/>
    <mergeCell ref="E5:E7"/>
    <mergeCell ref="E8:E10"/>
    <mergeCell ref="E11:E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Farengar</dc:creator>
  <cp:lastModifiedBy>Farengar</cp:lastModifiedBy>
  <dcterms:created xsi:type="dcterms:W3CDTF">2020-11-07T19:33:38Z</dcterms:created>
  <dcterms:modified xsi:type="dcterms:W3CDTF">2020-11-14T01:27:27Z</dcterms:modified>
</cp:coreProperties>
</file>