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SITCOMPUTER\Downloads\"/>
    </mc:Choice>
  </mc:AlternateContent>
  <xr:revisionPtr revIDLastSave="0" documentId="13_ncr:1_{87E1BC32-55F8-4E27-81B2-2F4B94C7B2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Datos" sheetId="1" r:id="rId2"/>
  </sheets>
  <calcPr calcId="181029"/>
</workbook>
</file>

<file path=xl/calcChain.xml><?xml version="1.0" encoding="utf-8"?>
<calcChain xmlns="http://schemas.openxmlformats.org/spreadsheetml/2006/main">
  <c r="L6" i="2" l="1"/>
  <c r="L25" i="2"/>
  <c r="F21" i="1"/>
  <c r="F18" i="1"/>
  <c r="D24" i="1"/>
  <c r="D43" i="2" s="1"/>
  <c r="D21" i="1"/>
  <c r="D25" i="2" s="1"/>
  <c r="D18" i="1"/>
  <c r="D6" i="2" s="1"/>
</calcChain>
</file>

<file path=xl/sharedStrings.xml><?xml version="1.0" encoding="utf-8"?>
<sst xmlns="http://schemas.openxmlformats.org/spreadsheetml/2006/main" count="40" uniqueCount="36">
  <si>
    <t>Mes</t>
  </si>
  <si>
    <t>Productos_Vendidos</t>
  </si>
  <si>
    <t>Pedidos_Online</t>
  </si>
  <si>
    <t>Atenciones_Presenciales</t>
  </si>
  <si>
    <t>Atenciones_Domiciliarias</t>
  </si>
  <si>
    <t>Operaciones_Críticas</t>
  </si>
  <si>
    <t>Casos_Muerte_Natural</t>
  </si>
  <si>
    <t>Casos_Negligencia</t>
  </si>
  <si>
    <t>Devoluciones</t>
  </si>
  <si>
    <t>Satisfaccion_Promedio (1-5)</t>
  </si>
  <si>
    <t>Ingresos_Totales (CLP)</t>
  </si>
  <si>
    <t>Clientes_Nuevos</t>
  </si>
  <si>
    <t>Clientes_Recurrentes</t>
  </si>
  <si>
    <t>Visitas_Web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</si>
  <si>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</si>
  <si>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</si>
  <si>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</si>
  <si>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</si>
  <si>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</si>
  <si>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</si>
  <si>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</si>
  <si>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</si>
  <si>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</si>
  <si>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</si>
  <si>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</si>
  <si>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</si>
  <si>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 xml:space="preserve">Ventas_Farmacia </t>
  </si>
  <si>
    <t>KPI 2 Atenciones Domiciliarias Porcentaje</t>
  </si>
  <si>
    <t>KP3 Conversion web a pedido online</t>
  </si>
  <si>
    <t>KPI 1 Satisfacción Promedio (1-5)</t>
  </si>
  <si>
    <t>KR3</t>
  </si>
  <si>
    <t>KRI 1 Tasa de Casos por Negligencia</t>
  </si>
  <si>
    <t>KR2 Porcentaje de Devoluciones</t>
  </si>
  <si>
    <t>KRI3</t>
  </si>
  <si>
    <t>KPI3 Conversion web a pedido online</t>
  </si>
  <si>
    <t>Se mantiene en 4 estrellas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</si>
</sst>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Datos!$K$1</c:f>
              <c:strCache>
                <c:ptCount val="1"/>
                <c:pt idx="0">
                  <c:v>Satisfaccion_Promedio (1-5)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Datos!$K$2:$K$13</c:f>
              <c:numCache>
                <c:formatCode>General</c:formatCode>
                <c:ptCount val="12"/>
                <c:pt idx="0">
                  <c:v>4.71</c:v>
                </c:pt>
                <c:pt idx="1">
                  <c:v>4.1100000000000003</c:v>
                </c:pt>
                <c:pt idx="2">
                  <c:v>4.4400000000000004</c:v>
                </c:pt>
                <c:pt idx="3">
                  <c:v>4.2</c:v>
                </c:pt>
                <c:pt idx="4">
                  <c:v>4.9000000000000004</c:v>
                </c:pt>
                <c:pt idx="5">
                  <c:v>4.4800000000000004</c:v>
                </c:pt>
                <c:pt idx="6">
                  <c:v>4.5599999999999996</c:v>
                </c:pt>
                <c:pt idx="7">
                  <c:v>4.7</c:v>
                </c:pt>
                <c:pt idx="8">
                  <c:v>4.1399999999999997</c:v>
                </c:pt>
                <c:pt idx="9">
                  <c:v>4.5999999999999996</c:v>
                </c:pt>
                <c:pt idx="10">
                  <c:v>4.54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7-49C8-B6A0-35DB5765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456832"/>
        <c:axId val="1951457312"/>
      </c:barChart>
      <c:catAx>
        <c:axId val="19514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51457312"/>
        <c:crosses val="autoZero"/>
        <c:auto val="1"/>
        <c:lblAlgn val="ctr"/>
        <c:lblOffset val="100"/>
        <c:noMultiLvlLbl val="0"/>
      </c:catAx>
      <c:valAx>
        <c:axId val="19514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514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 Atenciones Domiciliarias Porcentaje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Atenciones_Presenciales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Datos!$E$2:$E$13</c:f>
              <c:numCache>
                <c:formatCode>General</c:formatCode>
                <c:ptCount val="12"/>
                <c:pt idx="0">
                  <c:v>300</c:v>
                </c:pt>
                <c:pt idx="1">
                  <c:v>357</c:v>
                </c:pt>
                <c:pt idx="2">
                  <c:v>304</c:v>
                </c:pt>
                <c:pt idx="3">
                  <c:v>313</c:v>
                </c:pt>
                <c:pt idx="4">
                  <c:v>380</c:v>
                </c:pt>
                <c:pt idx="5">
                  <c:v>300</c:v>
                </c:pt>
                <c:pt idx="6">
                  <c:v>384</c:v>
                </c:pt>
                <c:pt idx="7">
                  <c:v>270</c:v>
                </c:pt>
                <c:pt idx="8">
                  <c:v>322</c:v>
                </c:pt>
                <c:pt idx="9">
                  <c:v>267</c:v>
                </c:pt>
                <c:pt idx="10">
                  <c:v>381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B-49F9-9740-80A6611A752E}"/>
            </c:ext>
          </c:extLst>
        </c:ser>
        <c:ser>
          <c:idx val="1"/>
          <c:order val="1"/>
          <c:tx>
            <c:strRef>
              <c:f>Datos!$F$1</c:f>
              <c:strCache>
                <c:ptCount val="1"/>
                <c:pt idx="0">
                  <c:v>Atenciones_Domiciliarias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Datos!$F$2:$F$13</c:f>
              <c:numCache>
                <c:formatCode>General</c:formatCode>
                <c:ptCount val="12"/>
                <c:pt idx="0">
                  <c:v>163</c:v>
                </c:pt>
                <c:pt idx="1">
                  <c:v>49</c:v>
                </c:pt>
                <c:pt idx="2">
                  <c:v>103</c:v>
                </c:pt>
                <c:pt idx="3">
                  <c:v>131</c:v>
                </c:pt>
                <c:pt idx="4">
                  <c:v>1</c:v>
                </c:pt>
                <c:pt idx="5">
                  <c:v>133</c:v>
                </c:pt>
                <c:pt idx="6">
                  <c:v>53</c:v>
                </c:pt>
                <c:pt idx="7">
                  <c:v>105</c:v>
                </c:pt>
                <c:pt idx="8">
                  <c:v>3</c:v>
                </c:pt>
                <c:pt idx="9">
                  <c:v>53</c:v>
                </c:pt>
                <c:pt idx="10">
                  <c:v>190</c:v>
                </c:pt>
                <c:pt idx="1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B-49F9-9740-80A6611A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4656"/>
        <c:axId val="29768496"/>
      </c:barChart>
      <c:catAx>
        <c:axId val="297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68496"/>
        <c:crosses val="autoZero"/>
        <c:auto val="1"/>
        <c:lblAlgn val="ctr"/>
        <c:lblOffset val="100"/>
        <c:noMultiLvlLbl val="0"/>
      </c:catAx>
      <c:valAx>
        <c:axId val="297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Conversion web a pedido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Pedidos_Online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Datos!$C$2:$C$13</c:f>
              <c:numCache>
                <c:formatCode>General</c:formatCode>
                <c:ptCount val="12"/>
                <c:pt idx="0">
                  <c:v>216</c:v>
                </c:pt>
                <c:pt idx="1">
                  <c:v>199</c:v>
                </c:pt>
                <c:pt idx="2">
                  <c:v>203</c:v>
                </c:pt>
                <c:pt idx="3">
                  <c:v>230</c:v>
                </c:pt>
                <c:pt idx="4">
                  <c:v>249</c:v>
                </c:pt>
                <c:pt idx="5">
                  <c:v>152</c:v>
                </c:pt>
                <c:pt idx="6">
                  <c:v>101</c:v>
                </c:pt>
                <c:pt idx="7">
                  <c:v>187</c:v>
                </c:pt>
                <c:pt idx="8">
                  <c:v>137</c:v>
                </c:pt>
                <c:pt idx="9">
                  <c:v>229</c:v>
                </c:pt>
                <c:pt idx="10">
                  <c:v>120</c:v>
                </c:pt>
                <c:pt idx="11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5-4860-A6F1-9297A8A12536}"/>
            </c:ext>
          </c:extLst>
        </c:ser>
        <c:ser>
          <c:idx val="1"/>
          <c:order val="1"/>
          <c:tx>
            <c:strRef>
              <c:f>Datos!$O$1</c:f>
              <c:strCache>
                <c:ptCount val="1"/>
                <c:pt idx="0">
                  <c:v>Visitas_Web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Datos!$O$2:$O$13</c:f>
              <c:numCache>
                <c:formatCode>General</c:formatCode>
                <c:ptCount val="12"/>
                <c:pt idx="0">
                  <c:v>2076</c:v>
                </c:pt>
                <c:pt idx="1">
                  <c:v>2707</c:v>
                </c:pt>
                <c:pt idx="2">
                  <c:v>1729</c:v>
                </c:pt>
                <c:pt idx="3">
                  <c:v>2695</c:v>
                </c:pt>
                <c:pt idx="4">
                  <c:v>2733</c:v>
                </c:pt>
                <c:pt idx="5">
                  <c:v>2439</c:v>
                </c:pt>
                <c:pt idx="6">
                  <c:v>1246</c:v>
                </c:pt>
                <c:pt idx="7">
                  <c:v>1835</c:v>
                </c:pt>
                <c:pt idx="8">
                  <c:v>2462</c:v>
                </c:pt>
                <c:pt idx="9">
                  <c:v>1202</c:v>
                </c:pt>
                <c:pt idx="10">
                  <c:v>2207</c:v>
                </c:pt>
                <c:pt idx="11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5-4860-A6F1-9297A8A1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24560"/>
        <c:axId val="218727440"/>
      </c:lineChart>
      <c:catAx>
        <c:axId val="2187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8727440"/>
        <c:crosses val="autoZero"/>
        <c:auto val="1"/>
        <c:lblAlgn val="ctr"/>
        <c:lblOffset val="100"/>
        <c:noMultiLvlLbl val="0"/>
      </c:catAx>
      <c:valAx>
        <c:axId val="2187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87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 Tasa de Casos por Negligencia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Datos!$G$1</c:f>
              <c:strCache>
                <c:ptCount val="1"/>
                <c:pt idx="0">
                  <c:v>Operaciones_Críticas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Datos!$G$2:$G$13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6</c:v>
                </c:pt>
                <c:pt idx="3">
                  <c:v>14</c:v>
                </c:pt>
                <c:pt idx="4">
                  <c:v>18</c:v>
                </c:pt>
                <c:pt idx="5">
                  <c:v>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12</c:v>
                </c:pt>
                <c:pt idx="10">
                  <c:v>18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3E1-99C7-0618C4B2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07584"/>
        <c:axId val="1915500864"/>
      </c:barChart>
      <c:lineChart>
        <c:grouping val="standard"/>
        <c:varyColors val="0"/>
        <c:ser>
          <c:idx val="1"/>
          <c:order val="1"/>
          <c:tx>
            <c:strRef>
              <c:f>Datos!$I$1</c:f>
              <c:strCache>
                <c:ptCount val="1"/>
                <c:pt idx="0">
                  <c:v>Casos_Negligencia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3E1-99C7-0618C4B2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07584"/>
        <c:axId val="1915500864"/>
      </c:lineChart>
      <c:catAx>
        <c:axId val="19155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15500864"/>
        <c:crosses val="autoZero"/>
        <c:auto val="1"/>
        <c:lblAlgn val="ctr"/>
        <c:lblOffset val="100"/>
        <c:noMultiLvlLbl val="0"/>
      </c:catAx>
      <c:valAx>
        <c:axId val="19155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155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Devoluciones</a:t>
            </a:r>
            <a:r>
              <a:rPr lang="es-CL" baseline="0"/>
              <a:t> Comparadas Con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Productos_Vendidos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Datos!$B$2:$B$13</c:f>
              <c:numCache>
                <c:formatCode>General</c:formatCode>
                <c:ptCount val="12"/>
                <c:pt idx="0">
                  <c:v>502</c:v>
                </c:pt>
                <c:pt idx="1">
                  <c:v>748</c:v>
                </c:pt>
                <c:pt idx="2">
                  <c:v>670</c:v>
                </c:pt>
                <c:pt idx="3">
                  <c:v>506</c:v>
                </c:pt>
                <c:pt idx="4">
                  <c:v>471</c:v>
                </c:pt>
                <c:pt idx="5">
                  <c:v>588</c:v>
                </c:pt>
                <c:pt idx="6">
                  <c:v>420</c:v>
                </c:pt>
                <c:pt idx="7">
                  <c:v>502</c:v>
                </c:pt>
                <c:pt idx="8">
                  <c:v>521</c:v>
                </c:pt>
                <c:pt idx="9">
                  <c:v>614</c:v>
                </c:pt>
                <c:pt idx="10">
                  <c:v>730</c:v>
                </c:pt>
                <c:pt idx="11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F-44BC-BA2A-4560159DA54D}"/>
            </c:ext>
          </c:extLst>
        </c:ser>
        <c:ser>
          <c:idx val="1"/>
          <c:order val="1"/>
          <c:tx>
            <c:strRef>
              <c:f>Datos!$J$1</c:f>
              <c:strCache>
                <c:ptCount val="1"/>
                <c:pt idx="0">
                  <c:v>Devoluciones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Datos!$J$2:$J$13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F-44BC-BA2A-4560159D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143680"/>
        <c:axId val="213145120"/>
      </c:barChart>
      <c:catAx>
        <c:axId val="2131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145120"/>
        <c:crosses val="autoZero"/>
        <c:auto val="1"/>
        <c:lblAlgn val="ctr"/>
        <c:lblOffset val="100"/>
        <c:noMultiLvlLbl val="0"/>
      </c:catAx>
      <c:valAx>
        <c:axId val="2131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31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Datos!$K$1</c:f>
              <c:strCache>
                <c:ptCount val="1"/>
                <c:pt idx="0">
                  <c:v>Satisfaccion_Promedio (1-5)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Datos!$K$2:$K$13</c:f>
              <c:numCache>
                <c:formatCode>General</c:formatCode>
                <c:ptCount val="12"/>
                <c:pt idx="0">
                  <c:v>4.71</c:v>
                </c:pt>
                <c:pt idx="1">
                  <c:v>4.1100000000000003</c:v>
                </c:pt>
                <c:pt idx="2">
                  <c:v>4.4400000000000004</c:v>
                </c:pt>
                <c:pt idx="3">
                  <c:v>4.2</c:v>
                </c:pt>
                <c:pt idx="4">
                  <c:v>4.9000000000000004</c:v>
                </c:pt>
                <c:pt idx="5">
                  <c:v>4.4800000000000004</c:v>
                </c:pt>
                <c:pt idx="6">
                  <c:v>4.5599999999999996</c:v>
                </c:pt>
                <c:pt idx="7">
                  <c:v>4.7</c:v>
                </c:pt>
                <c:pt idx="8">
                  <c:v>4.1399999999999997</c:v>
                </c:pt>
                <c:pt idx="9">
                  <c:v>4.5999999999999996</c:v>
                </c:pt>
                <c:pt idx="10">
                  <c:v>4.54</c:v>
                </c:pt>
                <c:pt idx="1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B09-AA31-331BBA34C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98944"/>
        <c:axId val="1915520544"/>
      </c:lineChart>
      <c:catAx>
        <c:axId val="19154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15520544"/>
        <c:crosses val="autoZero"/>
        <c:auto val="1"/>
        <c:lblAlgn val="ctr"/>
        <c:lblOffset val="100"/>
        <c:noMultiLvlLbl val="0"/>
      </c:catAx>
      <c:valAx>
        <c:axId val="1915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154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6</xdr:row>
      <xdr:rowOff>180975</xdr:rowOff>
    </xdr:from>
    <xdr:to>
      <xdr:col>8</xdr:col>
      <xdr:colOff>742950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2062B-73A1-4C3C-A093-33F62FC3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9</xdr:col>
      <xdr:colOff>0</xdr:colOff>
      <xdr:row>39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E02C1C-F4F4-4710-8931-DC5C32306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752475</xdr:colOff>
      <xdr:row>43</xdr:row>
      <xdr:rowOff>9525</xdr:rowOff>
    </xdr:from>
    <xdr:to>
      <xdr:col>8</xdr:col>
      <xdr:colOff>752475</xdr:colOff>
      <xdr:row>57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EF453-BE77-4F1A-B1ED-65F4F1C9C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17</xdr:col>
      <xdr:colOff>0</xdr:colOff>
      <xdr:row>21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42E106-6371-488C-9EBE-FF382ABA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17</xdr:col>
      <xdr:colOff>0</xdr:colOff>
      <xdr:row>39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D805BA-2204-4939-BA08-F165C04A0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17</xdr:col>
      <xdr:colOff>0</xdr:colOff>
      <xdr:row>57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095A69-1AE3-4916-B04A-95EE285D7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EAB6-4EF8-4FAC-9055-36B1783300DE}">
  <sheetPr codeName="Hoja2"/>
  <dimension ref="D5:L43"/>
  <sheetViews>
    <sheetView tabSelected="1" workbookViewId="0">
      <selection activeCell="L44" sqref="L44"/>
    </sheetView>
  </sheetViews>
  <sheetFormatPr baseColWidth="10" defaultRowHeight="15" x14ac:dyDescent="0.25"/>
  <sheetData>
    <row r="5" spans="4:12" x14ac:dyDescent="0.25">
      <c r="D5" t="s">
        <v>29</v>
      </c>
      <c r="L5" t="s">
        <v>31</v>
      </c>
    </row>
    <row r="6" spans="4:12" x14ac:dyDescent="0.25">
      <c r="D6" s="2">
        <f>Datos!D18</f>
        <v>4.4650000000000007</v>
      </c>
      <c r="L6" s="4">
        <f>Datos!F18</f>
        <v>4.6242774566473986E-2</v>
      </c>
    </row>
    <row r="24" spans="4:12" x14ac:dyDescent="0.25">
      <c r="D24" t="s">
        <v>27</v>
      </c>
      <c r="L24" t="s">
        <v>32</v>
      </c>
    </row>
    <row r="25" spans="4:12" x14ac:dyDescent="0.25">
      <c r="D25" s="4">
        <f>Datos!D21</f>
        <v>0.22378592666005948</v>
      </c>
      <c r="L25" s="4">
        <f>Datos!F21</f>
        <v>1.301967746708093E-2</v>
      </c>
    </row>
    <row r="42" spans="4:12" x14ac:dyDescent="0.25">
      <c r="D42" t="s">
        <v>34</v>
      </c>
      <c r="L42" t="s">
        <v>33</v>
      </c>
    </row>
    <row r="43" spans="4:12" x14ac:dyDescent="0.25">
      <c r="D43" s="4">
        <f>Datos!D24</f>
        <v>8.9150615466404945E-2</v>
      </c>
      <c r="L43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4"/>
  <sheetViews>
    <sheetView topLeftCell="E1" zoomScale="85" zoomScaleNormal="85" workbookViewId="0">
      <selection activeCell="J19" sqref="J19"/>
    </sheetView>
  </sheetViews>
  <sheetFormatPr baseColWidth="10" defaultColWidth="8.85546875" defaultRowHeight="15" x14ac:dyDescent="0.25"/>
  <cols>
    <col min="2" max="2" width="18.140625" customWidth="1"/>
    <col min="3" max="3" width="20.5703125" customWidth="1"/>
    <col min="4" max="4" width="44.7109375" customWidth="1"/>
    <col min="5" max="5" width="23.140625" customWidth="1"/>
    <col min="6" max="6" width="37.5703125" customWidth="1"/>
    <col min="7" max="7" width="36.85546875" customWidth="1"/>
    <col min="8" max="8" width="14.7109375" customWidth="1"/>
    <col min="9" max="9" width="16.140625" customWidth="1"/>
    <col min="10" max="10" width="15.7109375" customWidth="1"/>
    <col min="11" max="11" width="26.7109375" customWidth="1"/>
    <col min="12" max="12" width="17.5703125" customWidth="1"/>
    <col min="13" max="13" width="23.85546875" customWidth="1"/>
    <col min="14" max="14" width="24.28515625" customWidth="1"/>
    <col min="15" max="15" width="18" customWidth="1"/>
    <col min="16" max="16" width="26.5703125" customWidth="1"/>
    <col min="17" max="17" width="24.28515625" customWidth="1"/>
    <col min="18" max="18" width="18.42578125" customWidth="1"/>
    <col min="19" max="19" width="20.28515625" customWidth="1"/>
    <col min="20" max="20" width="19.42578125" customWidth="1"/>
    <col min="21" max="21" width="33.7109375" customWidth="1"/>
    <col min="22" max="22" width="25.28515625" customWidth="1"/>
    <col min="23" max="23" width="21.5703125" customWidth="1"/>
    <col min="24" max="24" width="28.28515625" customWidth="1"/>
    <col min="25" max="25" width="23.7109375" customWidth="1"/>
    <col min="26" max="26" width="21.5703125" customWidth="1"/>
    <col min="27" max="27" width="30.5703125" customWidth="1"/>
    <col min="28" max="28" width="29" customWidth="1"/>
    <col min="29" max="29" width="25.5703125" customWidth="1"/>
    <col min="30" max="30" width="18.28515625" customWidth="1"/>
    <col min="31" max="31" width="16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502</v>
      </c>
      <c r="C2">
        <v>216</v>
      </c>
      <c r="D2">
        <v>1621909</v>
      </c>
      <c r="E2">
        <v>300</v>
      </c>
      <c r="F2">
        <v>163</v>
      </c>
      <c r="G2">
        <v>14</v>
      </c>
      <c r="H2">
        <v>4</v>
      </c>
      <c r="I2">
        <v>0</v>
      </c>
      <c r="J2">
        <v>5</v>
      </c>
      <c r="K2">
        <v>4.71</v>
      </c>
      <c r="L2">
        <v>11217302</v>
      </c>
      <c r="M2">
        <v>108</v>
      </c>
      <c r="N2">
        <v>192</v>
      </c>
      <c r="O2">
        <v>2076</v>
      </c>
    </row>
    <row r="3" spans="1:15" x14ac:dyDescent="0.25">
      <c r="A3" t="s">
        <v>15</v>
      </c>
      <c r="B3">
        <v>748</v>
      </c>
      <c r="C3">
        <v>199</v>
      </c>
      <c r="D3">
        <v>1458795</v>
      </c>
      <c r="E3">
        <v>357</v>
      </c>
      <c r="F3">
        <v>49</v>
      </c>
      <c r="G3">
        <v>16</v>
      </c>
      <c r="H3">
        <v>1</v>
      </c>
      <c r="I3">
        <v>0</v>
      </c>
      <c r="J3">
        <v>3</v>
      </c>
      <c r="K3">
        <v>4.1100000000000003</v>
      </c>
      <c r="L3">
        <v>7540234</v>
      </c>
      <c r="M3">
        <v>81</v>
      </c>
      <c r="N3">
        <v>81</v>
      </c>
      <c r="O3">
        <v>2707</v>
      </c>
    </row>
    <row r="4" spans="1:15" x14ac:dyDescent="0.25">
      <c r="A4" t="s">
        <v>16</v>
      </c>
      <c r="B4">
        <v>670</v>
      </c>
      <c r="C4">
        <v>203</v>
      </c>
      <c r="D4">
        <v>1686232</v>
      </c>
      <c r="E4">
        <v>304</v>
      </c>
      <c r="F4">
        <v>103</v>
      </c>
      <c r="G4">
        <v>6</v>
      </c>
      <c r="H4">
        <v>6</v>
      </c>
      <c r="I4">
        <v>0</v>
      </c>
      <c r="J4">
        <v>10</v>
      </c>
      <c r="K4">
        <v>4.4400000000000004</v>
      </c>
      <c r="L4">
        <v>8846780</v>
      </c>
      <c r="M4">
        <v>101</v>
      </c>
      <c r="N4">
        <v>81</v>
      </c>
      <c r="O4">
        <v>1729</v>
      </c>
    </row>
    <row r="5" spans="1:15" x14ac:dyDescent="0.25">
      <c r="A5" t="s">
        <v>17</v>
      </c>
      <c r="B5">
        <v>506</v>
      </c>
      <c r="C5">
        <v>230</v>
      </c>
      <c r="D5">
        <v>1700186</v>
      </c>
      <c r="E5">
        <v>313</v>
      </c>
      <c r="F5">
        <v>131</v>
      </c>
      <c r="G5">
        <v>14</v>
      </c>
      <c r="H5">
        <v>5</v>
      </c>
      <c r="I5">
        <v>2</v>
      </c>
      <c r="J5">
        <v>5</v>
      </c>
      <c r="K5">
        <v>4.2</v>
      </c>
      <c r="L5">
        <v>10471232</v>
      </c>
      <c r="M5">
        <v>111</v>
      </c>
      <c r="N5">
        <v>171</v>
      </c>
      <c r="O5">
        <v>2695</v>
      </c>
    </row>
    <row r="6" spans="1:15" x14ac:dyDescent="0.25">
      <c r="A6" t="s">
        <v>18</v>
      </c>
      <c r="B6">
        <v>471</v>
      </c>
      <c r="C6">
        <v>249</v>
      </c>
      <c r="D6">
        <v>1356730</v>
      </c>
      <c r="E6">
        <v>380</v>
      </c>
      <c r="F6">
        <v>1</v>
      </c>
      <c r="G6">
        <v>18</v>
      </c>
      <c r="H6">
        <v>5</v>
      </c>
      <c r="I6">
        <v>0</v>
      </c>
      <c r="J6">
        <v>5</v>
      </c>
      <c r="K6">
        <v>4.9000000000000004</v>
      </c>
      <c r="L6">
        <v>8907536</v>
      </c>
      <c r="M6">
        <v>107</v>
      </c>
      <c r="N6">
        <v>133</v>
      </c>
      <c r="O6">
        <v>2733</v>
      </c>
    </row>
    <row r="7" spans="1:15" x14ac:dyDescent="0.25">
      <c r="A7" t="s">
        <v>19</v>
      </c>
      <c r="B7">
        <v>588</v>
      </c>
      <c r="C7">
        <v>152</v>
      </c>
      <c r="D7">
        <v>1584681</v>
      </c>
      <c r="E7">
        <v>300</v>
      </c>
      <c r="F7">
        <v>133</v>
      </c>
      <c r="G7">
        <v>8</v>
      </c>
      <c r="H7">
        <v>2</v>
      </c>
      <c r="I7">
        <v>0</v>
      </c>
      <c r="J7">
        <v>3</v>
      </c>
      <c r="K7">
        <v>4.4800000000000004</v>
      </c>
      <c r="L7">
        <v>10361885</v>
      </c>
      <c r="M7">
        <v>101</v>
      </c>
      <c r="N7">
        <v>166</v>
      </c>
      <c r="O7">
        <v>2439</v>
      </c>
    </row>
    <row r="8" spans="1:15" x14ac:dyDescent="0.25">
      <c r="A8" t="s">
        <v>20</v>
      </c>
      <c r="B8">
        <v>420</v>
      </c>
      <c r="C8">
        <v>101</v>
      </c>
      <c r="D8">
        <v>1349503</v>
      </c>
      <c r="E8">
        <v>384</v>
      </c>
      <c r="F8">
        <v>53</v>
      </c>
      <c r="G8">
        <v>18</v>
      </c>
      <c r="H8">
        <v>5</v>
      </c>
      <c r="I8">
        <v>0</v>
      </c>
      <c r="J8">
        <v>7</v>
      </c>
      <c r="K8">
        <v>4.5599999999999996</v>
      </c>
      <c r="L8">
        <v>9267481</v>
      </c>
      <c r="M8">
        <v>61</v>
      </c>
      <c r="N8">
        <v>180</v>
      </c>
      <c r="O8">
        <v>1246</v>
      </c>
    </row>
    <row r="9" spans="1:15" x14ac:dyDescent="0.25">
      <c r="A9" t="s">
        <v>21</v>
      </c>
      <c r="B9">
        <v>502</v>
      </c>
      <c r="C9">
        <v>187</v>
      </c>
      <c r="D9">
        <v>1854811</v>
      </c>
      <c r="E9">
        <v>270</v>
      </c>
      <c r="F9">
        <v>105</v>
      </c>
      <c r="G9">
        <v>19</v>
      </c>
      <c r="H9">
        <v>2</v>
      </c>
      <c r="I9">
        <v>2</v>
      </c>
      <c r="J9">
        <v>9</v>
      </c>
      <c r="K9">
        <v>4.7</v>
      </c>
      <c r="L9">
        <v>8744095</v>
      </c>
      <c r="M9">
        <v>88</v>
      </c>
      <c r="N9">
        <v>175</v>
      </c>
      <c r="O9">
        <v>1835</v>
      </c>
    </row>
    <row r="10" spans="1:15" x14ac:dyDescent="0.25">
      <c r="A10" t="s">
        <v>22</v>
      </c>
      <c r="B10">
        <v>521</v>
      </c>
      <c r="C10">
        <v>137</v>
      </c>
      <c r="D10">
        <v>1727035</v>
      </c>
      <c r="E10">
        <v>322</v>
      </c>
      <c r="F10">
        <v>3</v>
      </c>
      <c r="G10">
        <v>19</v>
      </c>
      <c r="H10">
        <v>1</v>
      </c>
      <c r="I10">
        <v>0</v>
      </c>
      <c r="J10">
        <v>11</v>
      </c>
      <c r="K10">
        <v>4.1399999999999997</v>
      </c>
      <c r="L10">
        <v>7942885</v>
      </c>
      <c r="M10">
        <v>51</v>
      </c>
      <c r="N10">
        <v>176</v>
      </c>
      <c r="O10">
        <v>2462</v>
      </c>
    </row>
    <row r="11" spans="1:15" x14ac:dyDescent="0.25">
      <c r="A11" t="s">
        <v>23</v>
      </c>
      <c r="B11">
        <v>614</v>
      </c>
      <c r="C11">
        <v>229</v>
      </c>
      <c r="D11">
        <v>1848143</v>
      </c>
      <c r="E11">
        <v>267</v>
      </c>
      <c r="F11">
        <v>53</v>
      </c>
      <c r="G11">
        <v>12</v>
      </c>
      <c r="H11">
        <v>4</v>
      </c>
      <c r="I11">
        <v>0</v>
      </c>
      <c r="J11">
        <v>9</v>
      </c>
      <c r="K11">
        <v>4.5999999999999996</v>
      </c>
      <c r="L11">
        <v>7108376</v>
      </c>
      <c r="M11">
        <v>52</v>
      </c>
      <c r="N11">
        <v>80</v>
      </c>
      <c r="O11">
        <v>1202</v>
      </c>
    </row>
    <row r="12" spans="1:15" x14ac:dyDescent="0.25">
      <c r="A12" t="s">
        <v>24</v>
      </c>
      <c r="B12">
        <v>730</v>
      </c>
      <c r="C12">
        <v>120</v>
      </c>
      <c r="D12">
        <v>1652366</v>
      </c>
      <c r="E12">
        <v>381</v>
      </c>
      <c r="F12">
        <v>190</v>
      </c>
      <c r="G12">
        <v>18</v>
      </c>
      <c r="H12">
        <v>4</v>
      </c>
      <c r="I12">
        <v>2</v>
      </c>
      <c r="J12">
        <v>11</v>
      </c>
      <c r="K12">
        <v>4.54</v>
      </c>
      <c r="L12">
        <v>12162741</v>
      </c>
      <c r="M12">
        <v>105</v>
      </c>
      <c r="N12">
        <v>98</v>
      </c>
      <c r="O12">
        <v>2207</v>
      </c>
    </row>
    <row r="13" spans="1:15" x14ac:dyDescent="0.25">
      <c r="A13" t="s">
        <v>25</v>
      </c>
      <c r="B13">
        <v>487</v>
      </c>
      <c r="C13">
        <v>157</v>
      </c>
      <c r="D13">
        <v>1265725</v>
      </c>
      <c r="E13">
        <v>338</v>
      </c>
      <c r="F13">
        <v>145</v>
      </c>
      <c r="G13">
        <v>11</v>
      </c>
      <c r="H13">
        <v>4</v>
      </c>
      <c r="I13">
        <v>2</v>
      </c>
      <c r="J13">
        <v>10</v>
      </c>
      <c r="K13">
        <v>4.2</v>
      </c>
      <c r="L13">
        <v>10462746</v>
      </c>
      <c r="M13">
        <v>108</v>
      </c>
      <c r="N13">
        <v>81</v>
      </c>
      <c r="O13">
        <v>1122</v>
      </c>
    </row>
    <row r="17" spans="4:6" x14ac:dyDescent="0.25">
      <c r="D17" t="s">
        <v>29</v>
      </c>
      <c r="F17" t="s">
        <v>31</v>
      </c>
    </row>
    <row r="18" spans="4:6" x14ac:dyDescent="0.25">
      <c r="D18" s="2">
        <f>AVERAGE(K2:K13)</f>
        <v>4.4650000000000007</v>
      </c>
      <c r="F18" s="3">
        <f>SUM(I2:I13)/SUM(G2:G13)</f>
        <v>4.6242774566473986E-2</v>
      </c>
    </row>
    <row r="20" spans="4:6" x14ac:dyDescent="0.25">
      <c r="D20" t="s">
        <v>27</v>
      </c>
      <c r="F20" t="s">
        <v>32</v>
      </c>
    </row>
    <row r="21" spans="4:6" x14ac:dyDescent="0.25">
      <c r="D21" s="3">
        <f>SUM(F2:F13) / (SUM(E2:E13) + SUM(F2:F13))</f>
        <v>0.22378592666005948</v>
      </c>
      <c r="F21" s="3">
        <f>SUM(J2:J13) / SUM(B2:B13)</f>
        <v>1.301967746708093E-2</v>
      </c>
    </row>
    <row r="23" spans="4:6" x14ac:dyDescent="0.25">
      <c r="D23" t="s">
        <v>28</v>
      </c>
      <c r="F23" t="s">
        <v>30</v>
      </c>
    </row>
    <row r="24" spans="4:6" x14ac:dyDescent="0.25">
      <c r="D24" s="3">
        <f>SUM(C2:C13) / SUM(O2:O13)</f>
        <v>8.9150615466404945E-2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Espinosa</cp:lastModifiedBy>
  <dcterms:created xsi:type="dcterms:W3CDTF">2025-07-01T09:20:32Z</dcterms:created>
  <dcterms:modified xsi:type="dcterms:W3CDTF">2025-07-01T21:29:38Z</dcterms:modified>
</cp:coreProperties>
</file>