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18"/>
  <workbookPr codeName="ThisWorkbook"/>
  <mc:AlternateContent xmlns:mc="http://schemas.openxmlformats.org/markup-compatibility/2006">
    <mc:Choice Requires="x15">
      <x15ac:absPath xmlns:x15ac="http://schemas.microsoft.com/office/spreadsheetml/2010/11/ac" url="Y:\PROJEKT_ZESPOLOWY\S1\0.2_pz_Dla_Studentow\"/>
    </mc:Choice>
  </mc:AlternateContent>
  <xr:revisionPtr revIDLastSave="0" documentId="8_{A82AE934-3BB9-4E62-9497-C2106C118F2A}" xr6:coauthVersionLast="47" xr6:coauthVersionMax="47" xr10:uidLastSave="{00000000-0000-0000-0000-000000000000}"/>
  <bookViews>
    <workbookView xWindow="-108" yWindow="-108" windowWidth="23256" windowHeight="12576" xr2:uid="{00000000-000D-0000-FFFF-FFFF00000000}"/>
  </bookViews>
  <sheets>
    <sheet name="Projekt_zespolowy" sheetId="9" r:id="rId1"/>
  </sheets>
  <definedNames>
    <definedName name="_xlnm.Print_Area" localSheetId="0">Projekt_zespolowy!$A$1:$BN$34</definedName>
    <definedName name="prevWBS" localSheetId="0">Projekt_zespolowy!$A1048576</definedName>
    <definedName name="_xlnm.Print_Titles" localSheetId="0">Projekt_zespolowy!$4:$7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9" l="1"/>
  <c r="I24" i="9"/>
  <c r="F18" i="9"/>
  <c r="I18" i="9"/>
  <c r="F20" i="9"/>
  <c r="I20" i="9"/>
  <c r="F27" i="9"/>
  <c r="I27" i="9"/>
  <c r="F15" i="9"/>
  <c r="I15" i="9"/>
  <c r="K6" i="9"/>
  <c r="F9" i="9"/>
  <c r="F13" i="9"/>
  <c r="F32" i="9"/>
  <c r="F17" i="9"/>
  <c r="F35" i="9"/>
  <c r="I35" i="9" s="1"/>
  <c r="F34" i="9"/>
  <c r="I34" i="9" s="1"/>
  <c r="F33" i="9"/>
  <c r="I33" i="9" s="1"/>
  <c r="F14" i="9"/>
  <c r="I14" i="9" s="1"/>
  <c r="F25" i="9"/>
  <c r="I25" i="9" s="1"/>
  <c r="F23" i="9"/>
  <c r="I23" i="9" s="1"/>
  <c r="F10" i="9"/>
  <c r="F8" i="9" l="1"/>
  <c r="I8" i="9" s="1"/>
  <c r="F26" i="9"/>
  <c r="I26" i="9" s="1"/>
  <c r="F16" i="9"/>
  <c r="I16" i="9" s="1"/>
  <c r="F12" i="9" l="1"/>
  <c r="I13" i="9" l="1"/>
  <c r="I12" i="9"/>
  <c r="I10" i="9"/>
  <c r="I9" i="9"/>
  <c r="K7" i="9"/>
  <c r="K4" i="9"/>
  <c r="A8" i="9"/>
  <c r="L6" i="9" l="1"/>
  <c r="F19" i="9" l="1"/>
  <c r="I19" i="9" s="1"/>
  <c r="I17" i="9"/>
  <c r="F29" i="9"/>
  <c r="I29" i="9" s="1"/>
  <c r="F28" i="9"/>
  <c r="I28" i="9" s="1"/>
  <c r="M6" i="9"/>
  <c r="F30" i="9" l="1"/>
  <c r="I30" i="9" s="1"/>
  <c r="N6" i="9"/>
  <c r="F31" i="9" l="1"/>
  <c r="I31" i="9" s="1"/>
  <c r="O6" i="9"/>
  <c r="K5" i="9"/>
  <c r="I32" i="9" l="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s="1"/>
  <c r="A13" i="9" l="1"/>
  <c r="A14" i="9" l="1"/>
  <c r="A15" i="9" s="1"/>
  <c r="A16" i="9" l="1"/>
  <c r="A17" i="9" s="1"/>
  <c r="A18" i="9" l="1"/>
  <c r="A19" i="9" s="1"/>
  <c r="A20" i="9"/>
  <c r="A21" i="9" s="1"/>
  <c r="A22" i="9" l="1"/>
  <c r="A23" i="9" s="1"/>
  <c r="A24" i="9"/>
  <c r="A25" i="9" s="1"/>
  <c r="A26" i="9" s="1"/>
  <c r="A27" i="9" s="1"/>
  <c r="A28" i="9" s="1"/>
  <c r="A29" i="9" s="1"/>
  <c r="A30" i="9" s="1"/>
  <c r="A31" i="9" s="1"/>
  <c r="A32" i="9" s="1"/>
  <c r="A33" i="9" s="1"/>
  <c r="A34" i="9" s="1"/>
  <c r="A35" i="9" s="1"/>
  <c r="F21" i="9"/>
  <c r="I21"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<sst xmlns="http://schemas.openxmlformats.org/spreadsheetml/2006/main" count="63" uniqueCount="45">
  <si>
    <t>Temat projektu: Opracowaniu modelu predykcyjnego dla potrzeb budowy aplikacji szacowania wartości rynkowej nieruchomości mieszkalnych</t>
  </si>
  <si>
    <t xml:space="preserve">Project Start Date </t>
  </si>
  <si>
    <t xml:space="preserve">Display Week </t>
  </si>
  <si>
    <t>WBS</t>
  </si>
  <si>
    <t>TASK</t>
  </si>
  <si>
    <t>ASSIGNE</t>
  </si>
  <si>
    <t>PREDECESSOR</t>
  </si>
  <si>
    <t>START</t>
  </si>
  <si>
    <t>END</t>
  </si>
  <si>
    <t>DAYS</t>
  </si>
  <si>
    <t>% DONE</t>
  </si>
  <si>
    <t>WORK DAYS</t>
  </si>
  <si>
    <t>Przygotowanie do projektu</t>
  </si>
  <si>
    <t>Przygotowanie harmonogramu projektu</t>
  </si>
  <si>
    <t>Wszyscy</t>
  </si>
  <si>
    <t>Zapoznanie z dziedziną</t>
  </si>
  <si>
    <t>Wybór technologii</t>
  </si>
  <si>
    <t>Zdefiniowanie zakresu i celów projektu</t>
  </si>
  <si>
    <t>Analiza SWOT</t>
  </si>
  <si>
    <t>Mateusz, Dominik</t>
  </si>
  <si>
    <t>Przegląd literatury</t>
  </si>
  <si>
    <t>Utworzenie repozytorium</t>
  </si>
  <si>
    <t>Arek</t>
  </si>
  <si>
    <t xml:space="preserve">Przygotowanie prototypu </t>
  </si>
  <si>
    <t>Utworzenie prototypu interfejsu</t>
  </si>
  <si>
    <t>Diagramy UML struktury projektu</t>
  </si>
  <si>
    <t>Planowanie zasobów</t>
  </si>
  <si>
    <t>Przygotowanie modelu predykcyjnego</t>
  </si>
  <si>
    <t>Przygotowanie i walidacja danych</t>
  </si>
  <si>
    <t>Dominik, Arek, Mateusz</t>
  </si>
  <si>
    <t>Selekcja modeli treningowych</t>
  </si>
  <si>
    <t>Trenowanie sieci</t>
  </si>
  <si>
    <t>Testowanie modelu</t>
  </si>
  <si>
    <t>Zapisanie najlepszego modelu</t>
  </si>
  <si>
    <t>Implementacja i wdrożenie aplikacji</t>
  </si>
  <si>
    <t>Przygotowanie interfejsu użytkownika</t>
  </si>
  <si>
    <t>Jeremi, Konrad</t>
  </si>
  <si>
    <t xml:space="preserve">Implementacja backend </t>
  </si>
  <si>
    <t>Implementacja front-end</t>
  </si>
  <si>
    <t>Implementacja modelu predykcyjnego</t>
  </si>
  <si>
    <t>Testy integracyjne</t>
  </si>
  <si>
    <t>Testy manualne</t>
  </si>
  <si>
    <t>Dokumentacja</t>
  </si>
  <si>
    <t>Raport końcowy</t>
  </si>
  <si>
    <t>Prezentacja końcowa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</si>
</sst>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6">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sz val="11"/>
      <color rgb="FF000000"/>
      <name val="Aptos Narrow"/>
      <charset val="1"/>
    </font>
    <font>
      <sz val="9"/>
      <color rgb="FF000000"/>
      <name val="Arial"/>
      <scheme val="minor"/>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
      <left style="thin">
        <color rgb="FF000000"/>
      </left>
      <right/>
      <top style="thin">
        <color indexed="22"/>
      </top>
      <bottom style="thin">
        <color indexed="22"/>
      </bottom>
      <diagonal/>
    </border>
    <border>
      <left style="thin">
        <color rgb="FF000000"/>
      </left>
      <right/>
      <top/>
      <bottom/>
      <diagonal/>
    </border>
    <border>
      <left/>
      <right style="thin">
        <color rgb="FF000000"/>
      </right>
      <top style="thin">
        <color indexed="22"/>
      </top>
      <bottom style="thin">
        <color indexed="22"/>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74">
    <xf numFmtId="0" fontId="0" fillId="0" borderId="0" xfId="0"/>
    <xf numFmtId="0" fontId="0" fillId="20" borderId="0" xfId="0" applyFill="1"/>
    <xf numFmtId="0" fontId="1" fillId="0" borderId="0" xfId="0" applyFont="1"/>
    <xf numFmtId="0" fontId="7" fillId="0" borderId="0" xfId="0" applyFo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Font="1" applyAlignment="1" applyProtection="1">
      <alignment vertical="center"/>
      <protection locked="0"/>
    </xf>
    <xf numFmtId="0" fontId="31" fillId="0" borderId="0" xfId="0" applyFont="1"/>
    <xf numFmtId="0" fontId="32" fillId="0" borderId="0" xfId="0" applyFont="1" applyAlignment="1" applyProtection="1">
      <alignment vertical="center"/>
      <protection locked="0"/>
    </xf>
    <xf numFmtId="0" fontId="34" fillId="21" borderId="10" xfId="0" applyFont="1" applyFill="1" applyBorder="1" applyAlignment="1">
      <alignment horizontal="left" vertical="center"/>
    </xf>
    <xf numFmtId="0" fontId="34" fillId="21" borderId="10" xfId="0" applyFont="1" applyFill="1" applyBorder="1" applyAlignment="1">
      <alignment vertical="center"/>
    </xf>
    <xf numFmtId="0" fontId="30" fillId="21" borderId="10" xfId="0" applyFont="1" applyFill="1" applyBorder="1" applyAlignment="1">
      <alignment vertical="center"/>
    </xf>
    <xf numFmtId="0" fontId="30" fillId="21" borderId="10" xfId="0" applyFont="1" applyFill="1" applyBorder="1" applyAlignment="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lignment horizontal="center" vertical="center"/>
    </xf>
    <xf numFmtId="0" fontId="30" fillId="0" borderId="10" xfId="0" applyFont="1" applyBorder="1" applyAlignment="1">
      <alignment horizontal="left" vertical="center"/>
    </xf>
    <xf numFmtId="0" fontId="30" fillId="0" borderId="10" xfId="0" applyFont="1" applyBorder="1" applyAlignment="1">
      <alignment vertical="center"/>
    </xf>
    <xf numFmtId="1" fontId="35" fillId="23" borderId="11" xfId="0" applyNumberFormat="1" applyFont="1" applyFill="1" applyBorder="1" applyAlignment="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lignment horizontal="center" vertical="center"/>
    </xf>
    <xf numFmtId="166" fontId="3" fillId="0" borderId="12" xfId="0" applyNumberFormat="1" applyFont="1" applyBorder="1" applyAlignment="1">
      <alignment horizontal="center" vertical="center" shrinkToFit="1"/>
    </xf>
    <xf numFmtId="0" fontId="34" fillId="21" borderId="13" xfId="0" applyFont="1" applyFill="1" applyBorder="1" applyAlignment="1">
      <alignment horizontal="left" vertical="center"/>
    </xf>
    <xf numFmtId="0" fontId="34" fillId="21" borderId="13" xfId="0" applyFont="1" applyFill="1" applyBorder="1" applyAlignment="1">
      <alignment vertical="center"/>
    </xf>
    <xf numFmtId="0" fontId="30" fillId="21" borderId="13" xfId="0" applyFont="1" applyFill="1" applyBorder="1" applyAlignment="1">
      <alignment vertical="center"/>
    </xf>
    <xf numFmtId="0" fontId="30" fillId="21" borderId="13" xfId="0" applyFont="1" applyFill="1" applyBorder="1" applyAlignment="1">
      <alignment horizontal="center" vertical="center"/>
    </xf>
    <xf numFmtId="165" fontId="30" fillId="21" borderId="13" xfId="0" applyNumberFormat="1" applyFont="1" applyFill="1" applyBorder="1" applyAlignment="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lignment horizontal="center" vertical="center"/>
    </xf>
    <xf numFmtId="166" fontId="3" fillId="0" borderId="14" xfId="0" applyNumberFormat="1" applyFont="1" applyBorder="1" applyAlignment="1">
      <alignment horizontal="center" vertical="center" shrinkToFit="1"/>
    </xf>
    <xf numFmtId="166" fontId="3" fillId="0" borderId="15" xfId="0" applyNumberFormat="1" applyFont="1" applyBorder="1" applyAlignment="1">
      <alignment horizontal="center" vertical="center" shrinkToFit="1"/>
    </xf>
    <xf numFmtId="1" fontId="37" fillId="21" borderId="13" xfId="0" applyNumberFormat="1" applyFont="1" applyFill="1" applyBorder="1" applyAlignment="1">
      <alignment horizontal="center" vertical="center"/>
    </xf>
    <xf numFmtId="1" fontId="38" fillId="0" borderId="11" xfId="0" applyNumberFormat="1" applyFont="1" applyBorder="1" applyAlignment="1">
      <alignment horizontal="center" vertical="center"/>
    </xf>
    <xf numFmtId="1" fontId="37" fillId="21" borderId="10" xfId="0" applyNumberFormat="1" applyFont="1" applyFill="1" applyBorder="1" applyAlignment="1">
      <alignment horizontal="center" vertical="center"/>
    </xf>
    <xf numFmtId="165" fontId="35" fillId="22" borderId="11" xfId="0" applyNumberFormat="1" applyFont="1" applyFill="1" applyBorder="1" applyAlignment="1">
      <alignment horizontal="center" vertical="center"/>
    </xf>
    <xf numFmtId="165" fontId="35" fillId="0" borderId="11" xfId="0" applyNumberFormat="1" applyFont="1" applyBorder="1" applyAlignment="1">
      <alignment horizontal="center" vertical="center"/>
    </xf>
    <xf numFmtId="165" fontId="30" fillId="21" borderId="10" xfId="0" applyNumberFormat="1" applyFont="1" applyFill="1" applyBorder="1" applyAlignment="1">
      <alignment horizontal="center" vertical="center"/>
    </xf>
    <xf numFmtId="0" fontId="30" fillId="21" borderId="13" xfId="0" applyFont="1" applyFill="1" applyBorder="1" applyAlignment="1">
      <alignment horizontal="left" vertical="center"/>
    </xf>
    <xf numFmtId="9" fontId="30" fillId="0" borderId="10" xfId="0" applyNumberFormat="1" applyFont="1" applyBorder="1" applyAlignment="1">
      <alignment horizontal="left" vertical="center"/>
    </xf>
    <xf numFmtId="0" fontId="30" fillId="21" borderId="10" xfId="0" applyFont="1" applyFill="1" applyBorder="1" applyAlignment="1">
      <alignment horizontal="left" vertical="center"/>
    </xf>
    <xf numFmtId="0" fontId="39" fillId="0" borderId="0" xfId="0" applyFont="1"/>
    <xf numFmtId="0" fontId="39" fillId="0" borderId="0" xfId="0" applyFont="1" applyAlignment="1">
      <alignment horizontal="right" vertical="center"/>
    </xf>
    <xf numFmtId="165" fontId="30" fillId="21" borderId="13" xfId="0" applyNumberFormat="1" applyFont="1" applyFill="1" applyBorder="1" applyAlignment="1">
      <alignment horizontal="center" vertical="center"/>
    </xf>
    <xf numFmtId="0" fontId="40" fillId="0" borderId="16" xfId="0" applyFont="1" applyBorder="1" applyAlignment="1">
      <alignment horizontal="left" vertical="center"/>
    </xf>
    <xf numFmtId="0" fontId="40" fillId="0" borderId="16" xfId="0" applyFont="1" applyBorder="1" applyAlignment="1">
      <alignment horizontal="center" vertical="center" wrapText="1"/>
    </xf>
    <xf numFmtId="0" fontId="41" fillId="0" borderId="16" xfId="0" applyFont="1" applyBorder="1" applyAlignment="1">
      <alignment horizontal="center" vertical="center" wrapText="1"/>
    </xf>
    <xf numFmtId="0" fontId="40" fillId="0" borderId="16" xfId="0" applyFont="1" applyBorder="1" applyAlignment="1">
      <alignment horizontal="center" vertical="center"/>
    </xf>
    <xf numFmtId="0" fontId="30" fillId="0" borderId="17" xfId="0" applyFont="1" applyBorder="1" applyAlignment="1">
      <alignment horizontal="center" vertical="center" shrinkToFit="1"/>
    </xf>
    <xf numFmtId="0" fontId="30" fillId="0" borderId="18" xfId="0" applyFont="1" applyBorder="1" applyAlignment="1">
      <alignment horizontal="center" vertical="center" shrinkToFit="1"/>
    </xf>
    <xf numFmtId="0" fontId="30" fillId="0" borderId="19" xfId="0" applyFont="1" applyBorder="1" applyAlignment="1">
      <alignment horizontal="center" vertical="center" shrinkToFit="1"/>
    </xf>
    <xf numFmtId="0" fontId="42" fillId="0" borderId="0" xfId="0" applyFont="1" applyAlignment="1" applyProtection="1">
      <alignment vertical="center"/>
      <protection locked="0"/>
    </xf>
    <xf numFmtId="0" fontId="30" fillId="0" borderId="10" xfId="0" applyFont="1" applyBorder="1" applyAlignment="1">
      <alignment vertical="center" wrapText="1"/>
    </xf>
    <xf numFmtId="0" fontId="35" fillId="0" borderId="11" xfId="0" applyFont="1" applyBorder="1" applyAlignment="1">
      <alignment horizontal="center" vertical="center"/>
    </xf>
    <xf numFmtId="0" fontId="33" fillId="0" borderId="20" xfId="0" applyFont="1" applyBorder="1" applyAlignment="1" applyProtection="1">
      <alignment horizontal="center" vertical="center"/>
      <protection locked="0"/>
    </xf>
    <xf numFmtId="0" fontId="1" fillId="0" borderId="0" xfId="0" applyFont="1" applyAlignment="1">
      <alignment horizontal="right" vertical="center"/>
    </xf>
    <xf numFmtId="0" fontId="8" fillId="0" borderId="0" xfId="0" applyFont="1" applyProtection="1">
      <protection locked="0"/>
    </xf>
    <xf numFmtId="9" fontId="0" fillId="0" borderId="0" xfId="0" applyNumberFormat="1"/>
    <xf numFmtId="0" fontId="30" fillId="0" borderId="21" xfId="0" applyFont="1" applyBorder="1" applyAlignment="1">
      <alignment vertical="center"/>
    </xf>
    <xf numFmtId="0" fontId="30" fillId="21" borderId="21" xfId="0" applyFont="1" applyFill="1" applyBorder="1" applyAlignment="1">
      <alignment vertical="center"/>
    </xf>
    <xf numFmtId="0" fontId="45" fillId="0" borderId="0" xfId="0" applyFont="1"/>
    <xf numFmtId="9" fontId="35" fillId="23" borderId="11" xfId="40" applyFont="1" applyFill="1" applyBorder="1" applyAlignment="1">
      <alignment horizontal="center" vertical="center"/>
    </xf>
    <xf numFmtId="0" fontId="44" fillId="0" borderId="22" xfId="0" applyFont="1" applyBorder="1"/>
    <xf numFmtId="1" fontId="30" fillId="21" borderId="10" xfId="40" applyNumberFormat="1" applyFont="1" applyFill="1" applyBorder="1" applyAlignment="1">
      <alignment horizontal="center" vertical="center"/>
    </xf>
    <xf numFmtId="9" fontId="30" fillId="21" borderId="10" xfId="40" applyFont="1" applyFill="1" applyBorder="1" applyAlignment="1">
      <alignment horizontal="center" vertical="center"/>
    </xf>
    <xf numFmtId="0" fontId="30" fillId="0" borderId="23" xfId="0" applyFont="1" applyBorder="1" applyAlignment="1">
      <alignment vertical="center" wrapText="1"/>
    </xf>
    <xf numFmtId="0" fontId="43" fillId="0" borderId="0" xfId="34" applyFont="1" applyBorder="1" applyAlignment="1" applyProtection="1">
      <alignment horizontal="left" vertical="center"/>
    </xf>
    <xf numFmtId="0" fontId="36" fillId="0" borderId="14" xfId="0" applyFont="1" applyBorder="1" applyAlignment="1">
      <alignment horizontal="center" vertical="center"/>
    </xf>
    <xf numFmtId="0" fontId="36" fillId="0" borderId="12" xfId="0" applyFont="1" applyBorder="1" applyAlignment="1">
      <alignment horizontal="center" vertical="center"/>
    </xf>
    <xf numFmtId="0" fontId="36" fillId="0" borderId="15" xfId="0" applyFont="1" applyBorder="1" applyAlignment="1">
      <alignment horizontal="center" vertical="center"/>
    </xf>
    <xf numFmtId="164" fontId="33" fillId="0" borderId="20" xfId="0" applyNumberFormat="1" applyFont="1" applyBorder="1" applyAlignment="1" applyProtection="1">
      <alignment horizontal="center" vertical="center" shrinkToFit="1"/>
      <protection locked="0"/>
    </xf>
    <xf numFmtId="167" fontId="33" fillId="0" borderId="14" xfId="0" applyNumberFormat="1" applyFont="1" applyBorder="1" applyAlignment="1">
      <alignment horizontal="center" vertical="center"/>
    </xf>
    <xf numFmtId="167" fontId="33" fillId="0" borderId="12" xfId="0" applyNumberFormat="1" applyFont="1" applyBorder="1" applyAlignment="1">
      <alignment horizontal="center" vertical="center"/>
    </xf>
    <xf numFmtId="167" fontId="33" fillId="0" borderId="15" xfId="0" applyNumberFormat="1" applyFont="1" applyBorder="1" applyAlignment="1">
      <alignment horizontal="center" vertical="center"/>
    </xf>
  </cellXfs>
  <cellStyles count="44">
    <cellStyle name="20% — akcent 1" xfId="1" builtinId="30" customBuiltin="1"/>
    <cellStyle name="20% — akcent 2" xfId="2" builtinId="34" customBuiltin="1"/>
    <cellStyle name="20% — akcent 3" xfId="3" builtinId="38" customBuiltin="1"/>
    <cellStyle name="20% — akcent 4" xfId="4" builtinId="42" customBuiltin="1"/>
    <cellStyle name="20% — akcent 5" xfId="5" builtinId="46" customBuiltin="1"/>
    <cellStyle name="20% — akcent 6" xfId="6" builtinId="50" customBuiltin="1"/>
    <cellStyle name="40% — akcent 1" xfId="7" builtinId="31" customBuiltin="1"/>
    <cellStyle name="40% — akcent 2" xfId="8" builtinId="35" customBuiltin="1"/>
    <cellStyle name="40% — akcent 3" xfId="9" builtinId="39" customBuiltin="1"/>
    <cellStyle name="40% — akcent 4" xfId="10" builtinId="43" customBuiltin="1"/>
    <cellStyle name="40% — akcent 5" xfId="11" builtinId="47" customBuiltin="1"/>
    <cellStyle name="40% — akcent 6" xfId="12" builtinId="51" customBuiltin="1"/>
    <cellStyle name="60% — akcent 1" xfId="13" builtinId="32" customBuiltin="1"/>
    <cellStyle name="60% — akcent 2" xfId="14" builtinId="36" customBuiltin="1"/>
    <cellStyle name="60% — akcent 3" xfId="15" builtinId="40" customBuiltin="1"/>
    <cellStyle name="60% — akcent 4" xfId="16" builtinId="44" customBuiltin="1"/>
    <cellStyle name="60% — akcent 5" xfId="17" builtinId="48" customBuiltin="1"/>
    <cellStyle name="60% — akcent 6" xfId="18" builtinId="52" customBuiltin="1"/>
    <cellStyle name="Akcent 1" xfId="19" builtinId="29" customBuiltin="1"/>
    <cellStyle name="Akcent 2" xfId="20" builtinId="33" customBuiltin="1"/>
    <cellStyle name="Akcent 3" xfId="21" builtinId="37" customBuiltin="1"/>
    <cellStyle name="Akcent 4" xfId="22" builtinId="41" customBuiltin="1"/>
    <cellStyle name="Akcent 5" xfId="23" builtinId="45" customBuiltin="1"/>
    <cellStyle name="Akcent 6" xfId="24" builtinId="49" customBuiltin="1"/>
    <cellStyle name="Dane wejściowe" xfId="35" builtinId="20" customBuiltin="1"/>
    <cellStyle name="Dane wyjściowe" xfId="39" builtinId="21" customBuiltin="1"/>
    <cellStyle name="Dobry" xfId="29" builtinId="26" customBuiltin="1"/>
    <cellStyle name="Hiperłącze" xfId="34" builtinId="8"/>
    <cellStyle name="Komórka połączona" xfId="36" builtinId="24" customBuiltin="1"/>
    <cellStyle name="Komórka zaznaczona" xfId="27" builtinId="23" customBuiltin="1"/>
    <cellStyle name="Nagłówek 1" xfId="30" builtinId="16" customBuiltin="1"/>
    <cellStyle name="Nagłówek 2" xfId="31" builtinId="17" customBuiltin="1"/>
    <cellStyle name="Nagłówek 3" xfId="32" builtinId="18" customBuiltin="1"/>
    <cellStyle name="Nagłówek 4" xfId="33" builtinId="19" customBuiltin="1"/>
    <cellStyle name="Neutralny" xfId="37" builtinId="28" customBuiltin="1"/>
    <cellStyle name="Normalny" xfId="0" builtinId="0"/>
    <cellStyle name="Obliczenia" xfId="26" builtinId="22" customBuiltin="1"/>
    <cellStyle name="Procentowy" xfId="40" builtinId="5"/>
    <cellStyle name="Suma" xfId="42" builtinId="25" customBuiltin="1"/>
    <cellStyle name="Tekst objaśnienia" xfId="28" builtinId="53" customBuiltin="1"/>
    <cellStyle name="Tekst ostrzeżenia" xfId="43" builtinId="11" customBuiltin="1"/>
    <cellStyle name="Tytuł" xfId="41" builtinId="15" customBuiltin="1"/>
    <cellStyle name="Uwaga" xfId="38" builtinId="10" customBuiltin="1"/>
    <cellStyle name="Zły" xfId="25" builtinId="27"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4</xdr:col>
      <xdr:colOff>457200</xdr:colOff>
      <xdr:row>5</xdr:row>
      <xdr:rowOff>142875</xdr:rowOff>
    </xdr:from>
    <xdr:to>
      <xdr:col>13</xdr:col>
      <xdr:colOff>142875</xdr:colOff>
      <xdr:row>10</xdr:row>
      <xdr:rowOff>32808</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48"/>
  <sheetViews>
    <sheetView showGridLines="0" tabSelected="1" zoomScaleNormal="100" workbookViewId="0">
      <pane ySplit="7" topLeftCell="A8" activePane="bottomLeft" state="frozen"/>
      <selection pane="bottomLeft" activeCell="H16" sqref="H16"/>
    </sheetView>
  </sheetViews>
  <sheetFormatPr defaultColWidth="9.140625" defaultRowHeight="13.15"/>
  <cols>
    <col min="1" max="1" width="6.85546875" customWidth="1"/>
    <col min="2" max="2" width="41" bestFit="1" customWidth="1"/>
    <col min="3" max="3" width="19.5703125" customWidth="1"/>
    <col min="4" max="4" width="6.85546875" hidden="1" customWidth="1"/>
    <col min="5" max="6" width="12" customWidth="1"/>
    <col min="7" max="7" width="6" customWidth="1"/>
    <col min="8" max="8" width="6.7109375" customWidth="1"/>
    <col min="9" max="9" width="10.140625" customWidth="1"/>
    <col min="10" max="10" width="1.85546875" customWidth="1"/>
    <col min="11" max="66" width="2.42578125" customWidth="1"/>
  </cols>
  <sheetData>
    <row r="1" spans="1:66" ht="30" customHeight="1">
      <c r="A1" s="51" t="s">
        <v>0</v>
      </c>
      <c r="B1" s="6"/>
      <c r="C1" s="6"/>
      <c r="D1" s="6"/>
      <c r="E1" s="6"/>
      <c r="F1" s="6"/>
      <c r="I1" s="55"/>
      <c r="K1" s="66"/>
      <c r="L1" s="66"/>
      <c r="M1" s="66"/>
      <c r="N1" s="66"/>
      <c r="O1" s="66"/>
      <c r="P1" s="66"/>
      <c r="Q1" s="66"/>
      <c r="R1" s="66"/>
      <c r="S1" s="66"/>
      <c r="T1" s="66"/>
      <c r="U1" s="66"/>
      <c r="V1" s="66"/>
      <c r="W1" s="66"/>
      <c r="X1" s="66"/>
      <c r="Y1" s="66"/>
      <c r="Z1" s="66"/>
      <c r="AA1" s="66"/>
      <c r="AB1" s="66"/>
      <c r="AC1" s="66"/>
      <c r="AD1" s="66"/>
      <c r="AE1" s="66"/>
    </row>
    <row r="2" spans="1:66" ht="18" customHeight="1">
      <c r="A2" s="8"/>
      <c r="B2" s="3"/>
      <c r="C2" s="3"/>
      <c r="D2" s="5"/>
      <c r="E2" s="56"/>
      <c r="F2" s="56"/>
      <c r="H2" s="1"/>
    </row>
    <row r="3" spans="1:66" ht="13.9">
      <c r="A3" s="8"/>
      <c r="B3" s="2"/>
      <c r="H3" s="1"/>
      <c r="K3" s="4"/>
      <c r="L3" s="4"/>
      <c r="M3" s="4"/>
      <c r="N3" s="4"/>
      <c r="O3" s="4"/>
      <c r="P3" s="4"/>
      <c r="Q3" s="4"/>
      <c r="R3" s="4"/>
      <c r="S3" s="4"/>
      <c r="T3" s="4"/>
      <c r="U3" s="4"/>
      <c r="V3" s="4"/>
      <c r="W3" s="4"/>
      <c r="X3" s="4"/>
      <c r="Y3" s="4"/>
      <c r="Z3" s="4"/>
      <c r="AA3" s="4"/>
    </row>
    <row r="4" spans="1:66" ht="17.25" customHeight="1">
      <c r="A4" s="41"/>
      <c r="B4" s="42" t="s">
        <v>1</v>
      </c>
      <c r="C4" s="70">
        <v>45364</v>
      </c>
      <c r="D4" s="70"/>
      <c r="E4" s="70"/>
      <c r="F4" s="41"/>
      <c r="G4" s="42" t="s">
        <v>2</v>
      </c>
      <c r="H4" s="54">
        <v>1</v>
      </c>
      <c r="I4" s="2"/>
      <c r="J4" s="7"/>
      <c r="K4" s="67" t="str">
        <f>"Week "&amp;(K6-($C$4-WEEKDAY($C$4,1)+2))/7+1</f>
        <v>Week 1</v>
      </c>
      <c r="L4" s="68"/>
      <c r="M4" s="68"/>
      <c r="N4" s="68"/>
      <c r="O4" s="68"/>
      <c r="P4" s="68"/>
      <c r="Q4" s="69"/>
      <c r="R4" s="67" t="str">
        <f>"Week "&amp;(R6-($C$4-WEEKDAY($C$4,1)+2))/7+1</f>
        <v>Week 2</v>
      </c>
      <c r="S4" s="68"/>
      <c r="T4" s="68"/>
      <c r="U4" s="68"/>
      <c r="V4" s="68"/>
      <c r="W4" s="68"/>
      <c r="X4" s="69"/>
      <c r="Y4" s="67" t="str">
        <f>"Week "&amp;(Y6-($C$4-WEEKDAY($C$4,1)+2))/7+1</f>
        <v>Week 3</v>
      </c>
      <c r="Z4" s="68"/>
      <c r="AA4" s="68"/>
      <c r="AB4" s="68"/>
      <c r="AC4" s="68"/>
      <c r="AD4" s="68"/>
      <c r="AE4" s="69"/>
      <c r="AF4" s="67" t="str">
        <f>"Week "&amp;(AF6-($C$4-WEEKDAY($C$4,1)+2))/7+1</f>
        <v>Week 4</v>
      </c>
      <c r="AG4" s="68"/>
      <c r="AH4" s="68"/>
      <c r="AI4" s="68"/>
      <c r="AJ4" s="68"/>
      <c r="AK4" s="68"/>
      <c r="AL4" s="69"/>
      <c r="AM4" s="67" t="str">
        <f>"Week "&amp;(AM6-($C$4-WEEKDAY($C$4,1)+2))/7+1</f>
        <v>Week 5</v>
      </c>
      <c r="AN4" s="68"/>
      <c r="AO4" s="68"/>
      <c r="AP4" s="68"/>
      <c r="AQ4" s="68"/>
      <c r="AR4" s="68"/>
      <c r="AS4" s="69"/>
      <c r="AT4" s="67" t="str">
        <f>"Week "&amp;(AT6-($C$4-WEEKDAY($C$4,1)+2))/7+1</f>
        <v>Week 6</v>
      </c>
      <c r="AU4" s="68"/>
      <c r="AV4" s="68"/>
      <c r="AW4" s="68"/>
      <c r="AX4" s="68"/>
      <c r="AY4" s="68"/>
      <c r="AZ4" s="69"/>
      <c r="BA4" s="67" t="str">
        <f>"Week "&amp;(BA6-($C$4-WEEKDAY($C$4,1)+2))/7+1</f>
        <v>Week 7</v>
      </c>
      <c r="BB4" s="68"/>
      <c r="BC4" s="68"/>
      <c r="BD4" s="68"/>
      <c r="BE4" s="68"/>
      <c r="BF4" s="68"/>
      <c r="BG4" s="69"/>
      <c r="BH4" s="67" t="str">
        <f>"Week "&amp;(BH6-($C$4-WEEKDAY($C$4,1)+2))/7+1</f>
        <v>Week 8</v>
      </c>
      <c r="BI4" s="68"/>
      <c r="BJ4" s="68"/>
      <c r="BK4" s="68"/>
      <c r="BL4" s="68"/>
      <c r="BM4" s="68"/>
      <c r="BN4" s="69"/>
    </row>
    <row r="5" spans="1:66" ht="17.25" customHeight="1">
      <c r="A5" s="41"/>
      <c r="B5" s="42"/>
      <c r="F5" s="41"/>
      <c r="G5" s="41"/>
      <c r="H5" s="41"/>
      <c r="I5" s="41"/>
      <c r="J5" s="7"/>
      <c r="K5" s="71">
        <f>K6</f>
        <v>45362</v>
      </c>
      <c r="L5" s="72"/>
      <c r="M5" s="72"/>
      <c r="N5" s="72"/>
      <c r="O5" s="72"/>
      <c r="P5" s="72"/>
      <c r="Q5" s="73"/>
      <c r="R5" s="71">
        <f>R6</f>
        <v>45369</v>
      </c>
      <c r="S5" s="72"/>
      <c r="T5" s="72"/>
      <c r="U5" s="72"/>
      <c r="V5" s="72"/>
      <c r="W5" s="72"/>
      <c r="X5" s="73"/>
      <c r="Y5" s="71">
        <f>Y6</f>
        <v>45376</v>
      </c>
      <c r="Z5" s="72"/>
      <c r="AA5" s="72"/>
      <c r="AB5" s="72"/>
      <c r="AC5" s="72"/>
      <c r="AD5" s="72"/>
      <c r="AE5" s="73"/>
      <c r="AF5" s="71">
        <f>AF6</f>
        <v>45383</v>
      </c>
      <c r="AG5" s="72"/>
      <c r="AH5" s="72"/>
      <c r="AI5" s="72"/>
      <c r="AJ5" s="72"/>
      <c r="AK5" s="72"/>
      <c r="AL5" s="73"/>
      <c r="AM5" s="71">
        <f>AM6</f>
        <v>45390</v>
      </c>
      <c r="AN5" s="72"/>
      <c r="AO5" s="72"/>
      <c r="AP5" s="72"/>
      <c r="AQ5" s="72"/>
      <c r="AR5" s="72"/>
      <c r="AS5" s="73"/>
      <c r="AT5" s="71">
        <f>AT6</f>
        <v>45397</v>
      </c>
      <c r="AU5" s="72"/>
      <c r="AV5" s="72"/>
      <c r="AW5" s="72"/>
      <c r="AX5" s="72"/>
      <c r="AY5" s="72"/>
      <c r="AZ5" s="73"/>
      <c r="BA5" s="71">
        <f>BA6</f>
        <v>45404</v>
      </c>
      <c r="BB5" s="72"/>
      <c r="BC5" s="72"/>
      <c r="BD5" s="72"/>
      <c r="BE5" s="72"/>
      <c r="BF5" s="72"/>
      <c r="BG5" s="73"/>
      <c r="BH5" s="71">
        <f>BH6</f>
        <v>45411</v>
      </c>
      <c r="BI5" s="72"/>
      <c r="BJ5" s="72"/>
      <c r="BK5" s="72"/>
      <c r="BL5" s="72"/>
      <c r="BM5" s="72"/>
      <c r="BN5" s="73"/>
    </row>
    <row r="6" spans="1:66">
      <c r="A6" s="7"/>
      <c r="B6" s="7"/>
      <c r="C6" s="7"/>
      <c r="D6" s="7"/>
      <c r="E6" s="7"/>
      <c r="F6" s="7"/>
      <c r="G6" s="7"/>
      <c r="H6" s="7"/>
      <c r="I6" s="7"/>
      <c r="J6" s="7"/>
      <c r="K6" s="30">
        <f>C4-WEEKDAY(C4,1)+2+7*(H4-1)</f>
        <v>45362</v>
      </c>
      <c r="L6" s="21">
        <f t="shared" ref="L6:AQ6" si="0">K6+1</f>
        <v>45363</v>
      </c>
      <c r="M6" s="21">
        <f t="shared" si="0"/>
        <v>45364</v>
      </c>
      <c r="N6" s="21">
        <f t="shared" si="0"/>
        <v>45365</v>
      </c>
      <c r="O6" s="21">
        <f t="shared" si="0"/>
        <v>45366</v>
      </c>
      <c r="P6" s="21">
        <f t="shared" si="0"/>
        <v>45367</v>
      </c>
      <c r="Q6" s="31">
        <f t="shared" si="0"/>
        <v>45368</v>
      </c>
      <c r="R6" s="30">
        <f t="shared" si="0"/>
        <v>45369</v>
      </c>
      <c r="S6" s="21">
        <f t="shared" si="0"/>
        <v>45370</v>
      </c>
      <c r="T6" s="21">
        <f t="shared" si="0"/>
        <v>45371</v>
      </c>
      <c r="U6" s="21">
        <f t="shared" si="0"/>
        <v>45372</v>
      </c>
      <c r="V6" s="21">
        <f t="shared" si="0"/>
        <v>45373</v>
      </c>
      <c r="W6" s="21">
        <f t="shared" si="0"/>
        <v>45374</v>
      </c>
      <c r="X6" s="31">
        <f t="shared" si="0"/>
        <v>45375</v>
      </c>
      <c r="Y6" s="30">
        <f t="shared" si="0"/>
        <v>45376</v>
      </c>
      <c r="Z6" s="21">
        <f t="shared" si="0"/>
        <v>45377</v>
      </c>
      <c r="AA6" s="21">
        <f t="shared" si="0"/>
        <v>45378</v>
      </c>
      <c r="AB6" s="21">
        <f t="shared" si="0"/>
        <v>45379</v>
      </c>
      <c r="AC6" s="21">
        <f t="shared" si="0"/>
        <v>45380</v>
      </c>
      <c r="AD6" s="21">
        <f t="shared" si="0"/>
        <v>45381</v>
      </c>
      <c r="AE6" s="31">
        <f t="shared" si="0"/>
        <v>45382</v>
      </c>
      <c r="AF6" s="30">
        <f t="shared" si="0"/>
        <v>45383</v>
      </c>
      <c r="AG6" s="21">
        <f t="shared" si="0"/>
        <v>45384</v>
      </c>
      <c r="AH6" s="21">
        <f t="shared" si="0"/>
        <v>45385</v>
      </c>
      <c r="AI6" s="21">
        <f t="shared" si="0"/>
        <v>45386</v>
      </c>
      <c r="AJ6" s="21">
        <f t="shared" si="0"/>
        <v>45387</v>
      </c>
      <c r="AK6" s="21">
        <f t="shared" si="0"/>
        <v>45388</v>
      </c>
      <c r="AL6" s="31">
        <f t="shared" si="0"/>
        <v>45389</v>
      </c>
      <c r="AM6" s="30">
        <f t="shared" si="0"/>
        <v>45390</v>
      </c>
      <c r="AN6" s="21">
        <f t="shared" si="0"/>
        <v>45391</v>
      </c>
      <c r="AO6" s="21">
        <f t="shared" si="0"/>
        <v>45392</v>
      </c>
      <c r="AP6" s="21">
        <f t="shared" si="0"/>
        <v>45393</v>
      </c>
      <c r="AQ6" s="21">
        <f t="shared" si="0"/>
        <v>45394</v>
      </c>
      <c r="AR6" s="21">
        <f t="shared" ref="AR6:BN6" si="1">AQ6+1</f>
        <v>45395</v>
      </c>
      <c r="AS6" s="31">
        <f t="shared" si="1"/>
        <v>45396</v>
      </c>
      <c r="AT6" s="30">
        <f t="shared" si="1"/>
        <v>45397</v>
      </c>
      <c r="AU6" s="21">
        <f t="shared" si="1"/>
        <v>45398</v>
      </c>
      <c r="AV6" s="21">
        <f t="shared" si="1"/>
        <v>45399</v>
      </c>
      <c r="AW6" s="21">
        <f t="shared" si="1"/>
        <v>45400</v>
      </c>
      <c r="AX6" s="21">
        <f t="shared" si="1"/>
        <v>45401</v>
      </c>
      <c r="AY6" s="21">
        <f t="shared" si="1"/>
        <v>45402</v>
      </c>
      <c r="AZ6" s="31">
        <f t="shared" si="1"/>
        <v>45403</v>
      </c>
      <c r="BA6" s="30">
        <f t="shared" si="1"/>
        <v>45404</v>
      </c>
      <c r="BB6" s="21">
        <f t="shared" si="1"/>
        <v>45405</v>
      </c>
      <c r="BC6" s="21">
        <f t="shared" si="1"/>
        <v>45406</v>
      </c>
      <c r="BD6" s="21">
        <f t="shared" si="1"/>
        <v>45407</v>
      </c>
      <c r="BE6" s="21">
        <f t="shared" si="1"/>
        <v>45408</v>
      </c>
      <c r="BF6" s="21">
        <f t="shared" si="1"/>
        <v>45409</v>
      </c>
      <c r="BG6" s="31">
        <f t="shared" si="1"/>
        <v>45410</v>
      </c>
      <c r="BH6" s="30">
        <f t="shared" si="1"/>
        <v>45411</v>
      </c>
      <c r="BI6" s="21">
        <f t="shared" si="1"/>
        <v>45412</v>
      </c>
      <c r="BJ6" s="21">
        <f t="shared" si="1"/>
        <v>45413</v>
      </c>
      <c r="BK6" s="21">
        <f t="shared" si="1"/>
        <v>45414</v>
      </c>
      <c r="BL6" s="21">
        <f t="shared" si="1"/>
        <v>45415</v>
      </c>
      <c r="BM6" s="21">
        <f t="shared" si="1"/>
        <v>45416</v>
      </c>
      <c r="BN6" s="31">
        <f t="shared" si="1"/>
        <v>45417</v>
      </c>
    </row>
    <row r="7" spans="1:66" s="2" customFormat="1" ht="24">
      <c r="A7" s="44" t="s">
        <v>3</v>
      </c>
      <c r="B7" s="44" t="s">
        <v>4</v>
      </c>
      <c r="C7" s="45" t="s">
        <v>5</v>
      </c>
      <c r="D7" s="46" t="s">
        <v>6</v>
      </c>
      <c r="E7" s="47" t="s">
        <v>7</v>
      </c>
      <c r="F7" s="47" t="s">
        <v>8</v>
      </c>
      <c r="G7" s="45" t="s">
        <v>9</v>
      </c>
      <c r="H7" s="45" t="s">
        <v>10</v>
      </c>
      <c r="I7" s="45" t="s">
        <v>11</v>
      </c>
      <c r="J7" s="45"/>
      <c r="K7" s="48" t="str">
        <f t="shared" ref="K7:AP7" si="2">CHOOSE(WEEKDAY(K6,1),"S","M","T","W","T","F","S")</f>
        <v>M</v>
      </c>
      <c r="L7" s="49" t="str">
        <f t="shared" si="2"/>
        <v>T</v>
      </c>
      <c r="M7" s="49" t="str">
        <f t="shared" si="2"/>
        <v>W</v>
      </c>
      <c r="N7" s="49" t="str">
        <f t="shared" si="2"/>
        <v>T</v>
      </c>
      <c r="O7" s="49" t="str">
        <f t="shared" si="2"/>
        <v>F</v>
      </c>
      <c r="P7" s="49" t="str">
        <f t="shared" si="2"/>
        <v>S</v>
      </c>
      <c r="Q7" s="50" t="str">
        <f t="shared" si="2"/>
        <v>S</v>
      </c>
      <c r="R7" s="48" t="str">
        <f t="shared" si="2"/>
        <v>M</v>
      </c>
      <c r="S7" s="49" t="str">
        <f t="shared" si="2"/>
        <v>T</v>
      </c>
      <c r="T7" s="49" t="str">
        <f t="shared" si="2"/>
        <v>W</v>
      </c>
      <c r="U7" s="49" t="str">
        <f t="shared" si="2"/>
        <v>T</v>
      </c>
      <c r="V7" s="49" t="str">
        <f t="shared" si="2"/>
        <v>F</v>
      </c>
      <c r="W7" s="49" t="str">
        <f t="shared" si="2"/>
        <v>S</v>
      </c>
      <c r="X7" s="50" t="str">
        <f t="shared" si="2"/>
        <v>S</v>
      </c>
      <c r="Y7" s="48" t="str">
        <f t="shared" si="2"/>
        <v>M</v>
      </c>
      <c r="Z7" s="49" t="str">
        <f t="shared" si="2"/>
        <v>T</v>
      </c>
      <c r="AA7" s="49" t="str">
        <f t="shared" si="2"/>
        <v>W</v>
      </c>
      <c r="AB7" s="49" t="str">
        <f t="shared" si="2"/>
        <v>T</v>
      </c>
      <c r="AC7" s="49" t="str">
        <f t="shared" si="2"/>
        <v>F</v>
      </c>
      <c r="AD7" s="49" t="str">
        <f t="shared" si="2"/>
        <v>S</v>
      </c>
      <c r="AE7" s="50" t="str">
        <f t="shared" si="2"/>
        <v>S</v>
      </c>
      <c r="AF7" s="48" t="str">
        <f t="shared" si="2"/>
        <v>M</v>
      </c>
      <c r="AG7" s="49" t="str">
        <f t="shared" si="2"/>
        <v>T</v>
      </c>
      <c r="AH7" s="49" t="str">
        <f t="shared" si="2"/>
        <v>W</v>
      </c>
      <c r="AI7" s="49" t="str">
        <f t="shared" si="2"/>
        <v>T</v>
      </c>
      <c r="AJ7" s="49" t="str">
        <f t="shared" si="2"/>
        <v>F</v>
      </c>
      <c r="AK7" s="49" t="str">
        <f t="shared" si="2"/>
        <v>S</v>
      </c>
      <c r="AL7" s="50" t="str">
        <f t="shared" si="2"/>
        <v>S</v>
      </c>
      <c r="AM7" s="48" t="str">
        <f t="shared" si="2"/>
        <v>M</v>
      </c>
      <c r="AN7" s="49" t="str">
        <f t="shared" si="2"/>
        <v>T</v>
      </c>
      <c r="AO7" s="49" t="str">
        <f t="shared" si="2"/>
        <v>W</v>
      </c>
      <c r="AP7" s="49" t="str">
        <f t="shared" si="2"/>
        <v>T</v>
      </c>
      <c r="AQ7" s="49" t="str">
        <f t="shared" ref="AQ7:BN7" si="3">CHOOSE(WEEKDAY(AQ6,1),"S","M","T","W","T","F","S")</f>
        <v>F</v>
      </c>
      <c r="AR7" s="49" t="str">
        <f t="shared" si="3"/>
        <v>S</v>
      </c>
      <c r="AS7" s="50" t="str">
        <f t="shared" si="3"/>
        <v>S</v>
      </c>
      <c r="AT7" s="48" t="str">
        <f t="shared" si="3"/>
        <v>M</v>
      </c>
      <c r="AU7" s="49" t="str">
        <f t="shared" si="3"/>
        <v>T</v>
      </c>
      <c r="AV7" s="49" t="str">
        <f t="shared" si="3"/>
        <v>W</v>
      </c>
      <c r="AW7" s="49" t="str">
        <f t="shared" si="3"/>
        <v>T</v>
      </c>
      <c r="AX7" s="49" t="str">
        <f t="shared" si="3"/>
        <v>F</v>
      </c>
      <c r="AY7" s="49" t="str">
        <f t="shared" si="3"/>
        <v>S</v>
      </c>
      <c r="AZ7" s="50" t="str">
        <f t="shared" si="3"/>
        <v>S</v>
      </c>
      <c r="BA7" s="48" t="str">
        <f t="shared" si="3"/>
        <v>M</v>
      </c>
      <c r="BB7" s="49" t="str">
        <f t="shared" si="3"/>
        <v>T</v>
      </c>
      <c r="BC7" s="49" t="str">
        <f t="shared" si="3"/>
        <v>W</v>
      </c>
      <c r="BD7" s="49" t="str">
        <f t="shared" si="3"/>
        <v>T</v>
      </c>
      <c r="BE7" s="49" t="str">
        <f t="shared" si="3"/>
        <v>F</v>
      </c>
      <c r="BF7" s="49" t="str">
        <f t="shared" si="3"/>
        <v>S</v>
      </c>
      <c r="BG7" s="50" t="str">
        <f t="shared" si="3"/>
        <v>S</v>
      </c>
      <c r="BH7" s="48" t="str">
        <f t="shared" si="3"/>
        <v>M</v>
      </c>
      <c r="BI7" s="49" t="str">
        <f t="shared" si="3"/>
        <v>T</v>
      </c>
      <c r="BJ7" s="49" t="str">
        <f t="shared" si="3"/>
        <v>W</v>
      </c>
      <c r="BK7" s="49" t="str">
        <f t="shared" si="3"/>
        <v>T</v>
      </c>
      <c r="BL7" s="49" t="str">
        <f t="shared" si="3"/>
        <v>F</v>
      </c>
      <c r="BM7" s="49" t="str">
        <f t="shared" si="3"/>
        <v>S</v>
      </c>
      <c r="BN7" s="50" t="str">
        <f t="shared" si="3"/>
        <v>S</v>
      </c>
    </row>
    <row r="8" spans="1:66" s="11" customFormat="1" ht="17.45">
      <c r="A8" s="22" t="str">
        <f ca="1">IF(ISERROR(VALUE(SUBSTITUTE(prevWBS,".",""))),"1",IF(ISERROR(FIND("`",SUBSTITUTE(prevWBS,".","`",1))),TEXT(VALUE(prevWBS)+1,"#"),TEXT(VALUE(LEFT(prevWBS,FIND("`",SUBSTITUTE(prevWBS,".","`",1))-1))+1,"#")))</f>
        <v>1</v>
      </c>
      <c r="B8" s="23" t="s">
        <v>12</v>
      </c>
      <c r="C8" s="24"/>
      <c r="D8" s="25"/>
      <c r="E8" s="26"/>
      <c r="F8" s="43" t="str">
        <f>IF(ISBLANK(E8)," - ",IF(G8=0,E8,E8+G8-1))</f>
        <v xml:space="preserve"> - </v>
      </c>
      <c r="G8" s="27"/>
      <c r="H8" s="28"/>
      <c r="I8" s="29" t="str">
        <f t="shared" ref="I8:I32" si="4">IF(OR(F8=0,E8=0)," - ",NETWORKDAYS(E8,F8))</f>
        <v xml:space="preserve"> - </v>
      </c>
      <c r="J8" s="32"/>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row>
    <row r="9" spans="1:66" s="17" customFormat="1" ht="22.5">
      <c r="A9" s="16" t="str">
        <f t="shared" ref="A9:A13" ca="1"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52" t="s">
        <v>13</v>
      </c>
      <c r="C9" s="58" t="s">
        <v>14</v>
      </c>
      <c r="D9" s="53"/>
      <c r="E9" s="35">
        <v>45364</v>
      </c>
      <c r="F9" s="36">
        <f>IF(ISBLANK(E9)," - ",IF(G9=0,E9,E9+G9-1))</f>
        <v>45371</v>
      </c>
      <c r="G9" s="18">
        <v>8</v>
      </c>
      <c r="H9" s="19">
        <v>0.7</v>
      </c>
      <c r="I9" s="20">
        <f t="shared" si="4"/>
        <v>6</v>
      </c>
      <c r="J9" s="33"/>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row>
    <row r="10" spans="1:66" s="17" customFormat="1" ht="18">
      <c r="A10" s="16" t="str">
        <f t="shared" ca="1" si="5"/>
        <v>1.2</v>
      </c>
      <c r="B10" s="60" t="s">
        <v>15</v>
      </c>
      <c r="C10" s="62" t="s">
        <v>14</v>
      </c>
      <c r="D10" s="53"/>
      <c r="E10" s="35">
        <v>45368</v>
      </c>
      <c r="F10" s="36">
        <f>IF(ISBLANK(E10)," - ",IF(G10=0,E10,E10+G10-1))</f>
        <v>45372</v>
      </c>
      <c r="G10" s="18">
        <v>5</v>
      </c>
      <c r="H10" s="19">
        <v>0.3</v>
      </c>
      <c r="I10" s="20">
        <f t="shared" si="4"/>
        <v>4</v>
      </c>
      <c r="J10" s="33"/>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row>
    <row r="11" spans="1:66" s="17" customFormat="1" ht="18">
      <c r="A11" s="16" t="str">
        <f t="shared" ca="1" si="5"/>
        <v>1.3</v>
      </c>
      <c r="B11" s="52" t="s">
        <v>16</v>
      </c>
      <c r="C11" s="62" t="s">
        <v>14</v>
      </c>
      <c r="D11" s="53"/>
      <c r="E11" s="35">
        <v>45368</v>
      </c>
      <c r="F11" s="36">
        <f t="shared" ref="F11:F31" si="6">IF(ISBLANK(E11)," - ",IF(G11=0,E11,E11+G11-1))</f>
        <v>45368</v>
      </c>
      <c r="G11" s="18">
        <v>1</v>
      </c>
      <c r="H11" s="19">
        <v>1</v>
      </c>
      <c r="I11" s="20">
        <f t="shared" si="4"/>
        <v>0</v>
      </c>
      <c r="J11" s="33"/>
      <c r="K11" s="16"/>
      <c r="L11" s="16"/>
      <c r="M11" s="39"/>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row>
    <row r="12" spans="1:66" s="17" customFormat="1" ht="18">
      <c r="A12"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12" s="52" t="s">
        <v>17</v>
      </c>
      <c r="C12" s="62" t="s">
        <v>14</v>
      </c>
      <c r="D12" s="53"/>
      <c r="E12" s="35">
        <v>45370</v>
      </c>
      <c r="F12" s="36">
        <f t="shared" si="6"/>
        <v>45370</v>
      </c>
      <c r="G12" s="18">
        <v>1</v>
      </c>
      <c r="H12" s="19">
        <v>0.1</v>
      </c>
      <c r="I12" s="20">
        <f t="shared" si="4"/>
        <v>1</v>
      </c>
      <c r="J12" s="33"/>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row>
    <row r="13" spans="1:66" s="17" customFormat="1" ht="18">
      <c r="A13" s="16" t="str">
        <f t="shared" ca="1" si="5"/>
        <v>1.5</v>
      </c>
      <c r="B13" s="52" t="s">
        <v>18</v>
      </c>
      <c r="C13" s="62" t="s">
        <v>19</v>
      </c>
      <c r="D13" s="53"/>
      <c r="E13" s="35">
        <v>45370</v>
      </c>
      <c r="F13" s="36">
        <f>IF(ISBLANK(E13)," - ",IF(G13=0,E13,E13+G13-1))</f>
        <v>45370</v>
      </c>
      <c r="G13" s="18">
        <v>1</v>
      </c>
      <c r="H13" s="19">
        <v>0</v>
      </c>
      <c r="I13" s="20">
        <f t="shared" si="4"/>
        <v>1</v>
      </c>
      <c r="J13" s="33"/>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row>
    <row r="14" spans="1:66" s="17" customFormat="1" ht="18">
      <c r="A14"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1.6</v>
      </c>
      <c r="B14" s="52" t="s">
        <v>20</v>
      </c>
      <c r="C14" s="62" t="s">
        <v>14</v>
      </c>
      <c r="D14" s="53"/>
      <c r="E14" s="35">
        <v>45368</v>
      </c>
      <c r="F14" s="36">
        <f t="shared" ref="F14" si="7">IF(ISBLANK(E14)," - ",IF(G14=0,E14,E14+G14-1))</f>
        <v>45374</v>
      </c>
      <c r="G14" s="18">
        <v>7</v>
      </c>
      <c r="H14" s="19">
        <v>0</v>
      </c>
      <c r="I14" s="20">
        <f t="shared" ref="I14" si="8">IF(OR(F14=0,E14=0)," - ",NETWORKDAYS(E14,F14))</f>
        <v>5</v>
      </c>
      <c r="J14" s="33"/>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row>
    <row r="15" spans="1:66" s="17" customFormat="1" ht="18">
      <c r="A15"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1.7</v>
      </c>
      <c r="B15" s="52" t="s">
        <v>21</v>
      </c>
      <c r="C15" s="62" t="s">
        <v>22</v>
      </c>
      <c r="D15" s="53"/>
      <c r="E15" s="35">
        <v>45371</v>
      </c>
      <c r="F15" s="36">
        <f>IF(ISBLANK(E15)," - ",IF(G15=0,E15,E15+G15-1))</f>
        <v>45371</v>
      </c>
      <c r="G15" s="18">
        <v>1</v>
      </c>
      <c r="H15" s="61">
        <v>1</v>
      </c>
      <c r="I15" s="20">
        <f>IF(OR(F15=0,E15=0)," - ",NETWORKDAYS(E15,F15))</f>
        <v>1</v>
      </c>
      <c r="J15" s="33"/>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row>
    <row r="16" spans="1:66" s="11" customFormat="1" ht="18">
      <c r="A16" s="9" t="str">
        <f ca="1">IF(ISERROR(VALUE(SUBSTITUTE(prevWBS,".",""))),"1",IF(ISERROR(FIND("`",SUBSTITUTE(prevWBS,".","`",1))),TEXT(VALUE(prevWBS)+1,"#"),TEXT(VALUE(LEFT(prevWBS,FIND("`",SUBSTITUTE(prevWBS,".","`",1))-1))+1,"#")))</f>
        <v>2</v>
      </c>
      <c r="B16" s="10" t="s">
        <v>23</v>
      </c>
      <c r="C16" s="59"/>
      <c r="D16" s="12"/>
      <c r="E16" s="37"/>
      <c r="F16" s="37" t="str">
        <f t="shared" si="6"/>
        <v xml:space="preserve"> - </v>
      </c>
      <c r="G16" s="13"/>
      <c r="H16" s="14"/>
      <c r="I16" s="15" t="str">
        <f t="shared" si="4"/>
        <v xml:space="preserve"> - </v>
      </c>
      <c r="J16" s="34"/>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row>
    <row r="17" spans="1:66" s="17" customFormat="1" ht="18">
      <c r="A17" s="16" t="str">
        <f t="shared" ref="A17:A25" ca="1" si="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7" s="52" t="s">
        <v>24</v>
      </c>
      <c r="C17" s="58" t="s">
        <v>14</v>
      </c>
      <c r="D17" s="53"/>
      <c r="E17" s="35"/>
      <c r="F17" s="36" t="str">
        <f>IF(ISBLANK(E17)," - ",IF(G17=0,E17,E17+G17-1))</f>
        <v xml:space="preserve"> - </v>
      </c>
      <c r="G17" s="18">
        <v>0</v>
      </c>
      <c r="H17" s="19">
        <v>0</v>
      </c>
      <c r="I17" s="20" t="str">
        <f t="shared" si="4"/>
        <v xml:space="preserve"> - </v>
      </c>
      <c r="J17" s="33"/>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row>
    <row r="18" spans="1:66" s="17" customFormat="1" ht="18">
      <c r="A18"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8" s="52" t="s">
        <v>25</v>
      </c>
      <c r="C18" s="58" t="s">
        <v>14</v>
      </c>
      <c r="D18" s="53"/>
      <c r="E18" s="35"/>
      <c r="F18" s="36" t="str">
        <f>IF(ISBLANK(E18)," - ",IF(G18=0,E18,E18+G18-1))</f>
        <v xml:space="preserve"> - </v>
      </c>
      <c r="G18" s="18">
        <v>0</v>
      </c>
      <c r="H18" s="19">
        <v>0</v>
      </c>
      <c r="I18" s="20" t="str">
        <f>IF(OR(F18=0,E18=0)," - ",NETWORKDAYS(E18,F18))</f>
        <v xml:space="preserve"> - </v>
      </c>
      <c r="J18" s="33"/>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row>
    <row r="19" spans="1:66" s="17" customFormat="1" ht="23.25" customHeight="1">
      <c r="A19" s="16" t="str">
        <f t="shared" ca="1" si="9"/>
        <v>2.3</v>
      </c>
      <c r="B19" s="52" t="s">
        <v>26</v>
      </c>
      <c r="C19" s="58" t="s">
        <v>14</v>
      </c>
      <c r="D19" s="53"/>
      <c r="E19" s="35"/>
      <c r="F19" s="36" t="str">
        <f t="shared" si="6"/>
        <v xml:space="preserve"> - </v>
      </c>
      <c r="G19" s="18">
        <v>0</v>
      </c>
      <c r="H19" s="19">
        <v>0</v>
      </c>
      <c r="I19" s="20" t="str">
        <f t="shared" si="4"/>
        <v xml:space="preserve"> - </v>
      </c>
      <c r="J19" s="33"/>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row>
    <row r="20" spans="1:66" s="17" customFormat="1" ht="26.25" customHeight="1">
      <c r="A20" s="9" t="str">
        <f ca="1">IF(ISERROR(VALUE(SUBSTITUTE(prevWBS,".",""))),"1",IF(ISERROR(FIND("`",SUBSTITUTE(prevWBS,".","`",1))),TEXT(VALUE(prevWBS)+1,"#"),TEXT(VALUE(LEFT(prevWBS,FIND("`",SUBSTITUTE(prevWBS,".","`",1))-1))+1,"#")))</f>
        <v>3</v>
      </c>
      <c r="B20" s="10" t="s">
        <v>27</v>
      </c>
      <c r="C20" s="59"/>
      <c r="D20" s="12"/>
      <c r="E20" s="37"/>
      <c r="F20" s="37" t="str">
        <f>IF(ISBLANK(E20)," - ",IF(G20=0,E20,E20+G20-1))</f>
        <v xml:space="preserve"> - </v>
      </c>
      <c r="G20" s="63"/>
      <c r="H20" s="64"/>
      <c r="I20" s="15" t="str">
        <f>IF(OR(F20=0,E20=0)," - ",NETWORKDAYS(E20,F20))</f>
        <v xml:space="preserve"> - </v>
      </c>
      <c r="J20" s="34"/>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row>
    <row r="21" spans="1:66" s="17" customFormat="1" ht="18">
      <c r="A21" s="16" t="str">
        <f t="shared" ca="1" si="9"/>
        <v>3.1</v>
      </c>
      <c r="B21" s="52" t="s">
        <v>28</v>
      </c>
      <c r="C21" s="58" t="s">
        <v>29</v>
      </c>
      <c r="D21" s="53"/>
      <c r="E21" s="35"/>
      <c r="F21" s="36" t="str">
        <f t="shared" si="6"/>
        <v xml:space="preserve"> - </v>
      </c>
      <c r="G21" s="18">
        <v>7</v>
      </c>
      <c r="H21" s="19">
        <v>0</v>
      </c>
      <c r="I21" s="20" t="str">
        <f t="shared" si="4"/>
        <v xml:space="preserve"> - </v>
      </c>
      <c r="J21" s="33"/>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row>
    <row r="22" spans="1:66" s="17" customFormat="1" ht="18">
      <c r="A22"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2" s="52" t="s">
        <v>30</v>
      </c>
      <c r="C22" s="58" t="s">
        <v>29</v>
      </c>
      <c r="D22" s="53"/>
      <c r="E22" s="35"/>
      <c r="F22" s="36"/>
      <c r="G22" s="18"/>
      <c r="H22" s="19"/>
      <c r="I22" s="20"/>
      <c r="J22" s="33"/>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row>
    <row r="23" spans="1:66" s="17" customFormat="1" ht="17.45">
      <c r="A23" s="16" t="str">
        <f t="shared" ca="1" si="9"/>
        <v>3.3</v>
      </c>
      <c r="B23" s="52" t="s">
        <v>31</v>
      </c>
      <c r="C23" s="58" t="s">
        <v>29</v>
      </c>
      <c r="D23" s="53"/>
      <c r="E23" s="35"/>
      <c r="F23" s="36" t="str">
        <f t="shared" ref="F23:F25" si="10">IF(ISBLANK(E23)," - ",IF(G23=0,E23,E23+G23-1))</f>
        <v xml:space="preserve"> - </v>
      </c>
      <c r="G23" s="18">
        <v>21</v>
      </c>
      <c r="H23" s="19">
        <v>0</v>
      </c>
      <c r="I23" s="20" t="str">
        <f t="shared" ref="I23:I25" si="11">IF(OR(F23=0,E23=0)," - ",NETWORKDAYS(E23,F23))</f>
        <v xml:space="preserve"> - </v>
      </c>
      <c r="J23" s="33"/>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row>
    <row r="24" spans="1:66" s="17" customFormat="1" ht="18">
      <c r="A24"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4" s="52" t="s">
        <v>32</v>
      </c>
      <c r="C24" s="58" t="s">
        <v>29</v>
      </c>
      <c r="D24" s="53"/>
      <c r="E24" s="35"/>
      <c r="F24" s="36" t="str">
        <f>IF(ISBLANK(E24)," - ",IF(G24=0,E24,E24+G24-1))</f>
        <v xml:space="preserve"> - </v>
      </c>
      <c r="G24" s="18">
        <v>21</v>
      </c>
      <c r="H24" s="19">
        <v>0</v>
      </c>
      <c r="I24" s="20" t="str">
        <f>IF(OR(F24=0,E24=0)," - ",NETWORKDAYS(E24,F24))</f>
        <v xml:space="preserve"> - </v>
      </c>
      <c r="J24" s="33"/>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row>
    <row r="25" spans="1:66" s="17" customFormat="1" ht="18">
      <c r="A25" s="16" t="str">
        <f t="shared" ca="1" si="9"/>
        <v>3.5</v>
      </c>
      <c r="B25" s="17" t="s">
        <v>33</v>
      </c>
      <c r="C25" s="58" t="s">
        <v>29</v>
      </c>
      <c r="D25" s="53"/>
      <c r="E25" s="35"/>
      <c r="F25" s="36" t="str">
        <f t="shared" si="10"/>
        <v xml:space="preserve"> - </v>
      </c>
      <c r="G25" s="18">
        <v>14</v>
      </c>
      <c r="H25" s="19">
        <v>0</v>
      </c>
      <c r="I25" s="20" t="str">
        <f t="shared" si="11"/>
        <v xml:space="preserve"> - </v>
      </c>
      <c r="J25" s="33"/>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row>
    <row r="26" spans="1:66" s="11" customFormat="1" ht="17.45">
      <c r="A26" s="9" t="str">
        <f ca="1">IF(ISERROR(VALUE(SUBSTITUTE(prevWBS,".",""))),"1",IF(ISERROR(FIND("`",SUBSTITUTE(prevWBS,".","`",1))),TEXT(VALUE(prevWBS)+1,"#"),TEXT(VALUE(LEFT(prevWBS,FIND("`",SUBSTITUTE(prevWBS,".","`",1))-1))+1,"#")))</f>
        <v>4</v>
      </c>
      <c r="B26" s="10" t="s">
        <v>34</v>
      </c>
      <c r="C26" s="59"/>
      <c r="D26" s="12"/>
      <c r="E26" s="37"/>
      <c r="F26" s="37" t="str">
        <f t="shared" si="6"/>
        <v xml:space="preserve"> - </v>
      </c>
      <c r="G26" s="13"/>
      <c r="H26" s="14"/>
      <c r="I26" s="15" t="str">
        <f t="shared" si="4"/>
        <v xml:space="preserve"> - </v>
      </c>
      <c r="J26" s="34"/>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row>
    <row r="27" spans="1:66" s="11" customFormat="1" ht="18">
      <c r="A27"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7" s="52" t="s">
        <v>35</v>
      </c>
      <c r="C27" s="58" t="s">
        <v>36</v>
      </c>
      <c r="D27" s="53"/>
      <c r="E27" s="35"/>
      <c r="F27" s="36" t="str">
        <f>IF(ISBLANK(E27)," - ",IF(G27=0,E27,E27+G27-1))</f>
        <v xml:space="preserve"> - </v>
      </c>
      <c r="G27" s="18">
        <v>14</v>
      </c>
      <c r="H27" s="61">
        <v>0</v>
      </c>
      <c r="I27" s="20" t="str">
        <f>IF(OR(F27=0,E27=0)," - ",NETWORKDAYS(E27,F27))</f>
        <v xml:space="preserve"> - </v>
      </c>
      <c r="J27" s="33"/>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row>
    <row r="28" spans="1:66" s="17" customFormat="1" ht="17.45">
      <c r="A28"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28" s="52" t="s">
        <v>37</v>
      </c>
      <c r="C28" s="58" t="s">
        <v>29</v>
      </c>
      <c r="D28" s="53"/>
      <c r="E28" s="35"/>
      <c r="F28" s="36" t="str">
        <f t="shared" si="6"/>
        <v xml:space="preserve"> - </v>
      </c>
      <c r="G28" s="18">
        <v>30</v>
      </c>
      <c r="H28" s="19">
        <v>0</v>
      </c>
      <c r="I28" s="20" t="str">
        <f t="shared" si="4"/>
        <v xml:space="preserve"> - </v>
      </c>
      <c r="J28" s="33"/>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row>
    <row r="29" spans="1:66" s="17" customFormat="1" ht="17.45">
      <c r="A29"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29" s="52" t="s">
        <v>38</v>
      </c>
      <c r="C29" s="58" t="s">
        <v>36</v>
      </c>
      <c r="D29" s="53"/>
      <c r="E29" s="35"/>
      <c r="F29" s="36" t="str">
        <f t="shared" si="6"/>
        <v xml:space="preserve"> - </v>
      </c>
      <c r="G29" s="18">
        <v>30</v>
      </c>
      <c r="H29" s="19">
        <v>0</v>
      </c>
      <c r="I29" s="20" t="str">
        <f t="shared" si="4"/>
        <v xml:space="preserve"> - </v>
      </c>
      <c r="J29" s="33"/>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row>
    <row r="30" spans="1:66" s="17" customFormat="1" ht="18">
      <c r="A30"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0" s="65" t="s">
        <v>39</v>
      </c>
      <c r="C30" s="17" t="s">
        <v>14</v>
      </c>
      <c r="D30" s="53"/>
      <c r="E30" s="35"/>
      <c r="F30" s="36" t="str">
        <f t="shared" si="6"/>
        <v xml:space="preserve"> - </v>
      </c>
      <c r="G30" s="18">
        <v>30</v>
      </c>
      <c r="H30" s="19">
        <v>0</v>
      </c>
      <c r="I30" s="20" t="str">
        <f t="shared" si="4"/>
        <v xml:space="preserve"> - </v>
      </c>
      <c r="J30" s="33"/>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row>
    <row r="31" spans="1:66" s="17" customFormat="1" ht="18">
      <c r="A31"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1" s="65" t="s">
        <v>40</v>
      </c>
      <c r="C31" s="17" t="s">
        <v>14</v>
      </c>
      <c r="D31" s="53"/>
      <c r="E31" s="35"/>
      <c r="F31" s="36" t="str">
        <f t="shared" si="6"/>
        <v xml:space="preserve"> - </v>
      </c>
      <c r="G31" s="18">
        <v>10</v>
      </c>
      <c r="H31" s="19">
        <v>0</v>
      </c>
      <c r="I31" s="20" t="str">
        <f t="shared" si="4"/>
        <v xml:space="preserve"> - </v>
      </c>
      <c r="J31" s="33"/>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row>
    <row r="32" spans="1:66" s="17" customFormat="1" ht="17.45">
      <c r="A32"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4.6</v>
      </c>
      <c r="B32" s="52" t="s">
        <v>41</v>
      </c>
      <c r="C32" s="58" t="s">
        <v>14</v>
      </c>
      <c r="D32" s="53"/>
      <c r="E32" s="35"/>
      <c r="F32" s="36" t="str">
        <f>IF(ISBLANK(E32)," - ",IF(G32=0,E32,E32+G32-1))</f>
        <v xml:space="preserve"> - </v>
      </c>
      <c r="G32" s="18">
        <v>10</v>
      </c>
      <c r="H32" s="19">
        <v>0</v>
      </c>
      <c r="I32" s="20" t="str">
        <f t="shared" si="4"/>
        <v xml:space="preserve"> - </v>
      </c>
      <c r="J32" s="33"/>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row>
    <row r="33" spans="1:66" s="11" customFormat="1" ht="17.45">
      <c r="A33" s="9" t="str">
        <f ca="1">IF(ISERROR(VALUE(SUBSTITUTE(prevWBS,".",""))),"1",IF(ISERROR(FIND("`",SUBSTITUTE(prevWBS,".","`",1))),TEXT(VALUE(prevWBS)+1,"#"),TEXT(VALUE(LEFT(prevWBS,FIND("`",SUBSTITUTE(prevWBS,".","`",1))-1))+1,"#")))</f>
        <v>5</v>
      </c>
      <c r="B33" s="10" t="s">
        <v>42</v>
      </c>
      <c r="C33" s="59"/>
      <c r="D33" s="12"/>
      <c r="E33" s="37"/>
      <c r="F33" s="37" t="str">
        <f t="shared" ref="F33:F35" si="12">IF(ISBLANK(E33)," - ",IF(G33=0,E33,E33+G33-1))</f>
        <v xml:space="preserve"> - </v>
      </c>
      <c r="G33" s="13"/>
      <c r="H33" s="14"/>
      <c r="I33" s="15" t="str">
        <f t="shared" ref="I33:I35" si="13">IF(OR(F33=0,E33=0)," - ",NETWORKDAYS(E33,F33))</f>
        <v xml:space="preserve"> - </v>
      </c>
      <c r="J33" s="34"/>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row>
    <row r="34" spans="1:66" s="17" customFormat="1" ht="17.45">
      <c r="A34"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34" s="52" t="s">
        <v>43</v>
      </c>
      <c r="C34" s="58" t="s">
        <v>14</v>
      </c>
      <c r="D34" s="53"/>
      <c r="E34" s="35"/>
      <c r="F34" s="36" t="str">
        <f t="shared" si="12"/>
        <v xml:space="preserve"> - </v>
      </c>
      <c r="G34" s="18">
        <v>17</v>
      </c>
      <c r="H34" s="19">
        <v>0</v>
      </c>
      <c r="I34" s="20" t="str">
        <f t="shared" si="13"/>
        <v xml:space="preserve"> - </v>
      </c>
      <c r="J34" s="33"/>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row>
    <row r="35" spans="1:66" s="17" customFormat="1" ht="17.45">
      <c r="A35" s="16"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35" s="52" t="s">
        <v>44</v>
      </c>
      <c r="C35" s="58" t="s">
        <v>14</v>
      </c>
      <c r="D35" s="53"/>
      <c r="E35" s="35"/>
      <c r="F35" s="36" t="str">
        <f t="shared" si="12"/>
        <v xml:space="preserve"> - </v>
      </c>
      <c r="G35" s="18">
        <v>17</v>
      </c>
      <c r="H35" s="19">
        <v>0</v>
      </c>
      <c r="I35" s="20" t="str">
        <f t="shared" si="13"/>
        <v xml:space="preserve"> - </v>
      </c>
      <c r="J35" s="33"/>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row>
    <row r="36" spans="1:66" ht="12.75"/>
    <row r="40" spans="1:66">
      <c r="H40" s="57"/>
    </row>
    <row r="41" spans="1:66" ht="12.75"/>
    <row r="42" spans="1:66" ht="12.75"/>
    <row r="43" spans="1:66" ht="12.75"/>
    <row r="44" spans="1:66" ht="12.75"/>
    <row r="45" spans="1:66" ht="12.75"/>
    <row r="46" spans="1:66" ht="12.75"/>
    <row r="47" spans="1:66" ht="12.75"/>
    <row r="48" spans="1:66" ht="12.75"/>
  </sheetData>
  <sheetProtection formatCells="0" formatColumns="0" formatRows="0" insertRows="0" deleteRows="0"/>
  <mergeCells count="18">
    <mergeCell ref="AF4:AL4"/>
    <mergeCell ref="AF5:AL5"/>
    <mergeCell ref="BH4:BN4"/>
    <mergeCell ref="BH5:BN5"/>
    <mergeCell ref="AM5:AS5"/>
    <mergeCell ref="AT4:AZ4"/>
    <mergeCell ref="AT5:AZ5"/>
    <mergeCell ref="AM4:AS4"/>
    <mergeCell ref="BA4:BG4"/>
    <mergeCell ref="BA5:BG5"/>
    <mergeCell ref="K1:AE1"/>
    <mergeCell ref="R4:X4"/>
    <mergeCell ref="K4:Q4"/>
    <mergeCell ref="C4:E4"/>
    <mergeCell ref="R5:X5"/>
    <mergeCell ref="K5:Q5"/>
    <mergeCell ref="Y4:AE4"/>
    <mergeCell ref="Y5:AE5"/>
  </mergeCells>
  <phoneticPr fontId="3" type="noConversion"/>
  <conditionalFormatting sqref="H8:H35">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8:BN35">
    <cfRule type="expression" dxfId="2" priority="48">
      <formula>AND($E8&lt;=K$6,ROUNDDOWN(($F8-$E8+1)*$H8,0)+$E8-1&gt;=K$6)</formula>
    </cfRule>
    <cfRule type="expression" dxfId="1" priority="49">
      <formula>AND(NOT(ISBLANK($E8)),$E8&lt;=K$6,$F8&gt;=K$6)</formula>
    </cfRule>
  </conditionalFormatting>
  <conditionalFormatting sqref="K6:BN35">
    <cfRule type="expression" dxfId="0" priority="8">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pageMargins left="0.25" right="0.25" top="0.5" bottom="0.5" header="0.5" footer="0.25"/>
  <pageSetup scale="63" fitToHeight="0" orientation="landscape" r:id="rId1"/>
  <headerFooter alignWithMargins="0"/>
  <ignoredErrors>
    <ignoredError sqref="E16 E26 G16:H16 G26:H26 H31 H28 H29 H30" unlockedFormula="1"/>
    <ignoredError sqref="A26 A16" formula="1"/>
  </ignoredErrors>
  <drawing r:id="rId2"/>
  <legacyDrawing r:id="rId3"/>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H8:H35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Vertex42 LLC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subject/>
  <dc:creator>PD</dc:creator>
  <cp:keywords/>
  <dc:description>(c) 2006-2018 Vertex42 LLC. All Rights Reserved.</dc:description>
  <cp:lastModifiedBy/>
  <cp:revision/>
  <dcterms:created xsi:type="dcterms:W3CDTF">2010-06-09T16:05:03Z</dcterms:created>
  <dcterms:modified xsi:type="dcterms:W3CDTF">2024-03-24T19:27:43Z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