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B18B09-BCEB-455A-88A1-89944455A083}" xr6:coauthVersionLast="45" xr6:coauthVersionMax="45" xr10:uidLastSave="{00000000-0000-0000-0000-000000000000}"/>
  <bookViews>
    <workbookView xWindow="-120" yWindow="-120" windowWidth="20730" windowHeight="11040" tabRatio="778" activeTab="1" xr2:uid="{00000000-000D-0000-FFFF-FFFF00000000}"/>
  </bookViews>
  <sheets>
    <sheet name="Configurações do Mês" sheetId="83" r:id="rId1"/>
    <sheet name="AILTON LIBÂNEO" sheetId="471" r:id="rId2"/>
    <sheet name="ADRIANA COSTA " sheetId="465" r:id="rId3"/>
    <sheet name="AMANDA CECCON" sheetId="467" r:id="rId4"/>
    <sheet name="ANA LUCIA ALVES" sheetId="450" r:id="rId5"/>
    <sheet name="VALDRIANE APARECIDA" sheetId="464" state="hidden" r:id="rId6"/>
    <sheet name="PATRICIA OLIVEIRA" sheetId="473" r:id="rId7"/>
    <sheet name="RAQUEL" sheetId="476" r:id="rId8"/>
    <sheet name="ÉRICA RODRIGUES" sheetId="468" r:id="rId9"/>
    <sheet name="IVAILTON ARAÚJO" sheetId="458" r:id="rId10"/>
    <sheet name="MIQUÉIAS SOARES" sheetId="459" r:id="rId11"/>
    <sheet name="ROSÂNGELA VIEIRA" sheetId="469" r:id="rId12"/>
    <sheet name="ALESSANDRA FARDO " sheetId="428" r:id="rId13"/>
    <sheet name="ANA ZACCHARIAS" sheetId="429" r:id="rId14"/>
    <sheet name="CÉSAR CAMARGO" sheetId="430" r:id="rId15"/>
    <sheet name="CICERO SOUSA" sheetId="433" r:id="rId16"/>
    <sheet name="DAYANE GONZAGA" sheetId="466" r:id="rId17"/>
    <sheet name="DENISE SILVEIRA" sheetId="452" r:id="rId18"/>
    <sheet name="EDECHERTON CLOVES" sheetId="477" r:id="rId19"/>
    <sheet name="ELAINE FANTINATTI" sheetId="457" r:id="rId20"/>
    <sheet name="GISELE MORILHA" sheetId="455" r:id="rId21"/>
    <sheet name="HOMERO MESQUITA" sheetId="435" r:id="rId22"/>
    <sheet name="LUIS CAVALCANTI" sheetId="443" r:id="rId23"/>
    <sheet name="MARINETE SILVA" sheetId="445" r:id="rId24"/>
    <sheet name="MARISTER CRUZ" sheetId="470" r:id="rId25"/>
    <sheet name="PEDRO VIEIRA" sheetId="446" r:id="rId26"/>
    <sheet name="RICARDO DINIZ" sheetId="447" r:id="rId27"/>
    <sheet name="TAIS AMARAL" sheetId="449" r:id="rId28"/>
    <sheet name="Planilha2" sheetId="475" r:id="rId2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449" l="1"/>
  <c r="A45" i="449"/>
  <c r="A44" i="449"/>
  <c r="A43" i="449"/>
  <c r="A42" i="449"/>
  <c r="A41" i="449"/>
  <c r="A40" i="449"/>
  <c r="A39" i="449"/>
  <c r="A38" i="449"/>
  <c r="A37" i="449"/>
  <c r="A36" i="449"/>
  <c r="A35" i="449"/>
  <c r="A34" i="449"/>
  <c r="A33" i="449"/>
  <c r="A29" i="449"/>
  <c r="A28" i="449"/>
  <c r="A22" i="449"/>
  <c r="A21" i="449"/>
  <c r="A46" i="446"/>
  <c r="A45" i="446"/>
  <c r="A44" i="446"/>
  <c r="A43" i="446"/>
  <c r="A42" i="446"/>
  <c r="A41" i="446"/>
  <c r="A40" i="446"/>
  <c r="A39" i="446"/>
  <c r="A38" i="446"/>
  <c r="A37" i="446"/>
  <c r="A36" i="446"/>
  <c r="A35" i="446"/>
  <c r="A34" i="446"/>
  <c r="A33" i="446"/>
  <c r="A29" i="446"/>
  <c r="A28" i="446"/>
  <c r="A22" i="446"/>
  <c r="A21" i="446"/>
  <c r="A46" i="470"/>
  <c r="A45" i="470"/>
  <c r="A44" i="470"/>
  <c r="A43" i="470"/>
  <c r="A42" i="470"/>
  <c r="A41" i="470"/>
  <c r="A40" i="470"/>
  <c r="A39" i="470"/>
  <c r="A38" i="470"/>
  <c r="A37" i="470"/>
  <c r="A36" i="470"/>
  <c r="A35" i="470"/>
  <c r="A34" i="470"/>
  <c r="A33" i="470"/>
  <c r="A29" i="470"/>
  <c r="A28" i="470"/>
  <c r="A22" i="470"/>
  <c r="A21" i="470"/>
  <c r="A46" i="445"/>
  <c r="A45" i="445"/>
  <c r="A44" i="445"/>
  <c r="A43" i="445"/>
  <c r="A42" i="445"/>
  <c r="A41" i="445"/>
  <c r="A40" i="445"/>
  <c r="A39" i="445"/>
  <c r="A38" i="445"/>
  <c r="A37" i="445"/>
  <c r="A36" i="445"/>
  <c r="A35" i="445"/>
  <c r="A34" i="445"/>
  <c r="A33" i="445"/>
  <c r="A29" i="445"/>
  <c r="A28" i="445"/>
  <c r="A22" i="445"/>
  <c r="A21" i="445"/>
  <c r="A46" i="443"/>
  <c r="A45" i="443"/>
  <c r="A44" i="443"/>
  <c r="A43" i="443"/>
  <c r="A42" i="443"/>
  <c r="A41" i="443"/>
  <c r="A40" i="443"/>
  <c r="A39" i="443"/>
  <c r="A38" i="443"/>
  <c r="A37" i="443"/>
  <c r="A36" i="443"/>
  <c r="A35" i="443"/>
  <c r="A34" i="443"/>
  <c r="A33" i="443"/>
  <c r="A29" i="443"/>
  <c r="A28" i="443"/>
  <c r="A22" i="443"/>
  <c r="A21" i="443"/>
  <c r="A46" i="435"/>
  <c r="A45" i="435"/>
  <c r="A44" i="435"/>
  <c r="A43" i="435"/>
  <c r="A42" i="435"/>
  <c r="A41" i="435"/>
  <c r="A40" i="435"/>
  <c r="A39" i="435"/>
  <c r="A38" i="435"/>
  <c r="A37" i="435"/>
  <c r="A36" i="435"/>
  <c r="A35" i="435"/>
  <c r="A34" i="435"/>
  <c r="A33" i="435"/>
  <c r="A29" i="435"/>
  <c r="A28" i="435"/>
  <c r="A22" i="435"/>
  <c r="A21" i="435"/>
  <c r="A46" i="455"/>
  <c r="A45" i="455"/>
  <c r="A44" i="455"/>
  <c r="A43" i="455"/>
  <c r="A42" i="455"/>
  <c r="A41" i="455"/>
  <c r="A40" i="455"/>
  <c r="A39" i="455"/>
  <c r="A38" i="455"/>
  <c r="A37" i="455"/>
  <c r="A36" i="455"/>
  <c r="A35" i="455"/>
  <c r="A34" i="455"/>
  <c r="A33" i="455"/>
  <c r="A29" i="455"/>
  <c r="A28" i="455"/>
  <c r="A22" i="455"/>
  <c r="A21" i="455"/>
  <c r="A46" i="457"/>
  <c r="A45" i="457"/>
  <c r="A44" i="457"/>
  <c r="A43" i="457"/>
  <c r="A42" i="457"/>
  <c r="A41" i="457"/>
  <c r="A40" i="457"/>
  <c r="A39" i="457"/>
  <c r="A38" i="457"/>
  <c r="A37" i="457"/>
  <c r="A36" i="457"/>
  <c r="A35" i="457"/>
  <c r="A34" i="457"/>
  <c r="A33" i="457"/>
  <c r="A29" i="457"/>
  <c r="A28" i="457"/>
  <c r="A22" i="457"/>
  <c r="A21" i="457"/>
  <c r="A46" i="477"/>
  <c r="A45" i="477"/>
  <c r="A44" i="477"/>
  <c r="A43" i="477"/>
  <c r="A42" i="477"/>
  <c r="A41" i="477"/>
  <c r="A40" i="477"/>
  <c r="A39" i="477"/>
  <c r="A38" i="477"/>
  <c r="A37" i="477"/>
  <c r="A36" i="477"/>
  <c r="A35" i="477"/>
  <c r="A34" i="477"/>
  <c r="A33" i="477"/>
  <c r="A29" i="477"/>
  <c r="A28" i="477"/>
  <c r="A22" i="477"/>
  <c r="A21" i="477"/>
  <c r="A46" i="452"/>
  <c r="A45" i="452"/>
  <c r="A44" i="452"/>
  <c r="A43" i="452"/>
  <c r="A42" i="452"/>
  <c r="A41" i="452"/>
  <c r="A40" i="452"/>
  <c r="A39" i="452"/>
  <c r="A38" i="452"/>
  <c r="A37" i="452"/>
  <c r="A36" i="452"/>
  <c r="A35" i="452"/>
  <c r="A34" i="452"/>
  <c r="A33" i="452"/>
  <c r="A29" i="452"/>
  <c r="A28" i="452"/>
  <c r="A22" i="452"/>
  <c r="A21" i="452"/>
  <c r="A46" i="466"/>
  <c r="A45" i="466"/>
  <c r="A44" i="466"/>
  <c r="A43" i="466"/>
  <c r="A42" i="466"/>
  <c r="A41" i="466"/>
  <c r="A40" i="466"/>
  <c r="A39" i="466"/>
  <c r="A38" i="466"/>
  <c r="A37" i="466"/>
  <c r="A36" i="466"/>
  <c r="A35" i="466"/>
  <c r="A34" i="466"/>
  <c r="A33" i="466"/>
  <c r="A29" i="466"/>
  <c r="A28" i="466"/>
  <c r="A22" i="466"/>
  <c r="A21" i="466"/>
  <c r="A46" i="433"/>
  <c r="A45" i="433"/>
  <c r="A44" i="433"/>
  <c r="A43" i="433"/>
  <c r="A42" i="433"/>
  <c r="A41" i="433"/>
  <c r="A40" i="433"/>
  <c r="A39" i="433"/>
  <c r="A38" i="433"/>
  <c r="A37" i="433"/>
  <c r="A36" i="433"/>
  <c r="A35" i="433"/>
  <c r="A34" i="433"/>
  <c r="A33" i="433"/>
  <c r="A29" i="433"/>
  <c r="A28" i="433"/>
  <c r="A22" i="433"/>
  <c r="A21" i="433"/>
  <c r="A46" i="430"/>
  <c r="A45" i="430"/>
  <c r="A44" i="430"/>
  <c r="A43" i="430"/>
  <c r="A42" i="430"/>
  <c r="A41" i="430"/>
  <c r="A40" i="430"/>
  <c r="A39" i="430"/>
  <c r="A38" i="430"/>
  <c r="A37" i="430"/>
  <c r="A36" i="430"/>
  <c r="A35" i="430"/>
  <c r="A34" i="430"/>
  <c r="A33" i="430"/>
  <c r="A29" i="430"/>
  <c r="A28" i="430"/>
  <c r="A22" i="430"/>
  <c r="A21" i="430"/>
  <c r="A46" i="429"/>
  <c r="A45" i="429"/>
  <c r="A44" i="429"/>
  <c r="A43" i="429"/>
  <c r="A42" i="429"/>
  <c r="A41" i="429"/>
  <c r="A40" i="429"/>
  <c r="A39" i="429"/>
  <c r="A38" i="429"/>
  <c r="A37" i="429"/>
  <c r="A36" i="429"/>
  <c r="A35" i="429"/>
  <c r="A34" i="429"/>
  <c r="A33" i="429"/>
  <c r="A29" i="429"/>
  <c r="A28" i="429"/>
  <c r="A22" i="429"/>
  <c r="A21" i="429"/>
  <c r="A46" i="428"/>
  <c r="A45" i="428"/>
  <c r="A44" i="428"/>
  <c r="A43" i="428"/>
  <c r="A42" i="428"/>
  <c r="A41" i="428"/>
  <c r="A40" i="428"/>
  <c r="A39" i="428"/>
  <c r="A38" i="428"/>
  <c r="A37" i="428"/>
  <c r="A36" i="428"/>
  <c r="A35" i="428"/>
  <c r="A34" i="428"/>
  <c r="A33" i="428"/>
  <c r="A29" i="428"/>
  <c r="A28" i="428"/>
  <c r="A22" i="428"/>
  <c r="A21" i="428"/>
  <c r="A46" i="476"/>
  <c r="A45" i="476"/>
  <c r="A44" i="476"/>
  <c r="A43" i="476"/>
  <c r="A42" i="476"/>
  <c r="A41" i="476"/>
  <c r="A40" i="476"/>
  <c r="A39" i="476"/>
  <c r="A38" i="476"/>
  <c r="A37" i="476"/>
  <c r="A36" i="476"/>
  <c r="A35" i="476"/>
  <c r="A34" i="476"/>
  <c r="A33" i="476"/>
  <c r="A29" i="476"/>
  <c r="A28" i="476"/>
  <c r="A22" i="476"/>
  <c r="A21" i="476"/>
  <c r="A46" i="447"/>
  <c r="A45" i="447"/>
  <c r="A44" i="447"/>
  <c r="A43" i="447"/>
  <c r="A42" i="447"/>
  <c r="A41" i="447"/>
  <c r="A40" i="447"/>
  <c r="A39" i="447"/>
  <c r="A38" i="447"/>
  <c r="A37" i="447"/>
  <c r="A36" i="447"/>
  <c r="A35" i="447"/>
  <c r="A34" i="447"/>
  <c r="A33" i="447"/>
  <c r="A29" i="447"/>
  <c r="A28" i="447"/>
  <c r="A22" i="447"/>
  <c r="A21" i="447"/>
  <c r="A46" i="473"/>
  <c r="A45" i="473"/>
  <c r="A44" i="473"/>
  <c r="A43" i="473"/>
  <c r="A42" i="473"/>
  <c r="A41" i="473"/>
  <c r="A40" i="473"/>
  <c r="A39" i="473"/>
  <c r="A38" i="473"/>
  <c r="A37" i="473"/>
  <c r="A36" i="473"/>
  <c r="A35" i="473"/>
  <c r="A34" i="473"/>
  <c r="A33" i="473"/>
  <c r="A29" i="473"/>
  <c r="A28" i="473"/>
  <c r="A22" i="473"/>
  <c r="A21" i="473"/>
  <c r="A46" i="450"/>
  <c r="A45" i="450"/>
  <c r="A44" i="450"/>
  <c r="A43" i="450"/>
  <c r="A42" i="450"/>
  <c r="A41" i="450"/>
  <c r="A40" i="450"/>
  <c r="A39" i="450"/>
  <c r="A38" i="450"/>
  <c r="A37" i="450"/>
  <c r="A36" i="450"/>
  <c r="A35" i="450"/>
  <c r="A34" i="450"/>
  <c r="A33" i="450"/>
  <c r="A29" i="450"/>
  <c r="A28" i="450"/>
  <c r="A22" i="450"/>
  <c r="A21" i="450"/>
  <c r="A46" i="467"/>
  <c r="A45" i="467"/>
  <c r="A44" i="467"/>
  <c r="A43" i="467"/>
  <c r="A42" i="467"/>
  <c r="A41" i="467"/>
  <c r="A40" i="467"/>
  <c r="A39" i="467"/>
  <c r="A38" i="467"/>
  <c r="A37" i="467"/>
  <c r="A36" i="467"/>
  <c r="A35" i="467"/>
  <c r="A34" i="467"/>
  <c r="A33" i="467"/>
  <c r="A29" i="467"/>
  <c r="A28" i="467"/>
  <c r="A22" i="467"/>
  <c r="A21" i="467"/>
  <c r="A46" i="465"/>
  <c r="A45" i="465"/>
  <c r="A44" i="465"/>
  <c r="A43" i="465"/>
  <c r="A42" i="465"/>
  <c r="A41" i="465"/>
  <c r="A40" i="465"/>
  <c r="A39" i="465"/>
  <c r="A38" i="465"/>
  <c r="A37" i="465"/>
  <c r="A36" i="465"/>
  <c r="A35" i="465"/>
  <c r="A34" i="465"/>
  <c r="A33" i="465"/>
  <c r="A29" i="465"/>
  <c r="A28" i="465"/>
  <c r="A22" i="465"/>
  <c r="A21" i="465"/>
  <c r="A46" i="469" l="1"/>
  <c r="A45" i="469"/>
  <c r="A44" i="469"/>
  <c r="A43" i="469"/>
  <c r="A42" i="469"/>
  <c r="A41" i="469"/>
  <c r="A40" i="469"/>
  <c r="A39" i="469"/>
  <c r="A38" i="469"/>
  <c r="A37" i="469"/>
  <c r="A36" i="469"/>
  <c r="A35" i="469"/>
  <c r="A34" i="469"/>
  <c r="A33" i="469"/>
  <c r="A29" i="469"/>
  <c r="A28" i="469"/>
  <c r="A22" i="469"/>
  <c r="A21" i="469"/>
  <c r="A46" i="459"/>
  <c r="A45" i="459"/>
  <c r="A44" i="459"/>
  <c r="A43" i="459"/>
  <c r="A42" i="459"/>
  <c r="A41" i="459"/>
  <c r="A40" i="459"/>
  <c r="A39" i="459"/>
  <c r="A38" i="459"/>
  <c r="A37" i="459"/>
  <c r="A36" i="459"/>
  <c r="A35" i="459"/>
  <c r="A34" i="459"/>
  <c r="A33" i="459"/>
  <c r="A29" i="459"/>
  <c r="A28" i="459"/>
  <c r="A22" i="459"/>
  <c r="A21" i="459"/>
  <c r="A46" i="458"/>
  <c r="A45" i="458"/>
  <c r="A44" i="458"/>
  <c r="A43" i="458"/>
  <c r="A42" i="458"/>
  <c r="A41" i="458"/>
  <c r="A40" i="458"/>
  <c r="A39" i="458"/>
  <c r="A38" i="458"/>
  <c r="A37" i="458"/>
  <c r="A36" i="458"/>
  <c r="A35" i="458"/>
  <c r="A34" i="458"/>
  <c r="A33" i="458"/>
  <c r="A29" i="458"/>
  <c r="A28" i="458"/>
  <c r="A22" i="458"/>
  <c r="A21" i="458"/>
  <c r="AI53" i="477" l="1"/>
  <c r="AG53" i="477"/>
  <c r="N5" i="477" s="1"/>
  <c r="AI52" i="477"/>
  <c r="AI51" i="477"/>
  <c r="AH45" i="477"/>
  <c r="AH29" i="477"/>
  <c r="AI28" i="477"/>
  <c r="AI27" i="477"/>
  <c r="AI26" i="477"/>
  <c r="AG25" i="477"/>
  <c r="AG29" i="477" s="1"/>
  <c r="AF25" i="477"/>
  <c r="AF29" i="477" s="1"/>
  <c r="AE25" i="477"/>
  <c r="AE29" i="477" s="1"/>
  <c r="AD25" i="477"/>
  <c r="AD29" i="477" s="1"/>
  <c r="AC25" i="477"/>
  <c r="AC29" i="477" s="1"/>
  <c r="AI22" i="477"/>
  <c r="AI20" i="477"/>
  <c r="AI18" i="477"/>
  <c r="AI16" i="477"/>
  <c r="M16" i="477"/>
  <c r="L16" i="477"/>
  <c r="AI14" i="477"/>
  <c r="AI12" i="477"/>
  <c r="AI10" i="477"/>
  <c r="AI8" i="477"/>
  <c r="W7" i="477"/>
  <c r="AI6" i="477"/>
  <c r="W6" i="477"/>
  <c r="AI4" i="477"/>
  <c r="N16" i="477" l="1"/>
  <c r="AI25" i="477"/>
  <c r="AI29" i="477" s="1"/>
  <c r="Y5" i="477" s="1"/>
  <c r="AG53" i="476" l="1"/>
  <c r="AI52" i="476"/>
  <c r="AI51" i="476"/>
  <c r="AI53" i="476" s="1"/>
  <c r="AH45" i="476"/>
  <c r="AH29" i="476"/>
  <c r="AI28" i="476"/>
  <c r="AI27" i="476"/>
  <c r="AI26" i="476"/>
  <c r="AG25" i="476"/>
  <c r="AG29" i="476" s="1"/>
  <c r="AF25" i="476"/>
  <c r="AF29" i="476" s="1"/>
  <c r="AE25" i="476"/>
  <c r="AE29" i="476" s="1"/>
  <c r="AD25" i="476"/>
  <c r="AD29" i="476" s="1"/>
  <c r="AC25" i="476"/>
  <c r="AC29" i="476" s="1"/>
  <c r="AI22" i="476"/>
  <c r="AI20" i="476"/>
  <c r="AI18" i="476"/>
  <c r="AI16" i="476"/>
  <c r="M16" i="476"/>
  <c r="L16" i="476"/>
  <c r="AI14" i="476"/>
  <c r="AI12" i="476"/>
  <c r="AI10" i="476"/>
  <c r="AI8" i="476"/>
  <c r="W7" i="476"/>
  <c r="AI6" i="476"/>
  <c r="W6" i="476"/>
  <c r="N5" i="476"/>
  <c r="AI4" i="476"/>
  <c r="AH45" i="435"/>
  <c r="N16" i="476" l="1"/>
  <c r="AI25" i="476"/>
  <c r="AI29" i="476" s="1"/>
  <c r="Y5" i="476" s="1"/>
  <c r="AI52" i="433"/>
  <c r="AG53" i="473" l="1"/>
  <c r="N5" i="473" s="1"/>
  <c r="AI52" i="473"/>
  <c r="AI51" i="473"/>
  <c r="AH45" i="473"/>
  <c r="AH29" i="473"/>
  <c r="AI28" i="473"/>
  <c r="AI27" i="473"/>
  <c r="AI26" i="473"/>
  <c r="AG25" i="473"/>
  <c r="AG29" i="473" s="1"/>
  <c r="AF25" i="473"/>
  <c r="AF29" i="473" s="1"/>
  <c r="AE25" i="473"/>
  <c r="AE29" i="473" s="1"/>
  <c r="AD25" i="473"/>
  <c r="AD29" i="473" s="1"/>
  <c r="AC25" i="473"/>
  <c r="AC29" i="473" s="1"/>
  <c r="AI22" i="473"/>
  <c r="AI20" i="473"/>
  <c r="AI18" i="473"/>
  <c r="AI16" i="473"/>
  <c r="M16" i="473"/>
  <c r="L16" i="473"/>
  <c r="AI14" i="473"/>
  <c r="AI12" i="473"/>
  <c r="AI10" i="473"/>
  <c r="AI8" i="473"/>
  <c r="W7" i="473"/>
  <c r="AI6" i="473"/>
  <c r="W6" i="473"/>
  <c r="AI4" i="473"/>
  <c r="AI52" i="466"/>
  <c r="AG53" i="471"/>
  <c r="N5" i="471" s="1"/>
  <c r="AI52" i="471"/>
  <c r="AI51" i="471"/>
  <c r="AH45" i="471"/>
  <c r="AH29" i="471"/>
  <c r="AI28" i="471"/>
  <c r="AI27" i="471"/>
  <c r="AI26" i="471"/>
  <c r="AG25" i="471"/>
  <c r="AG29" i="471" s="1"/>
  <c r="AF25" i="471"/>
  <c r="AF29" i="471" s="1"/>
  <c r="AE25" i="471"/>
  <c r="AE29" i="471" s="1"/>
  <c r="AD25" i="471"/>
  <c r="AD29" i="471" s="1"/>
  <c r="AC25" i="471"/>
  <c r="AC29" i="471" s="1"/>
  <c r="AI22" i="471"/>
  <c r="AI20" i="471"/>
  <c r="AI18" i="471"/>
  <c r="AI16" i="471"/>
  <c r="M16" i="471"/>
  <c r="L16" i="471"/>
  <c r="AI14" i="471"/>
  <c r="AI12" i="471"/>
  <c r="AI10" i="471"/>
  <c r="AI8" i="471"/>
  <c r="W7" i="471"/>
  <c r="AI6" i="471"/>
  <c r="W6" i="471"/>
  <c r="AI4" i="471"/>
  <c r="AG53" i="470"/>
  <c r="N5" i="470" s="1"/>
  <c r="AI52" i="470"/>
  <c r="AI51" i="470"/>
  <c r="AI53" i="470" s="1"/>
  <c r="AH45" i="470"/>
  <c r="AH29" i="470"/>
  <c r="AI28" i="470"/>
  <c r="AI27" i="470"/>
  <c r="AI26" i="470"/>
  <c r="AG25" i="470"/>
  <c r="AG29" i="470" s="1"/>
  <c r="AF25" i="470"/>
  <c r="AF29" i="470" s="1"/>
  <c r="AE25" i="470"/>
  <c r="AE29" i="470" s="1"/>
  <c r="AD25" i="470"/>
  <c r="AC25" i="470"/>
  <c r="AC29" i="470" s="1"/>
  <c r="AI22" i="470"/>
  <c r="AI20" i="470"/>
  <c r="AI18" i="470"/>
  <c r="AI16" i="470"/>
  <c r="M16" i="470"/>
  <c r="L16" i="470"/>
  <c r="AI14" i="470"/>
  <c r="AI12" i="470"/>
  <c r="AI10" i="470"/>
  <c r="AI8" i="470"/>
  <c r="W7" i="470"/>
  <c r="AI6" i="470"/>
  <c r="W6" i="470"/>
  <c r="AI4" i="470"/>
  <c r="AG53" i="469"/>
  <c r="N5" i="469" s="1"/>
  <c r="AI52" i="469"/>
  <c r="AI51" i="469"/>
  <c r="AH45" i="469"/>
  <c r="AH29" i="469"/>
  <c r="AG29" i="469"/>
  <c r="AI28" i="469"/>
  <c r="AI27" i="469"/>
  <c r="AI26" i="469"/>
  <c r="AG25" i="469"/>
  <c r="AF25" i="469"/>
  <c r="AF29" i="469" s="1"/>
  <c r="AE25" i="469"/>
  <c r="AE29" i="469" s="1"/>
  <c r="AD25" i="469"/>
  <c r="AD29" i="469" s="1"/>
  <c r="AC25" i="469"/>
  <c r="AC29" i="469" s="1"/>
  <c r="AI22" i="469"/>
  <c r="AI20" i="469"/>
  <c r="AI18" i="469"/>
  <c r="AI16" i="469"/>
  <c r="M16" i="469"/>
  <c r="L16" i="469"/>
  <c r="AI14" i="469"/>
  <c r="AI12" i="469"/>
  <c r="AI10" i="469"/>
  <c r="AI8" i="469"/>
  <c r="W7" i="469"/>
  <c r="AI6" i="469"/>
  <c r="W6" i="469"/>
  <c r="AI4" i="469"/>
  <c r="AI53" i="471" l="1"/>
  <c r="AI53" i="473"/>
  <c r="N16" i="473"/>
  <c r="AI25" i="473"/>
  <c r="AI29" i="473" s="1"/>
  <c r="Y5" i="473" s="1"/>
  <c r="AI53" i="469"/>
  <c r="AI25" i="471"/>
  <c r="AI29" i="471" s="1"/>
  <c r="Y5" i="471" s="1"/>
  <c r="N16" i="471"/>
  <c r="AI25" i="470"/>
  <c r="AI29" i="470" s="1"/>
  <c r="Y5" i="470" s="1"/>
  <c r="AD29" i="470"/>
  <c r="N16" i="469"/>
  <c r="AI25" i="469"/>
  <c r="AI29" i="469" s="1"/>
  <c r="Y5" i="469" s="1"/>
  <c r="N16" i="470" l="1"/>
  <c r="AG53" i="468" l="1"/>
  <c r="N5" i="468" s="1"/>
  <c r="AI52" i="468"/>
  <c r="AI51" i="468"/>
  <c r="AH45" i="468"/>
  <c r="AH29" i="468"/>
  <c r="AI28" i="468"/>
  <c r="AI27" i="468"/>
  <c r="AI26" i="468"/>
  <c r="AG25" i="468"/>
  <c r="AG29" i="468" s="1"/>
  <c r="AF25" i="468"/>
  <c r="AF29" i="468" s="1"/>
  <c r="AE25" i="468"/>
  <c r="AE29" i="468" s="1"/>
  <c r="AD25" i="468"/>
  <c r="AC25" i="468"/>
  <c r="AC29" i="468" s="1"/>
  <c r="AI22" i="468"/>
  <c r="AI20" i="468"/>
  <c r="AI18" i="468"/>
  <c r="AI16" i="468"/>
  <c r="M16" i="468"/>
  <c r="L16" i="468"/>
  <c r="AI14" i="468"/>
  <c r="AI12" i="468"/>
  <c r="AI10" i="468"/>
  <c r="AI8" i="468"/>
  <c r="W7" i="468"/>
  <c r="AI6" i="468"/>
  <c r="W6" i="468"/>
  <c r="AI4" i="468"/>
  <c r="AG53" i="467"/>
  <c r="N5" i="467" s="1"/>
  <c r="AI52" i="467"/>
  <c r="AI51" i="467"/>
  <c r="AH45" i="467"/>
  <c r="AH29" i="467"/>
  <c r="AI28" i="467"/>
  <c r="AI27" i="467"/>
  <c r="AI26" i="467"/>
  <c r="AG25" i="467"/>
  <c r="AG29" i="467" s="1"/>
  <c r="AF25" i="467"/>
  <c r="AF29" i="467" s="1"/>
  <c r="AE25" i="467"/>
  <c r="AE29" i="467" s="1"/>
  <c r="AD25" i="467"/>
  <c r="AD29" i="467" s="1"/>
  <c r="AC25" i="467"/>
  <c r="AC29" i="467" s="1"/>
  <c r="AI22" i="467"/>
  <c r="AI20" i="467"/>
  <c r="AI18" i="467"/>
  <c r="AI16" i="467"/>
  <c r="M16" i="467"/>
  <c r="L16" i="467"/>
  <c r="AI14" i="467"/>
  <c r="AI12" i="467"/>
  <c r="AI10" i="467"/>
  <c r="AI8" i="467"/>
  <c r="W7" i="467"/>
  <c r="AI6" i="467"/>
  <c r="W6" i="467"/>
  <c r="AI4" i="467"/>
  <c r="AG53" i="466"/>
  <c r="AI51" i="466"/>
  <c r="AH45" i="466"/>
  <c r="AH29" i="466"/>
  <c r="AI28" i="466"/>
  <c r="AI27" i="466"/>
  <c r="AI26" i="466"/>
  <c r="AG25" i="466"/>
  <c r="AG29" i="466" s="1"/>
  <c r="AF25" i="466"/>
  <c r="AF29" i="466" s="1"/>
  <c r="AE25" i="466"/>
  <c r="AE29" i="466" s="1"/>
  <c r="AD25" i="466"/>
  <c r="AD29" i="466" s="1"/>
  <c r="AC25" i="466"/>
  <c r="AC29" i="466" s="1"/>
  <c r="AI22" i="466"/>
  <c r="AI20" i="466"/>
  <c r="AI18" i="466"/>
  <c r="AI16" i="466"/>
  <c r="M16" i="466"/>
  <c r="L16" i="466"/>
  <c r="AI14" i="466"/>
  <c r="AI12" i="466"/>
  <c r="AI10" i="466"/>
  <c r="AI8" i="466"/>
  <c r="W7" i="466"/>
  <c r="AI6" i="466"/>
  <c r="W6" i="466"/>
  <c r="AI4" i="466"/>
  <c r="AG53" i="465"/>
  <c r="AI52" i="465"/>
  <c r="AI51" i="465"/>
  <c r="AH45" i="465"/>
  <c r="AH29" i="465"/>
  <c r="AI28" i="465"/>
  <c r="AI27" i="465"/>
  <c r="AI26" i="465"/>
  <c r="AG25" i="465"/>
  <c r="AG29" i="465" s="1"/>
  <c r="AF25" i="465"/>
  <c r="AF29" i="465" s="1"/>
  <c r="AE25" i="465"/>
  <c r="AE29" i="465" s="1"/>
  <c r="AD25" i="465"/>
  <c r="AD29" i="465" s="1"/>
  <c r="AC25" i="465"/>
  <c r="AC29" i="465" s="1"/>
  <c r="AI22" i="465"/>
  <c r="AI20" i="465"/>
  <c r="AI18" i="465"/>
  <c r="AI16" i="465"/>
  <c r="M16" i="465"/>
  <c r="L16" i="465"/>
  <c r="AI14" i="465"/>
  <c r="AI12" i="465"/>
  <c r="AI10" i="465"/>
  <c r="AI8" i="465"/>
  <c r="W7" i="465"/>
  <c r="AI6" i="465"/>
  <c r="W6" i="465"/>
  <c r="N5" i="465"/>
  <c r="AI4" i="465"/>
  <c r="AI53" i="465" l="1"/>
  <c r="AI53" i="466"/>
  <c r="AI25" i="468"/>
  <c r="AI29" i="468" s="1"/>
  <c r="Y5" i="468" s="1"/>
  <c r="AD29" i="468"/>
  <c r="AI53" i="468"/>
  <c r="AI53" i="467"/>
  <c r="N16" i="467"/>
  <c r="AI25" i="467"/>
  <c r="AI29" i="467" s="1"/>
  <c r="Y5" i="467" s="1"/>
  <c r="N16" i="466"/>
  <c r="AI25" i="466"/>
  <c r="AI29" i="466" s="1"/>
  <c r="Y5" i="466" s="1"/>
  <c r="AI25" i="465"/>
  <c r="AI29" i="465" s="1"/>
  <c r="Y5" i="465" s="1"/>
  <c r="N16" i="465"/>
  <c r="N16" i="468" l="1"/>
  <c r="AG53" i="464"/>
  <c r="N5" i="464" s="1"/>
  <c r="AI52" i="464"/>
  <c r="AI51" i="464"/>
  <c r="AH45" i="464"/>
  <c r="AH29" i="464"/>
  <c r="AI28" i="464"/>
  <c r="AI27" i="464"/>
  <c r="AI26" i="464"/>
  <c r="AG25" i="464"/>
  <c r="AG29" i="464" s="1"/>
  <c r="AF25" i="464"/>
  <c r="AF29" i="464" s="1"/>
  <c r="AE25" i="464"/>
  <c r="AE29" i="464" s="1"/>
  <c r="AD25" i="464"/>
  <c r="AD29" i="464" s="1"/>
  <c r="AC25" i="464"/>
  <c r="AC29" i="464" s="1"/>
  <c r="AI22" i="464"/>
  <c r="AI20" i="464"/>
  <c r="AI18" i="464"/>
  <c r="AI16" i="464"/>
  <c r="M16" i="464"/>
  <c r="A16" i="464" s="1"/>
  <c r="L16" i="464"/>
  <c r="AI14" i="464"/>
  <c r="AI12" i="464"/>
  <c r="AI10" i="464"/>
  <c r="AI8" i="464"/>
  <c r="W7" i="464"/>
  <c r="AI6" i="464"/>
  <c r="W6" i="464"/>
  <c r="AI4" i="464"/>
  <c r="AI53" i="464" l="1"/>
  <c r="AI25" i="464"/>
  <c r="AI29" i="464" s="1"/>
  <c r="Y5" i="464" s="1"/>
  <c r="N16" i="464"/>
  <c r="AG53" i="459" l="1"/>
  <c r="N5" i="459" s="1"/>
  <c r="AI52" i="459"/>
  <c r="AI51" i="459"/>
  <c r="AH45" i="459"/>
  <c r="AH29" i="459"/>
  <c r="AI28" i="459"/>
  <c r="AI27" i="459"/>
  <c r="AI26" i="459"/>
  <c r="AG25" i="459"/>
  <c r="AG29" i="459" s="1"/>
  <c r="AF25" i="459"/>
  <c r="AF29" i="459" s="1"/>
  <c r="AE25" i="459"/>
  <c r="AE29" i="459" s="1"/>
  <c r="AD25" i="459"/>
  <c r="AI25" i="459" s="1"/>
  <c r="AC25" i="459"/>
  <c r="AC29" i="459" s="1"/>
  <c r="AI22" i="459"/>
  <c r="AI20" i="459"/>
  <c r="AI18" i="459"/>
  <c r="AI16" i="459"/>
  <c r="M16" i="459"/>
  <c r="L16" i="459"/>
  <c r="AI14" i="459"/>
  <c r="AI12" i="459"/>
  <c r="AI10" i="459"/>
  <c r="AI8" i="459"/>
  <c r="W7" i="459"/>
  <c r="AI6" i="459"/>
  <c r="W6" i="459"/>
  <c r="AI4" i="459"/>
  <c r="AG53" i="458"/>
  <c r="N5" i="458" s="1"/>
  <c r="AI52" i="458"/>
  <c r="AI51" i="458"/>
  <c r="AI53" i="458" s="1"/>
  <c r="AH45" i="458"/>
  <c r="AH29" i="458"/>
  <c r="AI28" i="458"/>
  <c r="AI27" i="458"/>
  <c r="AI26" i="458"/>
  <c r="AG25" i="458"/>
  <c r="AG29" i="458" s="1"/>
  <c r="AF25" i="458"/>
  <c r="AF29" i="458" s="1"/>
  <c r="AE25" i="458"/>
  <c r="AE29" i="458" s="1"/>
  <c r="AD25" i="458"/>
  <c r="AC25" i="458"/>
  <c r="AC29" i="458" s="1"/>
  <c r="AI22" i="458"/>
  <c r="AI20" i="458"/>
  <c r="AI18" i="458"/>
  <c r="AI16" i="458"/>
  <c r="M16" i="458"/>
  <c r="L16" i="458"/>
  <c r="AI14" i="458"/>
  <c r="AI12" i="458"/>
  <c r="AI10" i="458"/>
  <c r="AI8" i="458"/>
  <c r="W7" i="458"/>
  <c r="AI6" i="458"/>
  <c r="W6" i="458"/>
  <c r="AI4" i="458"/>
  <c r="AG53" i="457"/>
  <c r="N5" i="457" s="1"/>
  <c r="AI52" i="457"/>
  <c r="AI51" i="457"/>
  <c r="AH45" i="457"/>
  <c r="AH29" i="457"/>
  <c r="AI28" i="457"/>
  <c r="AI27" i="457"/>
  <c r="AI26" i="457"/>
  <c r="AG25" i="457"/>
  <c r="AG29" i="457" s="1"/>
  <c r="AF25" i="457"/>
  <c r="AF29" i="457" s="1"/>
  <c r="AE25" i="457"/>
  <c r="AE29" i="457" s="1"/>
  <c r="AD25" i="457"/>
  <c r="AC25" i="457"/>
  <c r="AC29" i="457" s="1"/>
  <c r="AI22" i="457"/>
  <c r="AI20" i="457"/>
  <c r="AI18" i="457"/>
  <c r="AI16" i="457"/>
  <c r="M16" i="457"/>
  <c r="L16" i="457"/>
  <c r="AI14" i="457"/>
  <c r="AI12" i="457"/>
  <c r="AI10" i="457"/>
  <c r="AI8" i="457"/>
  <c r="W7" i="457"/>
  <c r="AI6" i="457"/>
  <c r="W6" i="457"/>
  <c r="AI4" i="457"/>
  <c r="AG53" i="455"/>
  <c r="N5" i="455" s="1"/>
  <c r="AI52" i="455"/>
  <c r="AI51" i="455"/>
  <c r="AH45" i="455"/>
  <c r="AH29" i="455"/>
  <c r="AI28" i="455"/>
  <c r="AI27" i="455"/>
  <c r="AI26" i="455"/>
  <c r="AG25" i="455"/>
  <c r="AG29" i="455" s="1"/>
  <c r="AF25" i="455"/>
  <c r="AF29" i="455" s="1"/>
  <c r="AE25" i="455"/>
  <c r="AE29" i="455" s="1"/>
  <c r="AD25" i="455"/>
  <c r="AC25" i="455"/>
  <c r="AC29" i="455" s="1"/>
  <c r="AI22" i="455"/>
  <c r="AI20" i="455"/>
  <c r="AI18" i="455"/>
  <c r="AI16" i="455"/>
  <c r="M16" i="455"/>
  <c r="L16" i="455"/>
  <c r="AI14" i="455"/>
  <c r="AI12" i="455"/>
  <c r="AI10" i="455"/>
  <c r="AI8" i="455"/>
  <c r="W7" i="455"/>
  <c r="AI6" i="455"/>
  <c r="W6" i="455"/>
  <c r="AI4" i="455"/>
  <c r="AG53" i="452"/>
  <c r="N5" i="452" s="1"/>
  <c r="AI52" i="452"/>
  <c r="AI51" i="452"/>
  <c r="AH45" i="452"/>
  <c r="AH29" i="452"/>
  <c r="AI28" i="452"/>
  <c r="AI27" i="452"/>
  <c r="AI26" i="452"/>
  <c r="AG25" i="452"/>
  <c r="AG29" i="452" s="1"/>
  <c r="AF25" i="452"/>
  <c r="AF29" i="452" s="1"/>
  <c r="AE25" i="452"/>
  <c r="AE29" i="452" s="1"/>
  <c r="AD25" i="452"/>
  <c r="AC25" i="452"/>
  <c r="AC29" i="452" s="1"/>
  <c r="AI22" i="452"/>
  <c r="AI20" i="452"/>
  <c r="AI18" i="452"/>
  <c r="AI16" i="452"/>
  <c r="M16" i="452"/>
  <c r="L16" i="452"/>
  <c r="AI14" i="452"/>
  <c r="AI12" i="452"/>
  <c r="AI10" i="452"/>
  <c r="AI8" i="452"/>
  <c r="W7" i="452"/>
  <c r="AI6" i="452"/>
  <c r="W6" i="452"/>
  <c r="AI4" i="452"/>
  <c r="AG53" i="450"/>
  <c r="N5" i="450" s="1"/>
  <c r="AI52" i="450"/>
  <c r="AI51" i="450"/>
  <c r="AH45" i="450"/>
  <c r="AH29" i="450"/>
  <c r="AI28" i="450"/>
  <c r="AI27" i="450"/>
  <c r="AI26" i="450"/>
  <c r="AG25" i="450"/>
  <c r="AG29" i="450" s="1"/>
  <c r="AF25" i="450"/>
  <c r="AF29" i="450" s="1"/>
  <c r="AE25" i="450"/>
  <c r="AE29" i="450" s="1"/>
  <c r="AD25" i="450"/>
  <c r="AC25" i="450"/>
  <c r="AC29" i="450" s="1"/>
  <c r="AI22" i="450"/>
  <c r="AI20" i="450"/>
  <c r="AI18" i="450"/>
  <c r="AI16" i="450"/>
  <c r="M16" i="450"/>
  <c r="L16" i="450"/>
  <c r="AI14" i="450"/>
  <c r="AI12" i="450"/>
  <c r="AI10" i="450"/>
  <c r="AI8" i="450"/>
  <c r="W7" i="450"/>
  <c r="AI6" i="450"/>
  <c r="W6" i="450"/>
  <c r="AI4" i="450"/>
  <c r="AG53" i="449"/>
  <c r="N5" i="449" s="1"/>
  <c r="AI52" i="449"/>
  <c r="AI51" i="449"/>
  <c r="AH45" i="449"/>
  <c r="AH29" i="449"/>
  <c r="AI28" i="449"/>
  <c r="AI27" i="449"/>
  <c r="AI26" i="449"/>
  <c r="AG25" i="449"/>
  <c r="AG29" i="449" s="1"/>
  <c r="AF25" i="449"/>
  <c r="AF29" i="449" s="1"/>
  <c r="AE25" i="449"/>
  <c r="AE29" i="449" s="1"/>
  <c r="AD25" i="449"/>
  <c r="AD29" i="449" s="1"/>
  <c r="AC25" i="449"/>
  <c r="AC29" i="449" s="1"/>
  <c r="AI22" i="449"/>
  <c r="AI20" i="449"/>
  <c r="AI18" i="449"/>
  <c r="AI16" i="449"/>
  <c r="M16" i="449"/>
  <c r="L16" i="449"/>
  <c r="AI14" i="449"/>
  <c r="AI12" i="449"/>
  <c r="AI10" i="449"/>
  <c r="AI8" i="449"/>
  <c r="W7" i="449"/>
  <c r="AI6" i="449"/>
  <c r="W6" i="449"/>
  <c r="AI4" i="449"/>
  <c r="AG53" i="447"/>
  <c r="N5" i="447" s="1"/>
  <c r="AI52" i="447"/>
  <c r="AI51" i="447"/>
  <c r="AI53" i="447" s="1"/>
  <c r="AH45" i="447"/>
  <c r="AH29" i="447"/>
  <c r="AI28" i="447"/>
  <c r="AI27" i="447"/>
  <c r="AI26" i="447"/>
  <c r="AG25" i="447"/>
  <c r="AG29" i="447" s="1"/>
  <c r="AF25" i="447"/>
  <c r="AF29" i="447" s="1"/>
  <c r="AE25" i="447"/>
  <c r="AE29" i="447" s="1"/>
  <c r="AD25" i="447"/>
  <c r="AD29" i="447" s="1"/>
  <c r="AC25" i="447"/>
  <c r="AC29" i="447" s="1"/>
  <c r="AI22" i="447"/>
  <c r="AI20" i="447"/>
  <c r="AI18" i="447"/>
  <c r="AI16" i="447"/>
  <c r="M16" i="447"/>
  <c r="L16" i="447"/>
  <c r="AI14" i="447"/>
  <c r="AI12" i="447"/>
  <c r="AI10" i="447"/>
  <c r="AI8" i="447"/>
  <c r="W7" i="447"/>
  <c r="AI6" i="447"/>
  <c r="W6" i="447"/>
  <c r="AI4" i="447"/>
  <c r="AG53" i="446"/>
  <c r="N5" i="446" s="1"/>
  <c r="AI52" i="446"/>
  <c r="AI51" i="446"/>
  <c r="AH45" i="446"/>
  <c r="AH29" i="446"/>
  <c r="AI28" i="446"/>
  <c r="AI27" i="446"/>
  <c r="AI26" i="446"/>
  <c r="AG25" i="446"/>
  <c r="AG29" i="446" s="1"/>
  <c r="AF25" i="446"/>
  <c r="AF29" i="446" s="1"/>
  <c r="AE25" i="446"/>
  <c r="AE29" i="446" s="1"/>
  <c r="AD25" i="446"/>
  <c r="AC25" i="446"/>
  <c r="AC29" i="446" s="1"/>
  <c r="AI22" i="446"/>
  <c r="AI20" i="446"/>
  <c r="AI18" i="446"/>
  <c r="AI16" i="446"/>
  <c r="M16" i="446"/>
  <c r="L16" i="446"/>
  <c r="AI14" i="446"/>
  <c r="AI12" i="446"/>
  <c r="AI10" i="446"/>
  <c r="AI8" i="446"/>
  <c r="W7" i="446"/>
  <c r="AI6" i="446"/>
  <c r="W6" i="446"/>
  <c r="AI4" i="446"/>
  <c r="AG53" i="445"/>
  <c r="N5" i="445" s="1"/>
  <c r="AI52" i="445"/>
  <c r="AI51" i="445"/>
  <c r="AH45" i="445"/>
  <c r="AH29" i="445"/>
  <c r="AI28" i="445"/>
  <c r="AI27" i="445"/>
  <c r="AI26" i="445"/>
  <c r="AG25" i="445"/>
  <c r="AG29" i="445" s="1"/>
  <c r="AF25" i="445"/>
  <c r="AF29" i="445" s="1"/>
  <c r="AE25" i="445"/>
  <c r="AE29" i="445" s="1"/>
  <c r="AD25" i="445"/>
  <c r="AD29" i="445" s="1"/>
  <c r="AC25" i="445"/>
  <c r="AC29" i="445" s="1"/>
  <c r="AI22" i="445"/>
  <c r="AI20" i="445"/>
  <c r="AI18" i="445"/>
  <c r="AI16" i="445"/>
  <c r="M16" i="445"/>
  <c r="L16" i="445"/>
  <c r="AI14" i="445"/>
  <c r="AI12" i="445"/>
  <c r="AI10" i="445"/>
  <c r="AI8" i="445"/>
  <c r="W7" i="445"/>
  <c r="AI6" i="445"/>
  <c r="W6" i="445"/>
  <c r="AI4" i="445"/>
  <c r="AG53" i="443"/>
  <c r="N5" i="443" s="1"/>
  <c r="AI52" i="443"/>
  <c r="AI51" i="443"/>
  <c r="AH45" i="443"/>
  <c r="AH29" i="443"/>
  <c r="AI28" i="443"/>
  <c r="AI27" i="443"/>
  <c r="AI26" i="443"/>
  <c r="AG25" i="443"/>
  <c r="AG29" i="443" s="1"/>
  <c r="AF25" i="443"/>
  <c r="AF29" i="443" s="1"/>
  <c r="AE25" i="443"/>
  <c r="AE29" i="443" s="1"/>
  <c r="AD25" i="443"/>
  <c r="AD29" i="443" s="1"/>
  <c r="AC25" i="443"/>
  <c r="AC29" i="443" s="1"/>
  <c r="AI22" i="443"/>
  <c r="AI20" i="443"/>
  <c r="AI18" i="443"/>
  <c r="AI16" i="443"/>
  <c r="M16" i="443"/>
  <c r="L16" i="443"/>
  <c r="AI14" i="443"/>
  <c r="AI12" i="443"/>
  <c r="AI10" i="443"/>
  <c r="AI8" i="443"/>
  <c r="W7" i="443"/>
  <c r="AI6" i="443"/>
  <c r="W6" i="443"/>
  <c r="AI4" i="443"/>
  <c r="AI53" i="445" l="1"/>
  <c r="AI53" i="450"/>
  <c r="AI53" i="446"/>
  <c r="AI53" i="443"/>
  <c r="AI25" i="458"/>
  <c r="AI29" i="458" s="1"/>
  <c r="Y5" i="458" s="1"/>
  <c r="AI53" i="449"/>
  <c r="AI25" i="452"/>
  <c r="AI29" i="452" s="1"/>
  <c r="Y5" i="452" s="1"/>
  <c r="AI25" i="455"/>
  <c r="AI29" i="455" s="1"/>
  <c r="Y5" i="455" s="1"/>
  <c r="AI25" i="450"/>
  <c r="AI29" i="450" s="1"/>
  <c r="Y5" i="450" s="1"/>
  <c r="AI25" i="449"/>
  <c r="AI29" i="449" s="1"/>
  <c r="Y5" i="449" s="1"/>
  <c r="AI25" i="446"/>
  <c r="AI29" i="446" s="1"/>
  <c r="Y5" i="446" s="1"/>
  <c r="AI25" i="445"/>
  <c r="AI29" i="445" s="1"/>
  <c r="Y5" i="445" s="1"/>
  <c r="AI25" i="457"/>
  <c r="AI29" i="457" s="1"/>
  <c r="Y5" i="457" s="1"/>
  <c r="AI29" i="459"/>
  <c r="Y5" i="459" s="1"/>
  <c r="AI53" i="459"/>
  <c r="AD29" i="459"/>
  <c r="N16" i="459" s="1"/>
  <c r="AD29" i="458"/>
  <c r="AI53" i="457"/>
  <c r="AD29" i="457"/>
  <c r="AI53" i="455"/>
  <c r="AD29" i="455"/>
  <c r="AI53" i="452"/>
  <c r="AD29" i="452"/>
  <c r="AD29" i="450"/>
  <c r="N16" i="450" s="1"/>
  <c r="N16" i="449"/>
  <c r="AI25" i="447"/>
  <c r="AI29" i="447" s="1"/>
  <c r="Y5" i="447" s="1"/>
  <c r="N16" i="447"/>
  <c r="AD29" i="446"/>
  <c r="N16" i="445"/>
  <c r="AI25" i="443"/>
  <c r="AI29" i="443" s="1"/>
  <c r="Y5" i="443" s="1"/>
  <c r="N16" i="443"/>
  <c r="N16" i="455" l="1"/>
  <c r="N16" i="458"/>
  <c r="N16" i="457"/>
  <c r="N16" i="452"/>
  <c r="N16" i="446"/>
  <c r="AG53" i="435" l="1"/>
  <c r="N5" i="435" s="1"/>
  <c r="AI52" i="435"/>
  <c r="AI51" i="435"/>
  <c r="AH29" i="435"/>
  <c r="AI28" i="435"/>
  <c r="AI27" i="435"/>
  <c r="AI26" i="435"/>
  <c r="AG25" i="435"/>
  <c r="AG29" i="435" s="1"/>
  <c r="AF25" i="435"/>
  <c r="AF29" i="435" s="1"/>
  <c r="AE25" i="435"/>
  <c r="AE29" i="435" s="1"/>
  <c r="AD25" i="435"/>
  <c r="AD29" i="435" s="1"/>
  <c r="AC25" i="435"/>
  <c r="AI22" i="435"/>
  <c r="AI20" i="435"/>
  <c r="AI18" i="435"/>
  <c r="AI16" i="435"/>
  <c r="M16" i="435"/>
  <c r="L16" i="435"/>
  <c r="AI14" i="435"/>
  <c r="AI12" i="435"/>
  <c r="AI10" i="435"/>
  <c r="AI8" i="435"/>
  <c r="W7" i="435"/>
  <c r="AI6" i="435"/>
  <c r="W6" i="435"/>
  <c r="AI4" i="435"/>
  <c r="AG53" i="433"/>
  <c r="N5" i="433" s="1"/>
  <c r="AI51" i="433"/>
  <c r="AH45" i="433"/>
  <c r="AH29" i="433"/>
  <c r="AI28" i="433"/>
  <c r="AI27" i="433"/>
  <c r="AI26" i="433"/>
  <c r="AG25" i="433"/>
  <c r="AG29" i="433" s="1"/>
  <c r="AF25" i="433"/>
  <c r="AF29" i="433" s="1"/>
  <c r="AE25" i="433"/>
  <c r="AE29" i="433" s="1"/>
  <c r="AD25" i="433"/>
  <c r="AD29" i="433" s="1"/>
  <c r="AC25" i="433"/>
  <c r="AI22" i="433"/>
  <c r="AI20" i="433"/>
  <c r="AI18" i="433"/>
  <c r="AI16" i="433"/>
  <c r="M16" i="433"/>
  <c r="L16" i="433"/>
  <c r="AI14" i="433"/>
  <c r="AI12" i="433"/>
  <c r="AI10" i="433"/>
  <c r="AI8" i="433"/>
  <c r="W7" i="433"/>
  <c r="AI6" i="433"/>
  <c r="W6" i="433"/>
  <c r="AI4" i="433"/>
  <c r="AG53" i="430"/>
  <c r="N5" i="430" s="1"/>
  <c r="AI52" i="430"/>
  <c r="AI51" i="430"/>
  <c r="AH45" i="430"/>
  <c r="AH29" i="430"/>
  <c r="AI28" i="430"/>
  <c r="AI27" i="430"/>
  <c r="AI26" i="430"/>
  <c r="AG25" i="430"/>
  <c r="AG29" i="430" s="1"/>
  <c r="AF25" i="430"/>
  <c r="AF29" i="430" s="1"/>
  <c r="AE25" i="430"/>
  <c r="AE29" i="430" s="1"/>
  <c r="AD25" i="430"/>
  <c r="AD29" i="430" s="1"/>
  <c r="AC25" i="430"/>
  <c r="AI22" i="430"/>
  <c r="AI20" i="430"/>
  <c r="AI18" i="430"/>
  <c r="AI16" i="430"/>
  <c r="M16" i="430"/>
  <c r="L16" i="430"/>
  <c r="AI14" i="430"/>
  <c r="AI12" i="430"/>
  <c r="AI10" i="430"/>
  <c r="AI8" i="430"/>
  <c r="W7" i="430"/>
  <c r="AI6" i="430"/>
  <c r="W6" i="430"/>
  <c r="AI4" i="430"/>
  <c r="AG53" i="429"/>
  <c r="N5" i="429" s="1"/>
  <c r="AI52" i="429"/>
  <c r="AI51" i="429"/>
  <c r="AH45" i="429"/>
  <c r="AH29" i="429"/>
  <c r="AI28" i="429"/>
  <c r="AI27" i="429"/>
  <c r="AI26" i="429"/>
  <c r="AG25" i="429"/>
  <c r="AG29" i="429" s="1"/>
  <c r="AF25" i="429"/>
  <c r="AF29" i="429" s="1"/>
  <c r="AE25" i="429"/>
  <c r="AE29" i="429" s="1"/>
  <c r="AD25" i="429"/>
  <c r="AD29" i="429" s="1"/>
  <c r="AC25" i="429"/>
  <c r="AI22" i="429"/>
  <c r="AI20" i="429"/>
  <c r="AI18" i="429"/>
  <c r="AI16" i="429"/>
  <c r="M16" i="429"/>
  <c r="L16" i="429"/>
  <c r="AI14" i="429"/>
  <c r="AI12" i="429"/>
  <c r="AI10" i="429"/>
  <c r="AI8" i="429"/>
  <c r="W7" i="429"/>
  <c r="AI6" i="429"/>
  <c r="W6" i="429"/>
  <c r="AI4" i="429"/>
  <c r="AG53" i="428"/>
  <c r="N5" i="428" s="1"/>
  <c r="AI52" i="428"/>
  <c r="AI51" i="428"/>
  <c r="AH45" i="428"/>
  <c r="AH29" i="428"/>
  <c r="AI28" i="428"/>
  <c r="AI27" i="428"/>
  <c r="AI26" i="428"/>
  <c r="AG25" i="428"/>
  <c r="AG29" i="428" s="1"/>
  <c r="AF25" i="428"/>
  <c r="AF29" i="428" s="1"/>
  <c r="AE25" i="428"/>
  <c r="AE29" i="428" s="1"/>
  <c r="AD25" i="428"/>
  <c r="AD29" i="428" s="1"/>
  <c r="AC25" i="428"/>
  <c r="AI22" i="428"/>
  <c r="AI20" i="428"/>
  <c r="AI18" i="428"/>
  <c r="AI16" i="428"/>
  <c r="M16" i="428"/>
  <c r="L16" i="428"/>
  <c r="AI14" i="428"/>
  <c r="AI12" i="428"/>
  <c r="AI10" i="428"/>
  <c r="AI8" i="428"/>
  <c r="W7" i="428"/>
  <c r="AI6" i="428"/>
  <c r="W6" i="428"/>
  <c r="AI4" i="428"/>
  <c r="B6" i="83"/>
  <c r="M17" i="477" l="1"/>
  <c r="L17" i="477"/>
  <c r="L17" i="476"/>
  <c r="M17" i="476"/>
  <c r="AI53" i="429"/>
  <c r="M17" i="473"/>
  <c r="L17" i="473"/>
  <c r="M17" i="469"/>
  <c r="M17" i="471"/>
  <c r="M17" i="470"/>
  <c r="L17" i="469"/>
  <c r="L17" i="471"/>
  <c r="L17" i="470"/>
  <c r="L17" i="467"/>
  <c r="L17" i="465"/>
  <c r="L17" i="468"/>
  <c r="L17" i="466"/>
  <c r="M17" i="468"/>
  <c r="M17" i="466"/>
  <c r="M17" i="467"/>
  <c r="M17" i="465"/>
  <c r="L17" i="464"/>
  <c r="M17" i="464"/>
  <c r="A17" i="464" s="1"/>
  <c r="L17" i="459"/>
  <c r="M17" i="452"/>
  <c r="M17" i="450"/>
  <c r="M17" i="449"/>
  <c r="M17" i="447"/>
  <c r="L17" i="445"/>
  <c r="L17" i="443"/>
  <c r="M17" i="458"/>
  <c r="M17" i="455"/>
  <c r="M17" i="446"/>
  <c r="M17" i="459"/>
  <c r="L17" i="458"/>
  <c r="L17" i="457"/>
  <c r="L17" i="452"/>
  <c r="L17" i="450"/>
  <c r="L17" i="449"/>
  <c r="L17" i="447"/>
  <c r="M17" i="457"/>
  <c r="L17" i="455"/>
  <c r="M17" i="443"/>
  <c r="M17" i="445"/>
  <c r="L17" i="446"/>
  <c r="AI25" i="433"/>
  <c r="AI29" i="433" s="1"/>
  <c r="Y5" i="433" s="1"/>
  <c r="AI25" i="435"/>
  <c r="AI29" i="435" s="1"/>
  <c r="Y5" i="435" s="1"/>
  <c r="AI25" i="430"/>
  <c r="AI29" i="430" s="1"/>
  <c r="Y5" i="430" s="1"/>
  <c r="AI53" i="435"/>
  <c r="AI53" i="428"/>
  <c r="L17" i="435"/>
  <c r="M17" i="433"/>
  <c r="L17" i="433"/>
  <c r="M17" i="435"/>
  <c r="M17" i="429"/>
  <c r="L17" i="428"/>
  <c r="L17" i="429"/>
  <c r="M17" i="430"/>
  <c r="M17" i="428"/>
  <c r="L17" i="430"/>
  <c r="AI25" i="428"/>
  <c r="AI29" i="428" s="1"/>
  <c r="Y5" i="428" s="1"/>
  <c r="AC29" i="428"/>
  <c r="AI25" i="429"/>
  <c r="AI29" i="429" s="1"/>
  <c r="Y5" i="429" s="1"/>
  <c r="AI53" i="430"/>
  <c r="AC29" i="433"/>
  <c r="N16" i="433" s="1"/>
  <c r="AI53" i="433"/>
  <c r="AC29" i="435"/>
  <c r="N16" i="435" s="1"/>
  <c r="AC29" i="430"/>
  <c r="N16" i="430" s="1"/>
  <c r="N16" i="428"/>
  <c r="AC29" i="429"/>
  <c r="N16" i="429" s="1"/>
  <c r="N17" i="477" l="1"/>
  <c r="N17" i="476"/>
  <c r="N17" i="429"/>
  <c r="N17" i="433"/>
  <c r="N17" i="473"/>
  <c r="N17" i="450"/>
  <c r="N17" i="464"/>
  <c r="N17" i="466"/>
  <c r="N17" i="430"/>
  <c r="N17" i="445"/>
  <c r="N17" i="446"/>
  <c r="N17" i="452"/>
  <c r="N17" i="468"/>
  <c r="N17" i="470"/>
  <c r="N17" i="457"/>
  <c r="N17" i="459"/>
  <c r="N17" i="443"/>
  <c r="N17" i="455"/>
  <c r="N17" i="447"/>
  <c r="N17" i="465"/>
  <c r="N17" i="471"/>
  <c r="N17" i="458"/>
  <c r="N17" i="449"/>
  <c r="N17" i="467"/>
  <c r="N17" i="469"/>
  <c r="N17" i="435"/>
  <c r="N17" i="428"/>
  <c r="B7" i="83" l="1"/>
  <c r="M18" i="477" l="1"/>
  <c r="L18" i="477"/>
  <c r="L18" i="476"/>
  <c r="M18" i="476"/>
  <c r="M18" i="473"/>
  <c r="L18" i="473"/>
  <c r="M18" i="469"/>
  <c r="M18" i="471"/>
  <c r="M18" i="470"/>
  <c r="L18" i="469"/>
  <c r="L18" i="471"/>
  <c r="L18" i="470"/>
  <c r="M18" i="467"/>
  <c r="L18" i="466"/>
  <c r="M18" i="465"/>
  <c r="L18" i="468"/>
  <c r="L18" i="467"/>
  <c r="L18" i="465"/>
  <c r="M18" i="468"/>
  <c r="M18" i="466"/>
  <c r="M18" i="464"/>
  <c r="A18" i="464" s="1"/>
  <c r="L18" i="464"/>
  <c r="M18" i="459"/>
  <c r="L18" i="458"/>
  <c r="M18" i="457"/>
  <c r="M18" i="455"/>
  <c r="M18" i="446"/>
  <c r="M18" i="443"/>
  <c r="M18" i="452"/>
  <c r="M18" i="449"/>
  <c r="L18" i="445"/>
  <c r="M18" i="458"/>
  <c r="L18" i="452"/>
  <c r="L18" i="459"/>
  <c r="L18" i="457"/>
  <c r="L18" i="455"/>
  <c r="L18" i="446"/>
  <c r="M18" i="445"/>
  <c r="L18" i="443"/>
  <c r="M18" i="450"/>
  <c r="M18" i="447"/>
  <c r="L18" i="450"/>
  <c r="L18" i="449"/>
  <c r="L18" i="447"/>
  <c r="M18" i="435"/>
  <c r="M18" i="433"/>
  <c r="L18" i="435"/>
  <c r="L18" i="433"/>
  <c r="M18" i="430"/>
  <c r="M18" i="428"/>
  <c r="L18" i="430"/>
  <c r="M18" i="429"/>
  <c r="L18" i="428"/>
  <c r="L18" i="429"/>
  <c r="B8" i="83"/>
  <c r="M19" i="477" l="1"/>
  <c r="L19" i="477"/>
  <c r="N18" i="477"/>
  <c r="M19" i="476"/>
  <c r="L19" i="476"/>
  <c r="N18" i="476"/>
  <c r="N18" i="473"/>
  <c r="M19" i="473"/>
  <c r="L19" i="473"/>
  <c r="N18" i="452"/>
  <c r="N18" i="458"/>
  <c r="N18" i="457"/>
  <c r="N18" i="464"/>
  <c r="N18" i="467"/>
  <c r="N18" i="470"/>
  <c r="N18" i="450"/>
  <c r="N18" i="455"/>
  <c r="L19" i="470"/>
  <c r="M19" i="469"/>
  <c r="M19" i="471"/>
  <c r="L19" i="469"/>
  <c r="L19" i="471"/>
  <c r="M19" i="470"/>
  <c r="M19" i="467"/>
  <c r="M19" i="466"/>
  <c r="M19" i="465"/>
  <c r="M19" i="468"/>
  <c r="L19" i="468"/>
  <c r="L19" i="467"/>
  <c r="L19" i="466"/>
  <c r="L19" i="465"/>
  <c r="M19" i="464"/>
  <c r="A19" i="464" s="1"/>
  <c r="L19" i="464"/>
  <c r="M19" i="459"/>
  <c r="M19" i="458"/>
  <c r="L19" i="452"/>
  <c r="L19" i="450"/>
  <c r="L19" i="449"/>
  <c r="L19" i="447"/>
  <c r="M19" i="443"/>
  <c r="L19" i="457"/>
  <c r="L19" i="446"/>
  <c r="L19" i="459"/>
  <c r="L19" i="458"/>
  <c r="M19" i="457"/>
  <c r="M19" i="455"/>
  <c r="M19" i="446"/>
  <c r="L19" i="443"/>
  <c r="L19" i="455"/>
  <c r="M19" i="445"/>
  <c r="M19" i="452"/>
  <c r="L19" i="445"/>
  <c r="M19" i="450"/>
  <c r="M19" i="447"/>
  <c r="M19" i="449"/>
  <c r="N18" i="445"/>
  <c r="N18" i="443"/>
  <c r="N18" i="466"/>
  <c r="N18" i="471"/>
  <c r="N18" i="447"/>
  <c r="N18" i="449"/>
  <c r="N18" i="446"/>
  <c r="N18" i="459"/>
  <c r="N18" i="468"/>
  <c r="N18" i="465"/>
  <c r="N18" i="469"/>
  <c r="M19" i="435"/>
  <c r="M19" i="433"/>
  <c r="L19" i="435"/>
  <c r="L19" i="433"/>
  <c r="M19" i="430"/>
  <c r="M19" i="429"/>
  <c r="M19" i="428"/>
  <c r="L19" i="430"/>
  <c r="L19" i="429"/>
  <c r="L19" i="428"/>
  <c r="N18" i="428"/>
  <c r="N18" i="435"/>
  <c r="N18" i="429"/>
  <c r="N18" i="430"/>
  <c r="N18" i="433"/>
  <c r="B9" i="83"/>
  <c r="L20" i="477" l="1"/>
  <c r="M20" i="477"/>
  <c r="N19" i="477"/>
  <c r="M20" i="476"/>
  <c r="L20" i="476"/>
  <c r="N19" i="476"/>
  <c r="M20" i="473"/>
  <c r="L20" i="473"/>
  <c r="N19" i="473"/>
  <c r="L20" i="471"/>
  <c r="M20" i="470"/>
  <c r="M20" i="469"/>
  <c r="L20" i="470"/>
  <c r="L20" i="469"/>
  <c r="M20" i="471"/>
  <c r="L20" i="468"/>
  <c r="L20" i="467"/>
  <c r="M20" i="466"/>
  <c r="L20" i="465"/>
  <c r="M20" i="467"/>
  <c r="M20" i="465"/>
  <c r="M20" i="468"/>
  <c r="L20" i="466"/>
  <c r="M20" i="464"/>
  <c r="L20" i="464"/>
  <c r="L20" i="457"/>
  <c r="L20" i="455"/>
  <c r="M20" i="449"/>
  <c r="L20" i="446"/>
  <c r="M20" i="445"/>
  <c r="M20" i="458"/>
  <c r="L20" i="452"/>
  <c r="L20" i="450"/>
  <c r="L20" i="447"/>
  <c r="L20" i="443"/>
  <c r="M20" i="457"/>
  <c r="M20" i="459"/>
  <c r="M20" i="452"/>
  <c r="M20" i="450"/>
  <c r="L20" i="449"/>
  <c r="M20" i="447"/>
  <c r="L20" i="445"/>
  <c r="M20" i="443"/>
  <c r="L20" i="459"/>
  <c r="L20" i="458"/>
  <c r="M20" i="455"/>
  <c r="M20" i="446"/>
  <c r="N19" i="450"/>
  <c r="N19" i="468"/>
  <c r="N19" i="455"/>
  <c r="N19" i="459"/>
  <c r="N19" i="465"/>
  <c r="N19" i="445"/>
  <c r="N19" i="458"/>
  <c r="N19" i="470"/>
  <c r="N19" i="449"/>
  <c r="N19" i="452"/>
  <c r="N19" i="457"/>
  <c r="N19" i="466"/>
  <c r="N19" i="446"/>
  <c r="N19" i="469"/>
  <c r="N19" i="447"/>
  <c r="N19" i="443"/>
  <c r="N19" i="464"/>
  <c r="N19" i="467"/>
  <c r="N19" i="471"/>
  <c r="N19" i="429"/>
  <c r="M20" i="435"/>
  <c r="L20" i="435"/>
  <c r="M20" i="433"/>
  <c r="L20" i="433"/>
  <c r="M20" i="430"/>
  <c r="M20" i="429"/>
  <c r="M20" i="428"/>
  <c r="L20" i="429"/>
  <c r="L20" i="428"/>
  <c r="L20" i="430"/>
  <c r="N19" i="430"/>
  <c r="N19" i="433"/>
  <c r="N19" i="428"/>
  <c r="N19" i="435"/>
  <c r="B10" i="83"/>
  <c r="M21" i="477" l="1"/>
  <c r="L21" i="477"/>
  <c r="N20" i="477"/>
  <c r="M21" i="476"/>
  <c r="L21" i="476"/>
  <c r="N20" i="476"/>
  <c r="N20" i="473"/>
  <c r="M21" i="473"/>
  <c r="L21" i="473"/>
  <c r="N20" i="443"/>
  <c r="N20" i="465"/>
  <c r="N20" i="455"/>
  <c r="N20" i="452"/>
  <c r="N20" i="458"/>
  <c r="N20" i="464"/>
  <c r="N20" i="467"/>
  <c r="N20" i="469"/>
  <c r="M21" i="470"/>
  <c r="M21" i="469"/>
  <c r="M21" i="471"/>
  <c r="A21" i="471" s="1"/>
  <c r="L21" i="470"/>
  <c r="L21" i="469"/>
  <c r="L21" i="471"/>
  <c r="L21" i="468"/>
  <c r="M21" i="466"/>
  <c r="L21" i="465"/>
  <c r="M21" i="468"/>
  <c r="A21" i="468" s="1"/>
  <c r="M21" i="467"/>
  <c r="M21" i="465"/>
  <c r="L21" i="467"/>
  <c r="L21" i="466"/>
  <c r="M21" i="464"/>
  <c r="A21" i="464" s="1"/>
  <c r="L21" i="464"/>
  <c r="L21" i="457"/>
  <c r="L21" i="455"/>
  <c r="M21" i="449"/>
  <c r="L21" i="446"/>
  <c r="M21" i="445"/>
  <c r="L21" i="459"/>
  <c r="L21" i="452"/>
  <c r="L21" i="447"/>
  <c r="L21" i="443"/>
  <c r="L21" i="458"/>
  <c r="M21" i="457"/>
  <c r="M21" i="459"/>
  <c r="M21" i="452"/>
  <c r="M21" i="450"/>
  <c r="L21" i="449"/>
  <c r="M21" i="447"/>
  <c r="L21" i="445"/>
  <c r="M21" i="443"/>
  <c r="M21" i="458"/>
  <c r="L21" i="450"/>
  <c r="M21" i="455"/>
  <c r="M21" i="446"/>
  <c r="N20" i="446"/>
  <c r="N20" i="457"/>
  <c r="N20" i="449"/>
  <c r="N20" i="447"/>
  <c r="N20" i="445"/>
  <c r="N20" i="471"/>
  <c r="N20" i="470"/>
  <c r="N20" i="450"/>
  <c r="N20" i="459"/>
  <c r="N20" i="468"/>
  <c r="N20" i="466"/>
  <c r="N20" i="430"/>
  <c r="N20" i="433"/>
  <c r="N20" i="428"/>
  <c r="M21" i="435"/>
  <c r="L21" i="435"/>
  <c r="M21" i="433"/>
  <c r="L21" i="430"/>
  <c r="M21" i="430"/>
  <c r="L21" i="429"/>
  <c r="M21" i="428"/>
  <c r="L21" i="433"/>
  <c r="L21" i="428"/>
  <c r="M21" i="429"/>
  <c r="N20" i="429"/>
  <c r="N20" i="435"/>
  <c r="B11" i="83"/>
  <c r="M22" i="477" l="1"/>
  <c r="L22" i="477"/>
  <c r="N21" i="477"/>
  <c r="M22" i="476"/>
  <c r="L22" i="476"/>
  <c r="N21" i="476"/>
  <c r="M22" i="473"/>
  <c r="L22" i="473"/>
  <c r="N21" i="473"/>
  <c r="L22" i="470"/>
  <c r="L22" i="469"/>
  <c r="M22" i="471"/>
  <c r="A22" i="471" s="1"/>
  <c r="L22" i="471"/>
  <c r="M22" i="470"/>
  <c r="M22" i="469"/>
  <c r="M22" i="468"/>
  <c r="A22" i="468" s="1"/>
  <c r="L22" i="467"/>
  <c r="L22" i="466"/>
  <c r="L22" i="465"/>
  <c r="L22" i="468"/>
  <c r="M22" i="467"/>
  <c r="M22" i="466"/>
  <c r="M22" i="465"/>
  <c r="L22" i="464"/>
  <c r="M22" i="464"/>
  <c r="A22" i="464" s="1"/>
  <c r="L22" i="459"/>
  <c r="M22" i="458"/>
  <c r="L22" i="452"/>
  <c r="L22" i="450"/>
  <c r="L22" i="447"/>
  <c r="L22" i="443"/>
  <c r="L22" i="457"/>
  <c r="L22" i="455"/>
  <c r="L22" i="446"/>
  <c r="M22" i="459"/>
  <c r="M22" i="452"/>
  <c r="M22" i="450"/>
  <c r="L22" i="458"/>
  <c r="M22" i="457"/>
  <c r="M22" i="455"/>
  <c r="M22" i="446"/>
  <c r="M22" i="449"/>
  <c r="M22" i="445"/>
  <c r="L22" i="445"/>
  <c r="M22" i="443"/>
  <c r="M22" i="447"/>
  <c r="L22" i="449"/>
  <c r="N21" i="445"/>
  <c r="N21" i="468"/>
  <c r="N21" i="469"/>
  <c r="N21" i="458"/>
  <c r="N21" i="459"/>
  <c r="N21" i="470"/>
  <c r="N21" i="446"/>
  <c r="N21" i="443"/>
  <c r="N21" i="450"/>
  <c r="N21" i="457"/>
  <c r="N21" i="449"/>
  <c r="N21" i="465"/>
  <c r="N21" i="466"/>
  <c r="N21" i="447"/>
  <c r="N21" i="455"/>
  <c r="N21" i="452"/>
  <c r="N21" i="464"/>
  <c r="N21" i="467"/>
  <c r="N21" i="471"/>
  <c r="N21" i="428"/>
  <c r="N21" i="433"/>
  <c r="N21" i="435"/>
  <c r="N21" i="429"/>
  <c r="M22" i="435"/>
  <c r="L22" i="433"/>
  <c r="L22" i="435"/>
  <c r="M22" i="433"/>
  <c r="M22" i="429"/>
  <c r="M22" i="430"/>
  <c r="L22" i="429"/>
  <c r="M22" i="428"/>
  <c r="L22" i="430"/>
  <c r="L22" i="428"/>
  <c r="N21" i="430"/>
  <c r="B12" i="83"/>
  <c r="N22" i="477" l="1"/>
  <c r="M23" i="477"/>
  <c r="L23" i="477"/>
  <c r="M23" i="476"/>
  <c r="L23" i="476"/>
  <c r="N22" i="476"/>
  <c r="M23" i="473"/>
  <c r="L23" i="473"/>
  <c r="N22" i="473"/>
  <c r="L23" i="471"/>
  <c r="L23" i="470"/>
  <c r="M23" i="469"/>
  <c r="L23" i="469"/>
  <c r="M23" i="471"/>
  <c r="M23" i="470"/>
  <c r="M23" i="467"/>
  <c r="L23" i="466"/>
  <c r="M23" i="465"/>
  <c r="L23" i="468"/>
  <c r="M23" i="468"/>
  <c r="L23" i="467"/>
  <c r="L23" i="465"/>
  <c r="M23" i="466"/>
  <c r="M23" i="464"/>
  <c r="A23" i="464" s="1"/>
  <c r="L23" i="464"/>
  <c r="M23" i="459"/>
  <c r="M23" i="458"/>
  <c r="M23" i="452"/>
  <c r="M23" i="450"/>
  <c r="L23" i="449"/>
  <c r="M23" i="447"/>
  <c r="L23" i="445"/>
  <c r="L23" i="443"/>
  <c r="M23" i="446"/>
  <c r="L23" i="457"/>
  <c r="L23" i="459"/>
  <c r="L23" i="458"/>
  <c r="L23" i="452"/>
  <c r="L23" i="450"/>
  <c r="L23" i="447"/>
  <c r="M23" i="457"/>
  <c r="M23" i="455"/>
  <c r="L23" i="455"/>
  <c r="M23" i="449"/>
  <c r="L23" i="446"/>
  <c r="M23" i="445"/>
  <c r="M23" i="443"/>
  <c r="N22" i="455"/>
  <c r="N22" i="464"/>
  <c r="N22" i="447"/>
  <c r="N22" i="449"/>
  <c r="N22" i="457"/>
  <c r="N22" i="468"/>
  <c r="N22" i="471"/>
  <c r="N22" i="452"/>
  <c r="N22" i="443"/>
  <c r="N22" i="459"/>
  <c r="N22" i="458"/>
  <c r="N22" i="465"/>
  <c r="N22" i="469"/>
  <c r="N22" i="445"/>
  <c r="N22" i="467"/>
  <c r="N22" i="446"/>
  <c r="N22" i="450"/>
  <c r="N22" i="466"/>
  <c r="N22" i="470"/>
  <c r="M23" i="435"/>
  <c r="M23" i="433"/>
  <c r="L23" i="435"/>
  <c r="L23" i="433"/>
  <c r="L23" i="428"/>
  <c r="M23" i="429"/>
  <c r="M23" i="430"/>
  <c r="L23" i="429"/>
  <c r="L23" i="430"/>
  <c r="M23" i="428"/>
  <c r="N22" i="433"/>
  <c r="N22" i="430"/>
  <c r="N22" i="429"/>
  <c r="N22" i="428"/>
  <c r="N22" i="435"/>
  <c r="B13" i="83"/>
  <c r="N23" i="477" l="1"/>
  <c r="L24" i="477"/>
  <c r="M24" i="477"/>
  <c r="M24" i="476"/>
  <c r="L24" i="476"/>
  <c r="N23" i="476"/>
  <c r="L24" i="473"/>
  <c r="M24" i="473"/>
  <c r="N23" i="473"/>
  <c r="N23" i="443"/>
  <c r="N23" i="445"/>
  <c r="N23" i="455"/>
  <c r="N23" i="447"/>
  <c r="N23" i="464"/>
  <c r="N23" i="468"/>
  <c r="N23" i="467"/>
  <c r="N23" i="469"/>
  <c r="N23" i="452"/>
  <c r="N23" i="457"/>
  <c r="N23" i="446"/>
  <c r="N23" i="458"/>
  <c r="N23" i="466"/>
  <c r="N23" i="470"/>
  <c r="M24" i="470"/>
  <c r="M24" i="471"/>
  <c r="L24" i="470"/>
  <c r="L24" i="471"/>
  <c r="M24" i="469"/>
  <c r="L24" i="469"/>
  <c r="L24" i="468"/>
  <c r="M24" i="466"/>
  <c r="M24" i="467"/>
  <c r="M24" i="465"/>
  <c r="M24" i="468"/>
  <c r="L24" i="466"/>
  <c r="L24" i="467"/>
  <c r="L24" i="465"/>
  <c r="L24" i="464"/>
  <c r="M24" i="464"/>
  <c r="A24" i="464" s="1"/>
  <c r="M24" i="457"/>
  <c r="M24" i="455"/>
  <c r="M24" i="446"/>
  <c r="M24" i="443"/>
  <c r="L24" i="458"/>
  <c r="M24" i="452"/>
  <c r="M24" i="450"/>
  <c r="L24" i="449"/>
  <c r="M24" i="447"/>
  <c r="L24" i="445"/>
  <c r="L24" i="459"/>
  <c r="L24" i="452"/>
  <c r="L24" i="450"/>
  <c r="M24" i="458"/>
  <c r="L24" i="457"/>
  <c r="L24" i="455"/>
  <c r="M24" i="449"/>
  <c r="L24" i="446"/>
  <c r="M24" i="445"/>
  <c r="L24" i="443"/>
  <c r="M24" i="459"/>
  <c r="L24" i="447"/>
  <c r="N23" i="449"/>
  <c r="N23" i="450"/>
  <c r="N23" i="459"/>
  <c r="N23" i="465"/>
  <c r="N23" i="471"/>
  <c r="N23" i="433"/>
  <c r="N23" i="429"/>
  <c r="M24" i="435"/>
  <c r="L24" i="435"/>
  <c r="M24" i="433"/>
  <c r="L24" i="433"/>
  <c r="L24" i="430"/>
  <c r="L24" i="429"/>
  <c r="M24" i="428"/>
  <c r="L24" i="428"/>
  <c r="M24" i="429"/>
  <c r="M24" i="430"/>
  <c r="N23" i="428"/>
  <c r="N23" i="430"/>
  <c r="N23" i="435"/>
  <c r="B14" i="83"/>
  <c r="N24" i="477" l="1"/>
  <c r="M25" i="477"/>
  <c r="L25" i="477"/>
  <c r="M25" i="476"/>
  <c r="L25" i="476"/>
  <c r="N24" i="476"/>
  <c r="M25" i="473"/>
  <c r="L25" i="473"/>
  <c r="N24" i="473"/>
  <c r="N24" i="445"/>
  <c r="N24" i="457"/>
  <c r="N24" i="467"/>
  <c r="N24" i="469"/>
  <c r="N24" i="470"/>
  <c r="L25" i="471"/>
  <c r="M25" i="469"/>
  <c r="M25" i="470"/>
  <c r="L25" i="469"/>
  <c r="L25" i="470"/>
  <c r="M25" i="471"/>
  <c r="M25" i="467"/>
  <c r="M25" i="465"/>
  <c r="L25" i="468"/>
  <c r="M25" i="468"/>
  <c r="L25" i="467"/>
  <c r="M25" i="466"/>
  <c r="L25" i="465"/>
  <c r="L25" i="466"/>
  <c r="M25" i="464"/>
  <c r="A25" i="464" s="1"/>
  <c r="L25" i="464"/>
  <c r="M25" i="459"/>
  <c r="M25" i="452"/>
  <c r="M25" i="450"/>
  <c r="L25" i="449"/>
  <c r="M25" i="447"/>
  <c r="L25" i="445"/>
  <c r="M25" i="457"/>
  <c r="L25" i="443"/>
  <c r="L25" i="458"/>
  <c r="L25" i="455"/>
  <c r="L25" i="459"/>
  <c r="L25" i="452"/>
  <c r="L25" i="450"/>
  <c r="L25" i="447"/>
  <c r="M25" i="443"/>
  <c r="M25" i="458"/>
  <c r="M25" i="455"/>
  <c r="M25" i="446"/>
  <c r="L25" i="457"/>
  <c r="M25" i="449"/>
  <c r="L25" i="446"/>
  <c r="M25" i="445"/>
  <c r="N24" i="455"/>
  <c r="N24" i="450"/>
  <c r="N24" i="443"/>
  <c r="N24" i="464"/>
  <c r="N24" i="466"/>
  <c r="N24" i="447"/>
  <c r="N24" i="465"/>
  <c r="N24" i="471"/>
  <c r="N24" i="459"/>
  <c r="N24" i="449"/>
  <c r="N24" i="458"/>
  <c r="N24" i="452"/>
  <c r="N24" i="446"/>
  <c r="N24" i="468"/>
  <c r="N24" i="435"/>
  <c r="L25" i="435"/>
  <c r="L25" i="433"/>
  <c r="M25" i="435"/>
  <c r="M25" i="433"/>
  <c r="L25" i="428"/>
  <c r="M25" i="430"/>
  <c r="M25" i="429"/>
  <c r="L25" i="430"/>
  <c r="L25" i="429"/>
  <c r="M25" i="428"/>
  <c r="N24" i="430"/>
  <c r="N24" i="428"/>
  <c r="N24" i="433"/>
  <c r="N24" i="429"/>
  <c r="B15" i="83"/>
  <c r="M26" i="477" l="1"/>
  <c r="L26" i="477"/>
  <c r="N25" i="477"/>
  <c r="M26" i="476"/>
  <c r="L26" i="476"/>
  <c r="N25" i="476"/>
  <c r="M26" i="473"/>
  <c r="L26" i="473"/>
  <c r="N25" i="473"/>
  <c r="N25" i="455"/>
  <c r="N25" i="469"/>
  <c r="N25" i="458"/>
  <c r="N25" i="459"/>
  <c r="N25" i="468"/>
  <c r="N25" i="445"/>
  <c r="N25" i="443"/>
  <c r="N25" i="457"/>
  <c r="N25" i="450"/>
  <c r="N25" i="466"/>
  <c r="N25" i="465"/>
  <c r="L26" i="471"/>
  <c r="M26" i="469"/>
  <c r="L26" i="469"/>
  <c r="M26" i="470"/>
  <c r="M26" i="471"/>
  <c r="L26" i="470"/>
  <c r="M26" i="467"/>
  <c r="M26" i="465"/>
  <c r="L26" i="468"/>
  <c r="M26" i="466"/>
  <c r="M26" i="468"/>
  <c r="L26" i="467"/>
  <c r="L26" i="465"/>
  <c r="L26" i="466"/>
  <c r="M26" i="464"/>
  <c r="A26" i="464" s="1"/>
  <c r="L26" i="464"/>
  <c r="M26" i="459"/>
  <c r="L26" i="458"/>
  <c r="L26" i="457"/>
  <c r="L26" i="455"/>
  <c r="M26" i="449"/>
  <c r="L26" i="446"/>
  <c r="M26" i="445"/>
  <c r="L26" i="452"/>
  <c r="L26" i="450"/>
  <c r="M26" i="443"/>
  <c r="M26" i="457"/>
  <c r="L26" i="459"/>
  <c r="M26" i="452"/>
  <c r="M26" i="450"/>
  <c r="L26" i="449"/>
  <c r="M26" i="447"/>
  <c r="L26" i="445"/>
  <c r="L26" i="447"/>
  <c r="M26" i="458"/>
  <c r="M26" i="455"/>
  <c r="L26" i="443"/>
  <c r="M26" i="446"/>
  <c r="N25" i="449"/>
  <c r="N25" i="447"/>
  <c r="N25" i="471"/>
  <c r="N25" i="446"/>
  <c r="N25" i="452"/>
  <c r="N25" i="464"/>
  <c r="N25" i="467"/>
  <c r="N25" i="470"/>
  <c r="N25" i="429"/>
  <c r="N25" i="430"/>
  <c r="L26" i="435"/>
  <c r="L26" i="433"/>
  <c r="M26" i="435"/>
  <c r="L26" i="430"/>
  <c r="M26" i="428"/>
  <c r="M26" i="429"/>
  <c r="L26" i="428"/>
  <c r="M26" i="433"/>
  <c r="L26" i="429"/>
  <c r="M26" i="430"/>
  <c r="N25" i="435"/>
  <c r="N25" i="428"/>
  <c r="N25" i="433"/>
  <c r="B16" i="83"/>
  <c r="M27" i="477" l="1"/>
  <c r="L27" i="477"/>
  <c r="N26" i="477"/>
  <c r="M27" i="476"/>
  <c r="L27" i="476"/>
  <c r="N26" i="476"/>
  <c r="M27" i="473"/>
  <c r="L27" i="473"/>
  <c r="N26" i="473"/>
  <c r="L27" i="471"/>
  <c r="L27" i="470"/>
  <c r="M27" i="469"/>
  <c r="L27" i="469"/>
  <c r="M27" i="471"/>
  <c r="M27" i="470"/>
  <c r="L27" i="466"/>
  <c r="L27" i="467"/>
  <c r="L27" i="465"/>
  <c r="L27" i="468"/>
  <c r="M27" i="467"/>
  <c r="M27" i="465"/>
  <c r="M27" i="468"/>
  <c r="M27" i="466"/>
  <c r="M27" i="464"/>
  <c r="A27" i="464" s="1"/>
  <c r="L27" i="464"/>
  <c r="M27" i="458"/>
  <c r="M27" i="457"/>
  <c r="M27" i="455"/>
  <c r="M27" i="449"/>
  <c r="M27" i="446"/>
  <c r="L27" i="443"/>
  <c r="M27" i="452"/>
  <c r="M27" i="450"/>
  <c r="M27" i="447"/>
  <c r="L27" i="450"/>
  <c r="M27" i="459"/>
  <c r="L27" i="458"/>
  <c r="L27" i="457"/>
  <c r="L27" i="455"/>
  <c r="L27" i="449"/>
  <c r="L27" i="446"/>
  <c r="M27" i="445"/>
  <c r="L27" i="459"/>
  <c r="L27" i="445"/>
  <c r="L27" i="452"/>
  <c r="L27" i="447"/>
  <c r="M27" i="443"/>
  <c r="N26" i="465"/>
  <c r="N26" i="446"/>
  <c r="N26" i="450"/>
  <c r="N26" i="457"/>
  <c r="N26" i="470"/>
  <c r="N26" i="452"/>
  <c r="N26" i="464"/>
  <c r="N26" i="467"/>
  <c r="N26" i="445"/>
  <c r="N26" i="443"/>
  <c r="N26" i="468"/>
  <c r="N26" i="455"/>
  <c r="N26" i="447"/>
  <c r="N26" i="449"/>
  <c r="N26" i="466"/>
  <c r="N26" i="469"/>
  <c r="N26" i="458"/>
  <c r="N26" i="459"/>
  <c r="N26" i="471"/>
  <c r="N26" i="429"/>
  <c r="N26" i="428"/>
  <c r="N26" i="435"/>
  <c r="L27" i="435"/>
  <c r="L27" i="433"/>
  <c r="M27" i="433"/>
  <c r="L27" i="430"/>
  <c r="M27" i="429"/>
  <c r="M27" i="428"/>
  <c r="M27" i="435"/>
  <c r="L27" i="429"/>
  <c r="L27" i="428"/>
  <c r="M27" i="430"/>
  <c r="N26" i="433"/>
  <c r="N26" i="430"/>
  <c r="B17" i="83"/>
  <c r="L28" i="477" l="1"/>
  <c r="M28" i="477"/>
  <c r="N27" i="477"/>
  <c r="M28" i="476"/>
  <c r="L28" i="476"/>
  <c r="N27" i="476"/>
  <c r="M28" i="473"/>
  <c r="L28" i="473"/>
  <c r="N27" i="473"/>
  <c r="N27" i="452"/>
  <c r="N27" i="445"/>
  <c r="N27" i="455"/>
  <c r="N27" i="464"/>
  <c r="N27" i="467"/>
  <c r="N27" i="469"/>
  <c r="N27" i="459"/>
  <c r="N27" i="465"/>
  <c r="N27" i="447"/>
  <c r="N27" i="457"/>
  <c r="N27" i="466"/>
  <c r="N27" i="470"/>
  <c r="L28" i="471"/>
  <c r="L28" i="470"/>
  <c r="M28" i="469"/>
  <c r="L28" i="469"/>
  <c r="M28" i="471"/>
  <c r="A28" i="471" s="1"/>
  <c r="M28" i="470"/>
  <c r="L28" i="466"/>
  <c r="M28" i="468"/>
  <c r="A28" i="468" s="1"/>
  <c r="M28" i="467"/>
  <c r="M28" i="465"/>
  <c r="L28" i="467"/>
  <c r="L28" i="468"/>
  <c r="M28" i="466"/>
  <c r="L28" i="465"/>
  <c r="M28" i="464"/>
  <c r="A28" i="464" s="1"/>
  <c r="L28" i="464"/>
  <c r="M28" i="458"/>
  <c r="L28" i="452"/>
  <c r="L28" i="450"/>
  <c r="L28" i="447"/>
  <c r="L28" i="443"/>
  <c r="M28" i="459"/>
  <c r="L28" i="457"/>
  <c r="L28" i="446"/>
  <c r="M28" i="445"/>
  <c r="M28" i="452"/>
  <c r="M28" i="450"/>
  <c r="L28" i="458"/>
  <c r="M28" i="457"/>
  <c r="M28" i="455"/>
  <c r="M28" i="449"/>
  <c r="M28" i="446"/>
  <c r="L28" i="455"/>
  <c r="L28" i="449"/>
  <c r="L28" i="459"/>
  <c r="M28" i="443"/>
  <c r="M28" i="447"/>
  <c r="L28" i="445"/>
  <c r="N27" i="443"/>
  <c r="N27" i="449"/>
  <c r="N27" i="450"/>
  <c r="N27" i="446"/>
  <c r="N27" i="458"/>
  <c r="N27" i="468"/>
  <c r="N27" i="471"/>
  <c r="N27" i="435"/>
  <c r="N27" i="428"/>
  <c r="N27" i="433"/>
  <c r="M28" i="435"/>
  <c r="M28" i="433"/>
  <c r="L28" i="435"/>
  <c r="L28" i="433"/>
  <c r="M28" i="430"/>
  <c r="M28" i="429"/>
  <c r="M28" i="428"/>
  <c r="L28" i="428"/>
  <c r="L28" i="430"/>
  <c r="L28" i="429"/>
  <c r="N27" i="430"/>
  <c r="N27" i="429"/>
  <c r="B18" i="83"/>
  <c r="N28" i="477" l="1"/>
  <c r="M29" i="477"/>
  <c r="L29" i="477"/>
  <c r="M29" i="476"/>
  <c r="L29" i="476"/>
  <c r="N28" i="476"/>
  <c r="N28" i="473"/>
  <c r="L29" i="473"/>
  <c r="M29" i="473"/>
  <c r="N28" i="446"/>
  <c r="N28" i="445"/>
  <c r="N28" i="458"/>
  <c r="N28" i="466"/>
  <c r="N28" i="467"/>
  <c r="N28" i="471"/>
  <c r="N28" i="457"/>
  <c r="N28" i="459"/>
  <c r="N28" i="465"/>
  <c r="N28" i="449"/>
  <c r="N28" i="450"/>
  <c r="N28" i="468"/>
  <c r="N28" i="443"/>
  <c r="N28" i="470"/>
  <c r="N28" i="447"/>
  <c r="N28" i="455"/>
  <c r="N28" i="452"/>
  <c r="N28" i="464"/>
  <c r="N28" i="469"/>
  <c r="M29" i="470"/>
  <c r="M29" i="471"/>
  <c r="A29" i="471" s="1"/>
  <c r="L29" i="470"/>
  <c r="M29" i="469"/>
  <c r="L29" i="471"/>
  <c r="L29" i="469"/>
  <c r="L29" i="468"/>
  <c r="L29" i="467"/>
  <c r="L29" i="465"/>
  <c r="M29" i="466"/>
  <c r="M29" i="468"/>
  <c r="A29" i="468" s="1"/>
  <c r="L29" i="466"/>
  <c r="M29" i="467"/>
  <c r="M29" i="465"/>
  <c r="M29" i="464"/>
  <c r="A29" i="464" s="1"/>
  <c r="L29" i="464"/>
  <c r="M29" i="459"/>
  <c r="L29" i="458"/>
  <c r="L29" i="457"/>
  <c r="M29" i="450"/>
  <c r="M29" i="449"/>
  <c r="L29" i="447"/>
  <c r="M29" i="446"/>
  <c r="L29" i="445"/>
  <c r="L29" i="459"/>
  <c r="M29" i="455"/>
  <c r="L29" i="450"/>
  <c r="L29" i="449"/>
  <c r="L29" i="446"/>
  <c r="M29" i="457"/>
  <c r="L29" i="455"/>
  <c r="L29" i="452"/>
  <c r="M29" i="443"/>
  <c r="M29" i="447"/>
  <c r="M29" i="458"/>
  <c r="M29" i="452"/>
  <c r="M29" i="445"/>
  <c r="L29" i="443"/>
  <c r="M29" i="435"/>
  <c r="M29" i="433"/>
  <c r="L29" i="435"/>
  <c r="L29" i="433"/>
  <c r="L29" i="430"/>
  <c r="M29" i="429"/>
  <c r="M29" i="428"/>
  <c r="M29" i="430"/>
  <c r="L29" i="429"/>
  <c r="L29" i="428"/>
  <c r="N28" i="433"/>
  <c r="N28" i="428"/>
  <c r="N28" i="435"/>
  <c r="N28" i="429"/>
  <c r="N28" i="430"/>
  <c r="B19" i="83"/>
  <c r="N29" i="477" l="1"/>
  <c r="M30" i="477"/>
  <c r="L30" i="477"/>
  <c r="M30" i="476"/>
  <c r="L30" i="476"/>
  <c r="N29" i="476"/>
  <c r="M30" i="473"/>
  <c r="L30" i="473"/>
  <c r="N29" i="473"/>
  <c r="N29" i="464"/>
  <c r="N29" i="468"/>
  <c r="M30" i="470"/>
  <c r="M30" i="471"/>
  <c r="L30" i="470"/>
  <c r="L30" i="469"/>
  <c r="L30" i="471"/>
  <c r="M30" i="469"/>
  <c r="M30" i="468"/>
  <c r="M30" i="467"/>
  <c r="M30" i="465"/>
  <c r="L30" i="466"/>
  <c r="L30" i="468"/>
  <c r="L30" i="467"/>
  <c r="L30" i="465"/>
  <c r="M30" i="466"/>
  <c r="M30" i="464"/>
  <c r="A30" i="464" s="1"/>
  <c r="L30" i="464"/>
  <c r="N29" i="465"/>
  <c r="N29" i="466"/>
  <c r="N29" i="471"/>
  <c r="N29" i="469"/>
  <c r="N29" i="467"/>
  <c r="N29" i="470"/>
  <c r="N29" i="443"/>
  <c r="N29" i="445"/>
  <c r="N29" i="446"/>
  <c r="N29" i="457"/>
  <c r="N29" i="458"/>
  <c r="N29" i="449"/>
  <c r="L30" i="458"/>
  <c r="M30" i="455"/>
  <c r="M30" i="452"/>
  <c r="L30" i="450"/>
  <c r="L30" i="449"/>
  <c r="M30" i="459"/>
  <c r="M30" i="457"/>
  <c r="L30" i="455"/>
  <c r="L30" i="452"/>
  <c r="L30" i="459"/>
  <c r="M30" i="458"/>
  <c r="M30" i="447"/>
  <c r="M30" i="446"/>
  <c r="M30" i="443"/>
  <c r="M30" i="449"/>
  <c r="L30" i="447"/>
  <c r="L30" i="446"/>
  <c r="M30" i="445"/>
  <c r="M30" i="450"/>
  <c r="L30" i="443"/>
  <c r="L30" i="457"/>
  <c r="L30" i="445"/>
  <c r="N29" i="447"/>
  <c r="N29" i="455"/>
  <c r="N29" i="450"/>
  <c r="N29" i="452"/>
  <c r="N29" i="459"/>
  <c r="L30" i="435"/>
  <c r="M30" i="435"/>
  <c r="M30" i="433"/>
  <c r="L30" i="433"/>
  <c r="M30" i="430"/>
  <c r="L30" i="430"/>
  <c r="M30" i="429"/>
  <c r="M30" i="428"/>
  <c r="L30" i="428"/>
  <c r="L30" i="429"/>
  <c r="N29" i="430"/>
  <c r="N29" i="429"/>
  <c r="N29" i="433"/>
  <c r="N29" i="428"/>
  <c r="N29" i="435"/>
  <c r="B20" i="83"/>
  <c r="N30" i="477" l="1"/>
  <c r="M31" i="477"/>
  <c r="L31" i="477"/>
  <c r="M31" i="476"/>
  <c r="L31" i="476"/>
  <c r="N30" i="476"/>
  <c r="N30" i="473"/>
  <c r="M31" i="473"/>
  <c r="L31" i="473"/>
  <c r="N30" i="467"/>
  <c r="L31" i="471"/>
  <c r="M31" i="469"/>
  <c r="M31" i="470"/>
  <c r="L31" i="470"/>
  <c r="M31" i="471"/>
  <c r="L31" i="469"/>
  <c r="L31" i="466"/>
  <c r="L31" i="467"/>
  <c r="M31" i="466"/>
  <c r="M31" i="468"/>
  <c r="M31" i="467"/>
  <c r="M31" i="465"/>
  <c r="L31" i="468"/>
  <c r="L31" i="465"/>
  <c r="M31" i="464"/>
  <c r="A31" i="464" s="1"/>
  <c r="L31" i="464"/>
  <c r="N30" i="464"/>
  <c r="N30" i="468"/>
  <c r="N30" i="466"/>
  <c r="N30" i="469"/>
  <c r="N30" i="471"/>
  <c r="N30" i="465"/>
  <c r="N30" i="470"/>
  <c r="L31" i="459"/>
  <c r="M31" i="458"/>
  <c r="L31" i="457"/>
  <c r="M31" i="447"/>
  <c r="M31" i="446"/>
  <c r="M31" i="445"/>
  <c r="L31" i="458"/>
  <c r="M31" i="450"/>
  <c r="M31" i="449"/>
  <c r="L31" i="447"/>
  <c r="L31" i="446"/>
  <c r="L31" i="445"/>
  <c r="L31" i="455"/>
  <c r="L31" i="449"/>
  <c r="M31" i="452"/>
  <c r="M31" i="459"/>
  <c r="M31" i="443"/>
  <c r="M31" i="457"/>
  <c r="L31" i="452"/>
  <c r="L31" i="443"/>
  <c r="M31" i="455"/>
  <c r="L31" i="450"/>
  <c r="N30" i="455"/>
  <c r="N30" i="443"/>
  <c r="N30" i="450"/>
  <c r="N30" i="449"/>
  <c r="N30" i="458"/>
  <c r="N30" i="457"/>
  <c r="N30" i="446"/>
  <c r="N30" i="459"/>
  <c r="N30" i="445"/>
  <c r="N30" i="447"/>
  <c r="N30" i="452"/>
  <c r="M31" i="435"/>
  <c r="M31" i="433"/>
  <c r="L31" i="435"/>
  <c r="L31" i="433"/>
  <c r="M31" i="430"/>
  <c r="L31" i="430"/>
  <c r="L31" i="429"/>
  <c r="M31" i="428"/>
  <c r="L31" i="428"/>
  <c r="M31" i="429"/>
  <c r="N30" i="429"/>
  <c r="N30" i="433"/>
  <c r="N30" i="428"/>
  <c r="N30" i="430"/>
  <c r="N30" i="435"/>
  <c r="B21" i="83"/>
  <c r="N31" i="477" l="1"/>
  <c r="M32" i="477"/>
  <c r="L32" i="477"/>
  <c r="M32" i="476"/>
  <c r="L32" i="476"/>
  <c r="N31" i="476"/>
  <c r="N31" i="473"/>
  <c r="M32" i="473"/>
  <c r="L32" i="473"/>
  <c r="N31" i="468"/>
  <c r="N31" i="469"/>
  <c r="N31" i="466"/>
  <c r="N31" i="471"/>
  <c r="N31" i="465"/>
  <c r="M32" i="471"/>
  <c r="L32" i="469"/>
  <c r="L32" i="471"/>
  <c r="M32" i="470"/>
  <c r="L32" i="470"/>
  <c r="M32" i="469"/>
  <c r="M32" i="468"/>
  <c r="M32" i="467"/>
  <c r="M32" i="466"/>
  <c r="M32" i="465"/>
  <c r="L32" i="468"/>
  <c r="L32" i="467"/>
  <c r="L32" i="466"/>
  <c r="L32" i="465"/>
  <c r="M32" i="464"/>
  <c r="L32" i="464"/>
  <c r="N31" i="464"/>
  <c r="N31" i="467"/>
  <c r="N31" i="470"/>
  <c r="N31" i="455"/>
  <c r="N31" i="457"/>
  <c r="N31" i="458"/>
  <c r="N31" i="459"/>
  <c r="N31" i="447"/>
  <c r="N31" i="443"/>
  <c r="N31" i="452"/>
  <c r="N31" i="449"/>
  <c r="N31" i="445"/>
  <c r="M32" i="455"/>
  <c r="M32" i="452"/>
  <c r="L32" i="450"/>
  <c r="L32" i="449"/>
  <c r="M32" i="459"/>
  <c r="M32" i="458"/>
  <c r="M32" i="457"/>
  <c r="L32" i="455"/>
  <c r="L32" i="452"/>
  <c r="L32" i="445"/>
  <c r="L32" i="458"/>
  <c r="L32" i="457"/>
  <c r="M32" i="450"/>
  <c r="L32" i="443"/>
  <c r="M32" i="449"/>
  <c r="M32" i="447"/>
  <c r="L32" i="447"/>
  <c r="M32" i="446"/>
  <c r="M32" i="445"/>
  <c r="L32" i="459"/>
  <c r="L32" i="446"/>
  <c r="M32" i="443"/>
  <c r="N31" i="450"/>
  <c r="N31" i="446"/>
  <c r="N31" i="428"/>
  <c r="M32" i="435"/>
  <c r="L32" i="435"/>
  <c r="M32" i="433"/>
  <c r="M32" i="430"/>
  <c r="L32" i="433"/>
  <c r="M32" i="429"/>
  <c r="L32" i="429"/>
  <c r="M32" i="428"/>
  <c r="L32" i="428"/>
  <c r="L32" i="430"/>
  <c r="N31" i="433"/>
  <c r="N31" i="429"/>
  <c r="N31" i="430"/>
  <c r="N31" i="435"/>
  <c r="B22" i="83"/>
  <c r="M33" i="477" l="1"/>
  <c r="L33" i="477"/>
  <c r="N32" i="477"/>
  <c r="M33" i="476"/>
  <c r="L33" i="476"/>
  <c r="N32" i="476"/>
  <c r="N32" i="473"/>
  <c r="M33" i="473"/>
  <c r="L33" i="473"/>
  <c r="N32" i="465"/>
  <c r="N32" i="469"/>
  <c r="N32" i="466"/>
  <c r="N32" i="471"/>
  <c r="L33" i="471"/>
  <c r="M33" i="470"/>
  <c r="L33" i="470"/>
  <c r="M33" i="469"/>
  <c r="M33" i="471"/>
  <c r="A33" i="471" s="1"/>
  <c r="L33" i="469"/>
  <c r="M33" i="465"/>
  <c r="L33" i="468"/>
  <c r="L33" i="466"/>
  <c r="M33" i="468"/>
  <c r="A33" i="468" s="1"/>
  <c r="M33" i="467"/>
  <c r="M33" i="466"/>
  <c r="L33" i="467"/>
  <c r="L33" i="465"/>
  <c r="M33" i="464"/>
  <c r="A33" i="464" s="1"/>
  <c r="L33" i="464"/>
  <c r="N32" i="467"/>
  <c r="N32" i="470"/>
  <c r="N32" i="464"/>
  <c r="N32" i="468"/>
  <c r="N32" i="445"/>
  <c r="N32" i="450"/>
  <c r="N32" i="458"/>
  <c r="N32" i="446"/>
  <c r="N32" i="447"/>
  <c r="N32" i="459"/>
  <c r="N32" i="449"/>
  <c r="N32" i="455"/>
  <c r="L33" i="459"/>
  <c r="L33" i="458"/>
  <c r="L33" i="457"/>
  <c r="M33" i="447"/>
  <c r="M33" i="446"/>
  <c r="M33" i="445"/>
  <c r="M33" i="450"/>
  <c r="M33" i="449"/>
  <c r="L33" i="447"/>
  <c r="L33" i="446"/>
  <c r="L33" i="445"/>
  <c r="M33" i="458"/>
  <c r="M33" i="457"/>
  <c r="L33" i="452"/>
  <c r="L33" i="450"/>
  <c r="M33" i="443"/>
  <c r="M33" i="459"/>
  <c r="M33" i="455"/>
  <c r="L33" i="449"/>
  <c r="M33" i="452"/>
  <c r="L33" i="455"/>
  <c r="L33" i="443"/>
  <c r="N32" i="452"/>
  <c r="N32" i="457"/>
  <c r="N32" i="443"/>
  <c r="M33" i="435"/>
  <c r="L33" i="433"/>
  <c r="L33" i="435"/>
  <c r="M33" i="433"/>
  <c r="L33" i="429"/>
  <c r="M33" i="428"/>
  <c r="M33" i="430"/>
  <c r="L33" i="428"/>
  <c r="L33" i="430"/>
  <c r="M33" i="429"/>
  <c r="N32" i="428"/>
  <c r="N32" i="433"/>
  <c r="N32" i="430"/>
  <c r="N32" i="429"/>
  <c r="N32" i="435"/>
  <c r="B23" i="83"/>
  <c r="M34" i="477" l="1"/>
  <c r="L34" i="477"/>
  <c r="N33" i="477"/>
  <c r="M34" i="476"/>
  <c r="L34" i="476"/>
  <c r="N33" i="476"/>
  <c r="M34" i="473"/>
  <c r="L34" i="473"/>
  <c r="N33" i="473"/>
  <c r="N33" i="450"/>
  <c r="N33" i="466"/>
  <c r="N33" i="469"/>
  <c r="N33" i="455"/>
  <c r="N33" i="445"/>
  <c r="N33" i="464"/>
  <c r="N33" i="467"/>
  <c r="N33" i="465"/>
  <c r="N33" i="452"/>
  <c r="N33" i="459"/>
  <c r="N33" i="457"/>
  <c r="N33" i="446"/>
  <c r="N33" i="468"/>
  <c r="N33" i="470"/>
  <c r="N33" i="443"/>
  <c r="N33" i="458"/>
  <c r="N33" i="449"/>
  <c r="N33" i="447"/>
  <c r="N33" i="471"/>
  <c r="M34" i="471"/>
  <c r="A34" i="471" s="1"/>
  <c r="L34" i="471"/>
  <c r="L34" i="469"/>
  <c r="L34" i="470"/>
  <c r="M34" i="469"/>
  <c r="M34" i="470"/>
  <c r="M34" i="468"/>
  <c r="A34" i="468" s="1"/>
  <c r="M34" i="467"/>
  <c r="M34" i="466"/>
  <c r="M34" i="465"/>
  <c r="L34" i="468"/>
  <c r="L34" i="467"/>
  <c r="L34" i="466"/>
  <c r="L34" i="465"/>
  <c r="M34" i="464"/>
  <c r="A34" i="464" s="1"/>
  <c r="L34" i="464"/>
  <c r="M34" i="458"/>
  <c r="M34" i="455"/>
  <c r="M34" i="452"/>
  <c r="L34" i="450"/>
  <c r="L34" i="449"/>
  <c r="M34" i="459"/>
  <c r="L34" i="458"/>
  <c r="M34" i="457"/>
  <c r="L34" i="455"/>
  <c r="L34" i="452"/>
  <c r="L34" i="459"/>
  <c r="M34" i="447"/>
  <c r="M34" i="446"/>
  <c r="L34" i="447"/>
  <c r="L34" i="446"/>
  <c r="M34" i="445"/>
  <c r="M34" i="449"/>
  <c r="L34" i="443"/>
  <c r="L34" i="457"/>
  <c r="L34" i="445"/>
  <c r="M34" i="450"/>
  <c r="M34" i="443"/>
  <c r="M34" i="435"/>
  <c r="M34" i="433"/>
  <c r="L34" i="433"/>
  <c r="L34" i="435"/>
  <c r="L34" i="430"/>
  <c r="M34" i="429"/>
  <c r="L34" i="429"/>
  <c r="M34" i="428"/>
  <c r="M34" i="430"/>
  <c r="L34" i="428"/>
  <c r="N33" i="430"/>
  <c r="N33" i="428"/>
  <c r="N33" i="429"/>
  <c r="N33" i="433"/>
  <c r="N33" i="435"/>
  <c r="B24" i="83"/>
  <c r="L35" i="477" l="1"/>
  <c r="M35" i="477"/>
  <c r="N34" i="477"/>
  <c r="M35" i="476"/>
  <c r="L35" i="476"/>
  <c r="N34" i="476"/>
  <c r="M35" i="473"/>
  <c r="L35" i="473"/>
  <c r="N34" i="473"/>
  <c r="M35" i="471"/>
  <c r="A35" i="471" s="1"/>
  <c r="M35" i="470"/>
  <c r="L35" i="471"/>
  <c r="L35" i="470"/>
  <c r="M35" i="469"/>
  <c r="L35" i="469"/>
  <c r="M35" i="467"/>
  <c r="M35" i="466"/>
  <c r="M35" i="465"/>
  <c r="L35" i="466"/>
  <c r="M35" i="468"/>
  <c r="A35" i="468" s="1"/>
  <c r="L35" i="468"/>
  <c r="L35" i="467"/>
  <c r="L35" i="465"/>
  <c r="M35" i="464"/>
  <c r="A35" i="464" s="1"/>
  <c r="L35" i="464"/>
  <c r="N34" i="467"/>
  <c r="N34" i="464"/>
  <c r="N34" i="468"/>
  <c r="N34" i="465"/>
  <c r="N34" i="470"/>
  <c r="N34" i="466"/>
  <c r="N34" i="469"/>
  <c r="N34" i="471"/>
  <c r="N34" i="446"/>
  <c r="N34" i="459"/>
  <c r="L35" i="459"/>
  <c r="M35" i="458"/>
  <c r="M35" i="447"/>
  <c r="L35" i="446"/>
  <c r="M35" i="445"/>
  <c r="L35" i="458"/>
  <c r="M35" i="452"/>
  <c r="M35" i="450"/>
  <c r="M35" i="449"/>
  <c r="L35" i="447"/>
  <c r="L35" i="445"/>
  <c r="L35" i="455"/>
  <c r="L35" i="449"/>
  <c r="M35" i="457"/>
  <c r="L35" i="452"/>
  <c r="L35" i="457"/>
  <c r="M35" i="443"/>
  <c r="M35" i="455"/>
  <c r="L35" i="450"/>
  <c r="M35" i="446"/>
  <c r="L35" i="443"/>
  <c r="M35" i="459"/>
  <c r="N34" i="449"/>
  <c r="N34" i="447"/>
  <c r="N34" i="455"/>
  <c r="N34" i="445"/>
  <c r="N34" i="457"/>
  <c r="N34" i="452"/>
  <c r="N34" i="458"/>
  <c r="N34" i="443"/>
  <c r="N34" i="450"/>
  <c r="N34" i="433"/>
  <c r="N34" i="430"/>
  <c r="L35" i="433"/>
  <c r="M35" i="435"/>
  <c r="L35" i="435"/>
  <c r="M35" i="428"/>
  <c r="M35" i="430"/>
  <c r="L35" i="428"/>
  <c r="M35" i="433"/>
  <c r="L35" i="430"/>
  <c r="M35" i="429"/>
  <c r="L35" i="429"/>
  <c r="N34" i="428"/>
  <c r="N34" i="429"/>
  <c r="N34" i="435"/>
  <c r="B25" i="83"/>
  <c r="L36" i="477" l="1"/>
  <c r="M36" i="477"/>
  <c r="N35" i="477"/>
  <c r="M36" i="476"/>
  <c r="L36" i="476"/>
  <c r="N35" i="476"/>
  <c r="M36" i="473"/>
  <c r="L36" i="473"/>
  <c r="N35" i="473"/>
  <c r="N35" i="466"/>
  <c r="M36" i="471"/>
  <c r="A36" i="471" s="1"/>
  <c r="M36" i="470"/>
  <c r="L36" i="471"/>
  <c r="L36" i="469"/>
  <c r="L36" i="470"/>
  <c r="M36" i="469"/>
  <c r="M36" i="467"/>
  <c r="M36" i="466"/>
  <c r="M36" i="465"/>
  <c r="L36" i="468"/>
  <c r="L36" i="467"/>
  <c r="L36" i="466"/>
  <c r="L36" i="465"/>
  <c r="M36" i="468"/>
  <c r="A36" i="468" s="1"/>
  <c r="L36" i="464"/>
  <c r="M36" i="464"/>
  <c r="A36" i="464" s="1"/>
  <c r="N35" i="464"/>
  <c r="N35" i="468"/>
  <c r="N35" i="467"/>
  <c r="N35" i="470"/>
  <c r="N35" i="465"/>
  <c r="N35" i="469"/>
  <c r="N35" i="471"/>
  <c r="N35" i="459"/>
  <c r="N35" i="457"/>
  <c r="N35" i="446"/>
  <c r="N35" i="443"/>
  <c r="N35" i="452"/>
  <c r="N35" i="449"/>
  <c r="N35" i="445"/>
  <c r="N35" i="458"/>
  <c r="N35" i="450"/>
  <c r="M36" i="458"/>
  <c r="L36" i="457"/>
  <c r="M36" i="455"/>
  <c r="L36" i="450"/>
  <c r="L36" i="449"/>
  <c r="M36" i="446"/>
  <c r="M36" i="459"/>
  <c r="L36" i="458"/>
  <c r="L36" i="455"/>
  <c r="L36" i="446"/>
  <c r="M36" i="457"/>
  <c r="L36" i="452"/>
  <c r="L36" i="445"/>
  <c r="M36" i="450"/>
  <c r="L36" i="447"/>
  <c r="M36" i="445"/>
  <c r="L36" i="459"/>
  <c r="M36" i="443"/>
  <c r="M36" i="452"/>
  <c r="M36" i="449"/>
  <c r="M36" i="447"/>
  <c r="L36" i="443"/>
  <c r="N35" i="447"/>
  <c r="N35" i="455"/>
  <c r="M36" i="435"/>
  <c r="M36" i="433"/>
  <c r="L36" i="435"/>
  <c r="L36" i="433"/>
  <c r="L36" i="430"/>
  <c r="M36" i="430"/>
  <c r="M36" i="429"/>
  <c r="L36" i="429"/>
  <c r="M36" i="428"/>
  <c r="L36" i="428"/>
  <c r="N35" i="435"/>
  <c r="N35" i="430"/>
  <c r="N35" i="428"/>
  <c r="N35" i="429"/>
  <c r="N35" i="433"/>
  <c r="B26" i="83"/>
  <c r="N36" i="477" l="1"/>
  <c r="M37" i="477"/>
  <c r="L37" i="477"/>
  <c r="M37" i="476"/>
  <c r="L37" i="476"/>
  <c r="N36" i="476"/>
  <c r="L37" i="473"/>
  <c r="M37" i="473"/>
  <c r="N36" i="473"/>
  <c r="M37" i="470"/>
  <c r="M37" i="469"/>
  <c r="M37" i="471"/>
  <c r="A37" i="471" s="1"/>
  <c r="L37" i="470"/>
  <c r="L37" i="471"/>
  <c r="L37" i="469"/>
  <c r="M37" i="468"/>
  <c r="A37" i="468" s="1"/>
  <c r="M37" i="465"/>
  <c r="L37" i="468"/>
  <c r="M37" i="467"/>
  <c r="M37" i="466"/>
  <c r="L37" i="467"/>
  <c r="L37" i="466"/>
  <c r="L37" i="465"/>
  <c r="M37" i="464"/>
  <c r="A37" i="464" s="1"/>
  <c r="L37" i="464"/>
  <c r="N36" i="468"/>
  <c r="N36" i="469"/>
  <c r="N36" i="470"/>
  <c r="N36" i="465"/>
  <c r="N36" i="471"/>
  <c r="N36" i="464"/>
  <c r="N36" i="466"/>
  <c r="N36" i="467"/>
  <c r="N36" i="452"/>
  <c r="L37" i="459"/>
  <c r="M37" i="452"/>
  <c r="M37" i="447"/>
  <c r="M37" i="445"/>
  <c r="M37" i="458"/>
  <c r="M37" i="457"/>
  <c r="L37" i="452"/>
  <c r="M37" i="450"/>
  <c r="M37" i="449"/>
  <c r="L37" i="447"/>
  <c r="L37" i="445"/>
  <c r="L37" i="443"/>
  <c r="L37" i="450"/>
  <c r="M37" i="446"/>
  <c r="M37" i="443"/>
  <c r="M37" i="459"/>
  <c r="L37" i="458"/>
  <c r="M37" i="455"/>
  <c r="L37" i="446"/>
  <c r="L37" i="455"/>
  <c r="L37" i="449"/>
  <c r="L37" i="457"/>
  <c r="N36" i="445"/>
  <c r="N36" i="459"/>
  <c r="N36" i="447"/>
  <c r="N36" i="443"/>
  <c r="N36" i="450"/>
  <c r="N36" i="446"/>
  <c r="N36" i="455"/>
  <c r="N36" i="449"/>
  <c r="N36" i="457"/>
  <c r="N36" i="458"/>
  <c r="M37" i="435"/>
  <c r="M37" i="433"/>
  <c r="L37" i="433"/>
  <c r="L37" i="430"/>
  <c r="L37" i="428"/>
  <c r="M37" i="429"/>
  <c r="M37" i="430"/>
  <c r="L37" i="429"/>
  <c r="L37" i="435"/>
  <c r="M37" i="428"/>
  <c r="N36" i="430"/>
  <c r="N36" i="429"/>
  <c r="N36" i="428"/>
  <c r="N36" i="433"/>
  <c r="N36" i="435"/>
  <c r="B27" i="83"/>
  <c r="N37" i="477" l="1"/>
  <c r="M38" i="477"/>
  <c r="L38" i="477"/>
  <c r="M38" i="476"/>
  <c r="L38" i="476"/>
  <c r="N37" i="476"/>
  <c r="M38" i="473"/>
  <c r="L38" i="473"/>
  <c r="N37" i="473"/>
  <c r="L38" i="469"/>
  <c r="M38" i="471"/>
  <c r="A38" i="471" s="1"/>
  <c r="M38" i="470"/>
  <c r="L38" i="471"/>
  <c r="L38" i="470"/>
  <c r="M38" i="469"/>
  <c r="M38" i="467"/>
  <c r="M38" i="466"/>
  <c r="M38" i="465"/>
  <c r="L38" i="468"/>
  <c r="L38" i="467"/>
  <c r="L38" i="466"/>
  <c r="L38" i="465"/>
  <c r="M38" i="468"/>
  <c r="A38" i="468" s="1"/>
  <c r="L38" i="464"/>
  <c r="M38" i="464"/>
  <c r="A38" i="464" s="1"/>
  <c r="N37" i="465"/>
  <c r="N37" i="464"/>
  <c r="N37" i="466"/>
  <c r="N37" i="468"/>
  <c r="N37" i="471"/>
  <c r="N37" i="467"/>
  <c r="N37" i="469"/>
  <c r="N37" i="470"/>
  <c r="N37" i="450"/>
  <c r="N37" i="445"/>
  <c r="N37" i="446"/>
  <c r="N37" i="457"/>
  <c r="N37" i="447"/>
  <c r="N37" i="459"/>
  <c r="N37" i="458"/>
  <c r="N37" i="455"/>
  <c r="N37" i="443"/>
  <c r="N37" i="449"/>
  <c r="N37" i="452"/>
  <c r="L38" i="457"/>
  <c r="M38" i="455"/>
  <c r="L38" i="450"/>
  <c r="L38" i="449"/>
  <c r="M38" i="446"/>
  <c r="M38" i="459"/>
  <c r="L38" i="455"/>
  <c r="L38" i="446"/>
  <c r="M38" i="443"/>
  <c r="L38" i="459"/>
  <c r="L38" i="458"/>
  <c r="M38" i="447"/>
  <c r="M38" i="452"/>
  <c r="M38" i="449"/>
  <c r="M38" i="445"/>
  <c r="L38" i="447"/>
  <c r="M38" i="450"/>
  <c r="M38" i="458"/>
  <c r="M38" i="457"/>
  <c r="L38" i="452"/>
  <c r="L38" i="445"/>
  <c r="L38" i="443"/>
  <c r="L38" i="435"/>
  <c r="M38" i="433"/>
  <c r="L38" i="433"/>
  <c r="M38" i="430"/>
  <c r="M38" i="435"/>
  <c r="L38" i="430"/>
  <c r="L38" i="429"/>
  <c r="M38" i="428"/>
  <c r="L38" i="428"/>
  <c r="M38" i="429"/>
  <c r="N37" i="433"/>
  <c r="N37" i="430"/>
  <c r="N37" i="428"/>
  <c r="N37" i="429"/>
  <c r="N37" i="435"/>
  <c r="B28" i="83"/>
  <c r="N38" i="477" l="1"/>
  <c r="N38" i="476"/>
  <c r="M39" i="477"/>
  <c r="L39" i="477"/>
  <c r="M39" i="476"/>
  <c r="L39" i="476"/>
  <c r="M39" i="473"/>
  <c r="L39" i="473"/>
  <c r="N38" i="473"/>
  <c r="N38" i="464"/>
  <c r="N38" i="466"/>
  <c r="L39" i="471"/>
  <c r="M39" i="470"/>
  <c r="L39" i="470"/>
  <c r="M39" i="469"/>
  <c r="M39" i="471"/>
  <c r="A39" i="471" s="1"/>
  <c r="L39" i="469"/>
  <c r="M39" i="468"/>
  <c r="A39" i="468" s="1"/>
  <c r="M39" i="466"/>
  <c r="M39" i="465"/>
  <c r="L39" i="466"/>
  <c r="L39" i="468"/>
  <c r="M39" i="467"/>
  <c r="L39" i="467"/>
  <c r="L39" i="465"/>
  <c r="M39" i="464"/>
  <c r="A39" i="464" s="1"/>
  <c r="L39" i="464"/>
  <c r="N38" i="467"/>
  <c r="N38" i="470"/>
  <c r="N38" i="468"/>
  <c r="N38" i="469"/>
  <c r="N38" i="471"/>
  <c r="N38" i="465"/>
  <c r="N38" i="457"/>
  <c r="N38" i="458"/>
  <c r="N38" i="447"/>
  <c r="N38" i="459"/>
  <c r="N38" i="445"/>
  <c r="N38" i="452"/>
  <c r="N38" i="446"/>
  <c r="N38" i="455"/>
  <c r="N38" i="450"/>
  <c r="N38" i="449"/>
  <c r="L39" i="459"/>
  <c r="L39" i="458"/>
  <c r="M39" i="452"/>
  <c r="M39" i="447"/>
  <c r="M39" i="445"/>
  <c r="M39" i="457"/>
  <c r="L39" i="452"/>
  <c r="M39" i="450"/>
  <c r="M39" i="449"/>
  <c r="L39" i="447"/>
  <c r="L39" i="445"/>
  <c r="L39" i="455"/>
  <c r="L39" i="449"/>
  <c r="L39" i="443"/>
  <c r="L39" i="457"/>
  <c r="M39" i="459"/>
  <c r="M39" i="458"/>
  <c r="M39" i="443"/>
  <c r="M39" i="446"/>
  <c r="M39" i="455"/>
  <c r="L39" i="450"/>
  <c r="L39" i="446"/>
  <c r="N38" i="443"/>
  <c r="N38" i="433"/>
  <c r="M39" i="435"/>
  <c r="M39" i="433"/>
  <c r="L39" i="435"/>
  <c r="L39" i="433"/>
  <c r="M39" i="430"/>
  <c r="L39" i="428"/>
  <c r="M39" i="429"/>
  <c r="L39" i="429"/>
  <c r="M39" i="428"/>
  <c r="L39" i="430"/>
  <c r="N38" i="429"/>
  <c r="N38" i="428"/>
  <c r="N38" i="435"/>
  <c r="N38" i="430"/>
  <c r="B29" i="83"/>
  <c r="N39" i="477" l="1"/>
  <c r="M40" i="477"/>
  <c r="L40" i="477"/>
  <c r="M40" i="476"/>
  <c r="L40" i="476"/>
  <c r="N39" i="476"/>
  <c r="M40" i="473"/>
  <c r="L40" i="473"/>
  <c r="N39" i="473"/>
  <c r="M40" i="471"/>
  <c r="A40" i="471" s="1"/>
  <c r="L40" i="471"/>
  <c r="L40" i="469"/>
  <c r="M40" i="470"/>
  <c r="L40" i="470"/>
  <c r="M40" i="469"/>
  <c r="M40" i="467"/>
  <c r="M40" i="466"/>
  <c r="M40" i="465"/>
  <c r="L40" i="468"/>
  <c r="L40" i="467"/>
  <c r="L40" i="466"/>
  <c r="L40" i="465"/>
  <c r="M40" i="468"/>
  <c r="A40" i="468" s="1"/>
  <c r="L40" i="464"/>
  <c r="M40" i="464"/>
  <c r="A40" i="464" s="1"/>
  <c r="N39" i="467"/>
  <c r="N39" i="466"/>
  <c r="N39" i="469"/>
  <c r="N39" i="464"/>
  <c r="N39" i="468"/>
  <c r="N39" i="470"/>
  <c r="N39" i="465"/>
  <c r="N39" i="471"/>
  <c r="N39" i="459"/>
  <c r="N39" i="458"/>
  <c r="N39" i="450"/>
  <c r="N39" i="447"/>
  <c r="N39" i="446"/>
  <c r="M40" i="458"/>
  <c r="L40" i="457"/>
  <c r="M40" i="455"/>
  <c r="L40" i="450"/>
  <c r="L40" i="449"/>
  <c r="M40" i="446"/>
  <c r="M40" i="459"/>
  <c r="L40" i="458"/>
  <c r="L40" i="455"/>
  <c r="L40" i="446"/>
  <c r="M40" i="457"/>
  <c r="L40" i="452"/>
  <c r="L40" i="445"/>
  <c r="M40" i="450"/>
  <c r="L40" i="443"/>
  <c r="M40" i="452"/>
  <c r="M40" i="449"/>
  <c r="M40" i="447"/>
  <c r="L40" i="447"/>
  <c r="M40" i="445"/>
  <c r="L40" i="459"/>
  <c r="M40" i="443"/>
  <c r="N39" i="457"/>
  <c r="N39" i="452"/>
  <c r="N39" i="455"/>
  <c r="N39" i="443"/>
  <c r="N39" i="449"/>
  <c r="N39" i="445"/>
  <c r="L40" i="433"/>
  <c r="L40" i="435"/>
  <c r="M40" i="433"/>
  <c r="M40" i="430"/>
  <c r="M40" i="428"/>
  <c r="M40" i="435"/>
  <c r="L40" i="430"/>
  <c r="M40" i="429"/>
  <c r="L40" i="428"/>
  <c r="L40" i="429"/>
  <c r="N39" i="430"/>
  <c r="N39" i="435"/>
  <c r="N39" i="428"/>
  <c r="N39" i="429"/>
  <c r="N39" i="433"/>
  <c r="B30" i="83"/>
  <c r="N40" i="477" l="1"/>
  <c r="M41" i="477"/>
  <c r="L41" i="477"/>
  <c r="M41" i="476"/>
  <c r="L41" i="476"/>
  <c r="N40" i="476"/>
  <c r="M41" i="473"/>
  <c r="L41" i="473"/>
  <c r="N40" i="473"/>
  <c r="M41" i="470"/>
  <c r="M41" i="471"/>
  <c r="A41" i="471" s="1"/>
  <c r="L41" i="470"/>
  <c r="L41" i="471"/>
  <c r="M41" i="469"/>
  <c r="L41" i="469"/>
  <c r="M41" i="468"/>
  <c r="A41" i="468" s="1"/>
  <c r="M41" i="465"/>
  <c r="L41" i="466"/>
  <c r="L41" i="468"/>
  <c r="M41" i="467"/>
  <c r="M41" i="466"/>
  <c r="L41" i="467"/>
  <c r="L41" i="465"/>
  <c r="M41" i="464"/>
  <c r="A41" i="464" s="1"/>
  <c r="L41" i="464"/>
  <c r="N40" i="464"/>
  <c r="N40" i="466"/>
  <c r="N40" i="470"/>
  <c r="N40" i="467"/>
  <c r="N40" i="468"/>
  <c r="N40" i="469"/>
  <c r="N40" i="465"/>
  <c r="N40" i="471"/>
  <c r="N40" i="447"/>
  <c r="N40" i="459"/>
  <c r="L41" i="459"/>
  <c r="M41" i="452"/>
  <c r="M41" i="447"/>
  <c r="M41" i="445"/>
  <c r="M41" i="458"/>
  <c r="M41" i="457"/>
  <c r="L41" i="452"/>
  <c r="M41" i="450"/>
  <c r="M41" i="449"/>
  <c r="L41" i="447"/>
  <c r="L41" i="445"/>
  <c r="L41" i="443"/>
  <c r="L41" i="450"/>
  <c r="M41" i="446"/>
  <c r="M41" i="459"/>
  <c r="M41" i="455"/>
  <c r="L41" i="446"/>
  <c r="L41" i="458"/>
  <c r="L41" i="449"/>
  <c r="L41" i="457"/>
  <c r="L41" i="455"/>
  <c r="M41" i="443"/>
  <c r="N40" i="443"/>
  <c r="N40" i="449"/>
  <c r="N40" i="450"/>
  <c r="N40" i="446"/>
  <c r="N40" i="455"/>
  <c r="N40" i="452"/>
  <c r="N40" i="457"/>
  <c r="N40" i="445"/>
  <c r="N40" i="458"/>
  <c r="N40" i="429"/>
  <c r="L41" i="435"/>
  <c r="M41" i="433"/>
  <c r="L41" i="433"/>
  <c r="M41" i="435"/>
  <c r="L41" i="430"/>
  <c r="M41" i="429"/>
  <c r="L41" i="428"/>
  <c r="L41" i="429"/>
  <c r="M41" i="430"/>
  <c r="M41" i="428"/>
  <c r="N40" i="435"/>
  <c r="N40" i="428"/>
  <c r="N40" i="433"/>
  <c r="N40" i="430"/>
  <c r="B31" i="83"/>
  <c r="L42" i="477" l="1"/>
  <c r="M42" i="477"/>
  <c r="N41" i="477"/>
  <c r="M42" i="476"/>
  <c r="L42" i="476"/>
  <c r="N41" i="476"/>
  <c r="M42" i="473"/>
  <c r="L42" i="473"/>
  <c r="N41" i="473"/>
  <c r="M42" i="471"/>
  <c r="A42" i="471" s="1"/>
  <c r="L42" i="469"/>
  <c r="L42" i="471"/>
  <c r="L42" i="470"/>
  <c r="M42" i="469"/>
  <c r="M42" i="470"/>
  <c r="M42" i="467"/>
  <c r="M42" i="466"/>
  <c r="M42" i="465"/>
  <c r="M42" i="468"/>
  <c r="A42" i="468" s="1"/>
  <c r="L42" i="467"/>
  <c r="L42" i="466"/>
  <c r="L42" i="465"/>
  <c r="L42" i="468"/>
  <c r="L42" i="464"/>
  <c r="M42" i="464"/>
  <c r="A42" i="464" s="1"/>
  <c r="N41" i="466"/>
  <c r="N41" i="465"/>
  <c r="N41" i="464"/>
  <c r="N41" i="467"/>
  <c r="N41" i="468"/>
  <c r="N41" i="471"/>
  <c r="N41" i="469"/>
  <c r="N41" i="470"/>
  <c r="N41" i="458"/>
  <c r="N41" i="459"/>
  <c r="N41" i="449"/>
  <c r="N41" i="452"/>
  <c r="N41" i="450"/>
  <c r="N41" i="445"/>
  <c r="M42" i="455"/>
  <c r="L42" i="450"/>
  <c r="L42" i="449"/>
  <c r="L42" i="446"/>
  <c r="M42" i="459"/>
  <c r="M42" i="458"/>
  <c r="L42" i="455"/>
  <c r="M42" i="452"/>
  <c r="L42" i="443"/>
  <c r="L42" i="459"/>
  <c r="M42" i="447"/>
  <c r="M42" i="443"/>
  <c r="L42" i="458"/>
  <c r="M42" i="457"/>
  <c r="L42" i="452"/>
  <c r="M42" i="449"/>
  <c r="L42" i="447"/>
  <c r="M42" i="445"/>
  <c r="L42" i="457"/>
  <c r="M42" i="446"/>
  <c r="L42" i="445"/>
  <c r="M42" i="450"/>
  <c r="N41" i="443"/>
  <c r="N41" i="455"/>
  <c r="N41" i="446"/>
  <c r="N41" i="457"/>
  <c r="N41" i="447"/>
  <c r="N41" i="430"/>
  <c r="N41" i="435"/>
  <c r="N41" i="429"/>
  <c r="M42" i="435"/>
  <c r="L42" i="435"/>
  <c r="L42" i="430"/>
  <c r="M42" i="433"/>
  <c r="M42" i="428"/>
  <c r="L42" i="433"/>
  <c r="L42" i="428"/>
  <c r="M42" i="430"/>
  <c r="M42" i="429"/>
  <c r="L42" i="429"/>
  <c r="N41" i="433"/>
  <c r="N41" i="428"/>
  <c r="B32" i="83"/>
  <c r="M43" i="477" l="1"/>
  <c r="L43" i="477"/>
  <c r="N42" i="477"/>
  <c r="L43" i="476"/>
  <c r="M43" i="476"/>
  <c r="N42" i="476"/>
  <c r="L43" i="473"/>
  <c r="M43" i="473"/>
  <c r="N42" i="473"/>
  <c r="N42" i="464"/>
  <c r="N42" i="466"/>
  <c r="N42" i="467"/>
  <c r="M43" i="470"/>
  <c r="L43" i="470"/>
  <c r="M43" i="471"/>
  <c r="A43" i="471" s="1"/>
  <c r="L43" i="471"/>
  <c r="L43" i="469"/>
  <c r="M43" i="469"/>
  <c r="M43" i="465"/>
  <c r="L43" i="468"/>
  <c r="L43" i="467"/>
  <c r="L43" i="466"/>
  <c r="M43" i="468"/>
  <c r="A43" i="468" s="1"/>
  <c r="M43" i="467"/>
  <c r="M43" i="466"/>
  <c r="L43" i="465"/>
  <c r="L43" i="464"/>
  <c r="M43" i="464"/>
  <c r="A43" i="464" s="1"/>
  <c r="N42" i="468"/>
  <c r="N42" i="470"/>
  <c r="N42" i="465"/>
  <c r="N42" i="469"/>
  <c r="N42" i="471"/>
  <c r="N42" i="445"/>
  <c r="N42" i="443"/>
  <c r="N42" i="446"/>
  <c r="N42" i="457"/>
  <c r="N42" i="447"/>
  <c r="N42" i="452"/>
  <c r="N42" i="455"/>
  <c r="L43" i="459"/>
  <c r="L43" i="457"/>
  <c r="M43" i="447"/>
  <c r="M43" i="446"/>
  <c r="M43" i="445"/>
  <c r="M43" i="450"/>
  <c r="M43" i="449"/>
  <c r="L43" i="447"/>
  <c r="L43" i="446"/>
  <c r="L43" i="445"/>
  <c r="M43" i="443"/>
  <c r="L43" i="458"/>
  <c r="M43" i="457"/>
  <c r="L43" i="455"/>
  <c r="L43" i="452"/>
  <c r="L43" i="449"/>
  <c r="M43" i="455"/>
  <c r="L43" i="450"/>
  <c r="M43" i="459"/>
  <c r="M43" i="458"/>
  <c r="L43" i="443"/>
  <c r="M43" i="452"/>
  <c r="N42" i="450"/>
  <c r="N42" i="449"/>
  <c r="N42" i="458"/>
  <c r="N42" i="459"/>
  <c r="N42" i="428"/>
  <c r="N42" i="435"/>
  <c r="N42" i="429"/>
  <c r="N42" i="433"/>
  <c r="M43" i="433"/>
  <c r="L43" i="433"/>
  <c r="L43" i="435"/>
  <c r="M43" i="430"/>
  <c r="L43" i="430"/>
  <c r="L43" i="429"/>
  <c r="M43" i="435"/>
  <c r="M43" i="428"/>
  <c r="L43" i="428"/>
  <c r="M43" i="429"/>
  <c r="N42" i="430"/>
  <c r="B33" i="83"/>
  <c r="N43" i="477" l="1"/>
  <c r="M44" i="477"/>
  <c r="L44" i="477"/>
  <c r="M44" i="476"/>
  <c r="L44" i="476"/>
  <c r="N43" i="476"/>
  <c r="M44" i="473"/>
  <c r="L44" i="473"/>
  <c r="N43" i="473"/>
  <c r="N43" i="470"/>
  <c r="N43" i="443"/>
  <c r="N43" i="447"/>
  <c r="N43" i="471"/>
  <c r="N43" i="459"/>
  <c r="N43" i="457"/>
  <c r="N43" i="452"/>
  <c r="N43" i="446"/>
  <c r="N43" i="464"/>
  <c r="N43" i="467"/>
  <c r="N43" i="445"/>
  <c r="N43" i="466"/>
  <c r="N43" i="449"/>
  <c r="N43" i="468"/>
  <c r="N43" i="465"/>
  <c r="N43" i="458"/>
  <c r="N43" i="455"/>
  <c r="N43" i="450"/>
  <c r="N43" i="469"/>
  <c r="M44" i="471"/>
  <c r="A44" i="471" s="1"/>
  <c r="L44" i="471"/>
  <c r="L44" i="469"/>
  <c r="M44" i="470"/>
  <c r="L44" i="470"/>
  <c r="M44" i="469"/>
  <c r="M44" i="468"/>
  <c r="A44" i="468" s="1"/>
  <c r="M44" i="467"/>
  <c r="M44" i="466"/>
  <c r="M44" i="465"/>
  <c r="L44" i="468"/>
  <c r="L44" i="467"/>
  <c r="L44" i="466"/>
  <c r="L44" i="465"/>
  <c r="L44" i="464"/>
  <c r="M44" i="464"/>
  <c r="A44" i="464" s="1"/>
  <c r="M44" i="458"/>
  <c r="M44" i="455"/>
  <c r="M44" i="452"/>
  <c r="L44" i="450"/>
  <c r="L44" i="449"/>
  <c r="M44" i="459"/>
  <c r="L44" i="458"/>
  <c r="M44" i="457"/>
  <c r="L44" i="455"/>
  <c r="L44" i="452"/>
  <c r="M44" i="446"/>
  <c r="L44" i="445"/>
  <c r="M44" i="443"/>
  <c r="M44" i="450"/>
  <c r="L44" i="446"/>
  <c r="L44" i="447"/>
  <c r="M44" i="445"/>
  <c r="L44" i="459"/>
  <c r="L44" i="443"/>
  <c r="L44" i="457"/>
  <c r="M44" i="449"/>
  <c r="M44" i="447"/>
  <c r="M44" i="435"/>
  <c r="L44" i="435"/>
  <c r="M44" i="433"/>
  <c r="L44" i="433"/>
  <c r="M44" i="430"/>
  <c r="L44" i="430"/>
  <c r="M44" i="428"/>
  <c r="M44" i="429"/>
  <c r="L44" i="428"/>
  <c r="L44" i="429"/>
  <c r="N43" i="429"/>
  <c r="N43" i="430"/>
  <c r="N43" i="435"/>
  <c r="N43" i="433"/>
  <c r="N43" i="428"/>
  <c r="B34" i="83"/>
  <c r="N44" i="477" l="1"/>
  <c r="L45" i="477"/>
  <c r="M45" i="477"/>
  <c r="L45" i="476"/>
  <c r="M45" i="476"/>
  <c r="N44" i="476"/>
  <c r="M45" i="473"/>
  <c r="L45" i="473"/>
  <c r="N44" i="473"/>
  <c r="N44" i="457"/>
  <c r="N44" i="471"/>
  <c r="N44" i="458"/>
  <c r="N44" i="466"/>
  <c r="N44" i="447"/>
  <c r="N44" i="450"/>
  <c r="N44" i="464"/>
  <c r="N44" i="467"/>
  <c r="N44" i="470"/>
  <c r="N44" i="449"/>
  <c r="N44" i="445"/>
  <c r="N44" i="443"/>
  <c r="N44" i="459"/>
  <c r="N44" i="468"/>
  <c r="N44" i="446"/>
  <c r="N44" i="452"/>
  <c r="N44" i="455"/>
  <c r="N44" i="465"/>
  <c r="N44" i="469"/>
  <c r="M45" i="470"/>
  <c r="M45" i="469"/>
  <c r="L45" i="470"/>
  <c r="M45" i="471"/>
  <c r="A45" i="471" s="1"/>
  <c r="L45" i="471"/>
  <c r="L45" i="469"/>
  <c r="M45" i="467"/>
  <c r="M45" i="466"/>
  <c r="M45" i="468"/>
  <c r="A45" i="468" s="1"/>
  <c r="M45" i="465"/>
  <c r="L45" i="468"/>
  <c r="L45" i="467"/>
  <c r="L45" i="466"/>
  <c r="L45" i="465"/>
  <c r="L45" i="464"/>
  <c r="M45" i="464"/>
  <c r="A45" i="464" s="1"/>
  <c r="L45" i="459"/>
  <c r="L45" i="457"/>
  <c r="M45" i="447"/>
  <c r="M45" i="446"/>
  <c r="M45" i="445"/>
  <c r="M45" i="450"/>
  <c r="M45" i="449"/>
  <c r="L45" i="447"/>
  <c r="L45" i="446"/>
  <c r="L45" i="445"/>
  <c r="M45" i="443"/>
  <c r="L45" i="450"/>
  <c r="M45" i="459"/>
  <c r="M45" i="458"/>
  <c r="M45" i="455"/>
  <c r="M45" i="452"/>
  <c r="L45" i="455"/>
  <c r="L45" i="443"/>
  <c r="L45" i="458"/>
  <c r="M45" i="457"/>
  <c r="L45" i="452"/>
  <c r="L45" i="449"/>
  <c r="N44" i="429"/>
  <c r="N44" i="433"/>
  <c r="N44" i="435"/>
  <c r="L45" i="433"/>
  <c r="M45" i="435"/>
  <c r="L45" i="435"/>
  <c r="M45" i="430"/>
  <c r="M45" i="433"/>
  <c r="L45" i="429"/>
  <c r="L45" i="430"/>
  <c r="M45" i="428"/>
  <c r="L45" i="428"/>
  <c r="M45" i="429"/>
  <c r="N44" i="428"/>
  <c r="N44" i="430"/>
  <c r="B35" i="83"/>
  <c r="N45" i="477" l="1"/>
  <c r="M46" i="477"/>
  <c r="L46" i="477"/>
  <c r="M46" i="476"/>
  <c r="L46" i="476"/>
  <c r="N45" i="476"/>
  <c r="L46" i="473"/>
  <c r="M46" i="473"/>
  <c r="N45" i="473"/>
  <c r="N45" i="470"/>
  <c r="N45" i="471"/>
  <c r="N45" i="449"/>
  <c r="N45" i="455"/>
  <c r="N45" i="446"/>
  <c r="N45" i="458"/>
  <c r="N45" i="443"/>
  <c r="N45" i="447"/>
  <c r="N45" i="467"/>
  <c r="N45" i="457"/>
  <c r="N45" i="450"/>
  <c r="N45" i="465"/>
  <c r="N45" i="469"/>
  <c r="N45" i="464"/>
  <c r="N45" i="466"/>
  <c r="N45" i="452"/>
  <c r="N45" i="445"/>
  <c r="N45" i="468"/>
  <c r="L46" i="471"/>
  <c r="M46" i="470"/>
  <c r="L46" i="470"/>
  <c r="M46" i="469"/>
  <c r="M46" i="471"/>
  <c r="A46" i="471" s="1"/>
  <c r="L46" i="469"/>
  <c r="L46" i="468"/>
  <c r="L46" i="467"/>
  <c r="M46" i="465"/>
  <c r="M46" i="468"/>
  <c r="A46" i="468" s="1"/>
  <c r="M46" i="467"/>
  <c r="L46" i="466"/>
  <c r="L46" i="465"/>
  <c r="M46" i="466"/>
  <c r="M46" i="464"/>
  <c r="A46" i="464" s="1"/>
  <c r="L46" i="464"/>
  <c r="N45" i="459"/>
  <c r="L46" i="459"/>
  <c r="M46" i="457"/>
  <c r="L46" i="455"/>
  <c r="L46" i="452"/>
  <c r="L46" i="457"/>
  <c r="M46" i="447"/>
  <c r="M46" i="446"/>
  <c r="M46" i="445"/>
  <c r="M46" i="443"/>
  <c r="L46" i="449"/>
  <c r="L46" i="447"/>
  <c r="L46" i="443"/>
  <c r="M46" i="450"/>
  <c r="L46" i="445"/>
  <c r="M46" i="452"/>
  <c r="M46" i="449"/>
  <c r="M46" i="458"/>
  <c r="M46" i="455"/>
  <c r="L46" i="446"/>
  <c r="M46" i="459"/>
  <c r="L46" i="458"/>
  <c r="L46" i="450"/>
  <c r="N45" i="429"/>
  <c r="N45" i="430"/>
  <c r="L46" i="435"/>
  <c r="L46" i="433"/>
  <c r="M46" i="433"/>
  <c r="M46" i="430"/>
  <c r="L46" i="429"/>
  <c r="M46" i="435"/>
  <c r="L46" i="430"/>
  <c r="M46" i="428"/>
  <c r="M46" i="429"/>
  <c r="L46" i="428"/>
  <c r="N45" i="428"/>
  <c r="N45" i="435"/>
  <c r="N45" i="433"/>
  <c r="N46" i="476" l="1"/>
  <c r="N46" i="477"/>
  <c r="N46" i="473"/>
  <c r="N46" i="469"/>
  <c r="N46" i="464"/>
  <c r="N46" i="467"/>
  <c r="N46" i="466"/>
  <c r="N46" i="468"/>
  <c r="N46" i="470"/>
  <c r="N46" i="465"/>
  <c r="N46" i="471"/>
  <c r="N46" i="459"/>
  <c r="N46" i="455"/>
  <c r="N46" i="443"/>
  <c r="N46" i="457"/>
  <c r="N46" i="458"/>
  <c r="N46" i="449"/>
  <c r="N46" i="450"/>
  <c r="N46" i="445"/>
  <c r="N46" i="452"/>
  <c r="N46" i="446"/>
  <c r="N46" i="447"/>
  <c r="N46" i="435"/>
  <c r="N46" i="433"/>
  <c r="N46" i="429"/>
  <c r="N46" i="430"/>
  <c r="N46" i="428"/>
</calcChain>
</file>

<file path=xl/sharedStrings.xml><?xml version="1.0" encoding="utf-8"?>
<sst xmlns="http://schemas.openxmlformats.org/spreadsheetml/2006/main" count="4086" uniqueCount="215">
  <si>
    <t>HORÁRIO</t>
  </si>
  <si>
    <t>CARGA SUPLEMENTAR</t>
  </si>
  <si>
    <t>1º</t>
  </si>
  <si>
    <t>2º</t>
  </si>
  <si>
    <t>3º</t>
  </si>
  <si>
    <t>4º</t>
  </si>
  <si>
    <t>5º</t>
  </si>
  <si>
    <t>6º</t>
  </si>
  <si>
    <t>7º</t>
  </si>
  <si>
    <t>8º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</si>
  <si>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</si>
  <si>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</si>
  <si>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</si>
  <si>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</si>
  <si>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</si>
  <si>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</si>
  <si>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</si>
  <si>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</si>
  <si>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</si>
  <si>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</si>
  <si>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</si>
  <si>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</si>
  <si>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</si>
  <si>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</si>
  <si>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</si>
  <si>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</si>
  <si>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</si>
  <si>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</si>
  <si>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</si>
  <si>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</si>
  <si>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</si>
  <si>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</si>
  <si>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</si>
  <si>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</si>
  <si>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</si>
  <si>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</si>
  <si>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</si>
  <si>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</si>
  <si>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Proibida cópia de qualquer natureza.Todos os direitos resercvados a Hamilton Luiz Ribeiro Rodrigues.</t>
  </si>
  <si>
    <t>29</t>
  </si>
  <si>
    <t>30</t>
  </si>
  <si>
    <t>31</t>
  </si>
  <si>
    <t>HTPL</t>
  </si>
  <si>
    <t>HTPC</t>
  </si>
  <si>
    <t>TOTAL GERAL</t>
  </si>
  <si>
    <t>ASSINATURAS</t>
  </si>
  <si>
    <t>TOTAL</t>
  </si>
  <si>
    <t>SEG.</t>
  </si>
  <si>
    <t>TER.</t>
  </si>
  <si>
    <t>QUA.</t>
  </si>
  <si>
    <t>QUI.</t>
  </si>
  <si>
    <t>SEX.</t>
  </si>
  <si>
    <t>RESUMO FINAL</t>
  </si>
  <si>
    <t>Dia da Semana</t>
  </si>
  <si>
    <t>Dia do Mês</t>
  </si>
  <si>
    <t>SEMANAL</t>
  </si>
  <si>
    <t>MENSAL</t>
  </si>
  <si>
    <t>HORAS SEMANAIS</t>
  </si>
  <si>
    <t>CH</t>
  </si>
  <si>
    <t>OBSERVAÇÕES DAS PRESENÇAS E AUSÊNCIAS :</t>
  </si>
  <si>
    <t>CARGA HORÁRIA AULAS</t>
  </si>
  <si>
    <t>9º</t>
  </si>
  <si>
    <t>10º</t>
  </si>
  <si>
    <t xml:space="preserve">AUSÊNCIAS </t>
  </si>
  <si>
    <t>CARGA HORÁRIA</t>
  </si>
  <si>
    <t>LIVRO PONTO - FOLHA DE FREQUÊNCIA</t>
  </si>
  <si>
    <t>MATRÍCULA:</t>
  </si>
  <si>
    <t>ESTATUTÁRIO</t>
  </si>
  <si>
    <t xml:space="preserve">REGIME:    CLT </t>
  </si>
  <si>
    <t>___________________________</t>
  </si>
  <si>
    <t>POLIVALENTE</t>
  </si>
  <si>
    <t>PEB I</t>
  </si>
  <si>
    <t>Mês da Folha:</t>
  </si>
  <si>
    <t>Ano:</t>
  </si>
  <si>
    <t>MARÇO</t>
  </si>
  <si>
    <t>Qua</t>
  </si>
  <si>
    <t>CARGA SUPLEMENTAR:</t>
  </si>
  <si>
    <t>SITUAÇÃO:</t>
  </si>
  <si>
    <t>NOME:</t>
  </si>
  <si>
    <t>DISCIPLINA (s):</t>
  </si>
  <si>
    <t>UES</t>
  </si>
  <si>
    <t xml:space="preserve">JORNADA: </t>
  </si>
  <si>
    <t>LI
VRE</t>
  </si>
  <si>
    <t xml:space="preserve">ESCOLAS </t>
  </si>
  <si>
    <t>MÊS/ANO:</t>
  </si>
  <si>
    <t>QTD. AULAS</t>
  </si>
  <si>
    <t>JORNADA BÁSICA</t>
  </si>
  <si>
    <t>QTD. HTPC EM OUTRA UE</t>
  </si>
  <si>
    <t>Ass. e Carimbo do Gestor Escolar</t>
  </si>
  <si>
    <t xml:space="preserve">Ass. e Carimbo do Resp. pelo Expediente Escolar </t>
  </si>
  <si>
    <r>
      <rPr>
        <b/>
        <sz val="9"/>
        <rFont val="Arial"/>
        <family val="2"/>
      </rPr>
      <t>ANOTAÇÕES:</t>
    </r>
    <r>
      <rPr>
        <sz val="9"/>
        <rFont val="Arial"/>
        <family val="2"/>
      </rPr>
      <t xml:space="preserve"> Conforme Resolução 001 
de 23 de Novembro de 2021. 
Lei nº 11.783 /2008</t>
    </r>
  </si>
  <si>
    <t>INFORMAR TODAS AS ESCOLAS QUE O
PROFESSOR TRABALHA:</t>
  </si>
  <si>
    <t>TOTAL DE AULAS</t>
  </si>
  <si>
    <t>NÃO</t>
  </si>
  <si>
    <t>_______________________________________</t>
  </si>
  <si>
    <t>DIA DO MÊS</t>
  </si>
  <si>
    <t>DIA DA SEMANA</t>
  </si>
  <si>
    <t>MÊS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</si>
  <si>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</si>
  <si>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</si>
  <si>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</si>
  <si>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</si>
  <si>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</si>
  <si>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</si>
  <si>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</si>
  <si>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</si>
  <si>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</si>
  <si>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</si>
  <si>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</si>
  <si>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</si>
  <si>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DIA</t>
  </si>
  <si>
    <t>Qui</t>
  </si>
  <si>
    <t>Sex</t>
  </si>
  <si>
    <t>Sáb</t>
  </si>
  <si>
    <t>Dom</t>
  </si>
  <si>
    <t>Seg</t>
  </si>
  <si>
    <t>Ter</t>
  </si>
  <si>
    <t>← Selecione o mês de referência da Folha Ponto</t>
  </si>
  <si>
    <t>← Selecione o ano</t>
  </si>
  <si>
    <t>← Selecione o dia da semana que inicia a Folha Ponto</t>
  </si>
  <si>
    <t>ESCOLA SEDE:</t>
  </si>
  <si>
    <t xml:space="preserve">LIVRO PONTO - Página ___  </t>
  </si>
  <si>
    <t>PEB II</t>
  </si>
  <si>
    <t>SIM</t>
  </si>
  <si>
    <t>X</t>
  </si>
  <si>
    <t>EMEJA "CIDADE NOVA"</t>
  </si>
  <si>
    <t>LINGUA PORTUGUESA</t>
  </si>
  <si>
    <t>ANA MARIA ZACCHARIAS DE SOUZA</t>
  </si>
  <si>
    <t>MATEMÁTICA</t>
  </si>
  <si>
    <t>CÉSAR LUIS DE CAMARGO</t>
  </si>
  <si>
    <t>CICERO ARAUJO DE SOUSA</t>
  </si>
  <si>
    <t>EMEJA "VILA MARTINS"</t>
  </si>
  <si>
    <t>HOMERO INOCENCIO DE MESQUITA</t>
  </si>
  <si>
    <t>LUIS HENRIQUE CAVALCANTI</t>
  </si>
  <si>
    <t>GEOGRAFIA</t>
  </si>
  <si>
    <t>HISTÓRIA</t>
  </si>
  <si>
    <t>MARINETE DA SILVA</t>
  </si>
  <si>
    <t>PEDRO LUIZ VIEIRA</t>
  </si>
  <si>
    <t>CIÊNCIAS</t>
  </si>
  <si>
    <t>RICARDO ALBINO MOREIRA DINIZ</t>
  </si>
  <si>
    <t>TAIS APARECIDA SARTINI AMARAL</t>
  </si>
  <si>
    <t>ARTE</t>
  </si>
  <si>
    <t>ANA LÚCIA DE OLIVEIRA ALVES</t>
  </si>
  <si>
    <t>EMEJA "CIDADE NOVA" E EMEJA "VILA MARTINS"</t>
  </si>
  <si>
    <t>ADJ</t>
  </si>
  <si>
    <t>DENISE APARECIDA RODRIGUES DA SILVEIRA</t>
  </si>
  <si>
    <t>GISELE CRISTINA FERRAZ MORILHA</t>
  </si>
  <si>
    <t>IVAILTON MOREIRA DE ARAÚJO</t>
  </si>
  <si>
    <t>MIQUÉIAS SOARES</t>
  </si>
  <si>
    <t>QUÍMICA</t>
  </si>
  <si>
    <t>m</t>
  </si>
  <si>
    <t>t</t>
  </si>
  <si>
    <t>n</t>
  </si>
  <si>
    <t>8ºA</t>
  </si>
  <si>
    <t>7ºA</t>
  </si>
  <si>
    <t>9ºB</t>
  </si>
  <si>
    <t>6ºA</t>
  </si>
  <si>
    <t>9ºA</t>
  </si>
  <si>
    <t>ELAINE CRISTINA DA SILVA FANTINATTI</t>
  </si>
  <si>
    <t xml:space="preserve">EMEJA "CIDADE NOVA" </t>
  </si>
  <si>
    <t>EMEJA "MARIA DA GLORIA"</t>
  </si>
  <si>
    <t>ESCOLA SEDE: EMEJA CIDADE NOVA</t>
  </si>
  <si>
    <t xml:space="preserve">ESCOLA SEDE: EMEJA CIDADE NOVA </t>
  </si>
  <si>
    <t xml:space="preserve">ESCOLA SEDE: </t>
  </si>
  <si>
    <t>VALDRIANE APARECIDA DA SILVA</t>
  </si>
  <si>
    <t>ESCOLA SEDE: CRECHE M. MARIA SUELI TRETTEL</t>
  </si>
  <si>
    <t>ADRIANA COSTA VIEIRA RIBEIRO</t>
  </si>
  <si>
    <t>DAYANE GONZAGA FERREIRA</t>
  </si>
  <si>
    <t>AMANDA DA SILVA CECCON</t>
  </si>
  <si>
    <t>POLIVALENTE- REFORÇO</t>
  </si>
  <si>
    <t>ESCOLA SEDE: EMEF. PROFª CAROLINA DE MORAES MACEDO</t>
  </si>
  <si>
    <t>EMEF. PROFª CAROLINA DE M. MACEDO</t>
  </si>
  <si>
    <t>EMEJA VILA MARTINS</t>
  </si>
  <si>
    <t>Refor</t>
  </si>
  <si>
    <t>Multi A</t>
  </si>
  <si>
    <t>ESCOLA SEDE: EMEJA VILA MARTINS</t>
  </si>
  <si>
    <t>Multi C</t>
  </si>
  <si>
    <t xml:space="preserve">POLIVALENTE </t>
  </si>
  <si>
    <t>ÉRICA PIRES RODRIGUES</t>
  </si>
  <si>
    <t>ROSANGELA APARECIDA VIEIRA</t>
  </si>
  <si>
    <t>CEDEME</t>
  </si>
  <si>
    <t>MARISTER CRUZ DE ALMEIDA</t>
  </si>
  <si>
    <t>ESCOLA SEDE: EMEF PADRE BENTO</t>
  </si>
  <si>
    <t>AILTON DONIZETE LIBÂNEO</t>
  </si>
  <si>
    <t>Multi</t>
  </si>
  <si>
    <t>EDUCAÇÃO FÍSICA</t>
  </si>
  <si>
    <t>PROFESSOR(A) ATUA NO PERÍODO DA TARDE</t>
  </si>
  <si>
    <t>SUBST</t>
  </si>
  <si>
    <t>ESCOLA SEDE: EMEF "PROFª CAROLINA DE MORAES MACEDO"</t>
  </si>
  <si>
    <t>INGLÊS</t>
  </si>
  <si>
    <t>ESCOLA SEDE: EMEI. PADRE BENTO</t>
  </si>
  <si>
    <t>PROFESSOR(A) ATUA NO PERÍODO DA TARDE E NOITE</t>
  </si>
  <si>
    <t>EMEJA "VILA MARTINS''</t>
  </si>
  <si>
    <t>REDE SABER IV (MARILZE CALIL)</t>
  </si>
  <si>
    <t>PROFESSOR(A) ATUA NO PERÍODO DA NOITE</t>
  </si>
  <si>
    <t xml:space="preserve">ADICIONAL NOTURNO = </t>
  </si>
  <si>
    <t>FERIADO</t>
  </si>
  <si>
    <t>20/04 DIA LETIVO, 01/05 FERIADO CONFORME CALENDÁRIO ESCOLAR</t>
  </si>
  <si>
    <t>PATRICIA OLIVEIRA DE CARVALHO ALVES</t>
  </si>
  <si>
    <t>EMEJA MARIA DA GLÓRIA</t>
  </si>
  <si>
    <t>ALESSANDRA MARIA DOMINGUES FARDO</t>
  </si>
  <si>
    <t>RAQUEL RODRIGUES FERNANDES PAULINO</t>
  </si>
  <si>
    <t>MULT-A</t>
  </si>
  <si>
    <t>EMEJA "CIDADE NOVA" SUPLEM</t>
  </si>
  <si>
    <t>EDECHERTON CLOVES DOS SANTOS</t>
  </si>
  <si>
    <t>ESCOLA SEDE: EMEFEI "DEPUTADO ANTONIO DE PAULA LEITE NETO"</t>
  </si>
  <si>
    <t>RECESSO</t>
  </si>
  <si>
    <t>01/01 - FERIADO</t>
  </si>
  <si>
    <t>17/12 A 31/12 - RECESSO ESCOLAR.</t>
  </si>
  <si>
    <t>02/01 A 03/02 - FÉRIAS</t>
  </si>
  <si>
    <t>13/12 A 31/12 - RECESSO ESCOLAR.</t>
  </si>
  <si>
    <t>02/01 A 13/01 - FÉRIAS</t>
  </si>
  <si>
    <t>02/01 A 18/01 - FÉRIAS</t>
  </si>
  <si>
    <t>02/01 A 31/01 - FÉRIAS</t>
  </si>
  <si>
    <t>LICENÇA SAÚDE ATÉ 15/02 PROCESSO LECOM Nº 227059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</si>
</sst>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4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i/>
      <sz val="8"/>
      <color indexed="9"/>
      <name val="Arial"/>
      <family val="2"/>
    </font>
    <font>
      <b/>
      <sz val="9"/>
      <color indexed="12"/>
      <name val="Arial"/>
      <family val="2"/>
    </font>
    <font>
      <sz val="7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Arial"/>
      <family val="2"/>
    </font>
    <font>
      <b/>
      <sz val="7"/>
      <name val="Times New Roman"/>
      <family val="1"/>
    </font>
    <font>
      <b/>
      <sz val="8"/>
      <color indexed="10"/>
      <name val="Arial"/>
      <family val="2"/>
    </font>
    <font>
      <b/>
      <sz val="6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4" fillId="0" borderId="63" xfId="0" applyFont="1" applyBorder="1" applyAlignment="1" applyProtection="1">
      <alignment horizontal="center"/>
      <protection locked="0"/>
    </xf>
    <xf numFmtId="164" fontId="16" fillId="0" borderId="1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4" fillId="6" borderId="23" xfId="0" applyFont="1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0" fontId="13" fillId="0" borderId="8" xfId="0" applyFont="1" applyBorder="1" applyAlignment="1" applyProtection="1">
      <alignment horizontal="center" vertical="center" shrinkToFit="1"/>
      <protection locked="0"/>
    </xf>
    <xf numFmtId="0" fontId="5" fillId="0" borderId="9" xfId="0" applyFont="1" applyBorder="1" applyAlignment="1" applyProtection="1">
      <alignment horizontal="center" vertical="center" shrinkToFit="1"/>
      <protection locked="0"/>
    </xf>
    <xf numFmtId="0" fontId="13" fillId="0" borderId="15" xfId="0" applyFont="1" applyBorder="1" applyAlignment="1" applyProtection="1">
      <alignment horizontal="center" vertical="center" shrinkToFit="1"/>
      <protection locked="0"/>
    </xf>
    <xf numFmtId="0" fontId="13" fillId="0" borderId="14" xfId="0" applyFont="1" applyBorder="1" applyAlignment="1" applyProtection="1">
      <alignment horizontal="center" vertical="center" shrinkToFit="1"/>
      <protection locked="0"/>
    </xf>
    <xf numFmtId="0" fontId="7" fillId="5" borderId="0" xfId="0" applyFont="1" applyFill="1" applyAlignment="1" applyProtection="1">
      <alignment horizontal="center" vertical="center" shrinkToFit="1"/>
      <protection locked="0"/>
    </xf>
    <xf numFmtId="0" fontId="19" fillId="5" borderId="0" xfId="0" applyFont="1" applyFill="1" applyAlignment="1" applyProtection="1">
      <alignment horizontal="center" vertical="center"/>
      <protection locked="0"/>
    </xf>
    <xf numFmtId="0" fontId="20" fillId="5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8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5" fillId="0" borderId="28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54" xfId="0" applyFont="1" applyBorder="1" applyAlignment="1" applyProtection="1">
      <alignment horizontal="center" vertical="center" shrinkToFi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6" fillId="0" borderId="25" xfId="0" applyFont="1" applyBorder="1" applyAlignment="1" applyProtection="1">
      <alignment horizontal="center" vertical="center" shrinkToFit="1"/>
      <protection locked="0"/>
    </xf>
    <xf numFmtId="0" fontId="6" fillId="0" borderId="44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 shrinkToFit="1"/>
      <protection locked="0"/>
    </xf>
    <xf numFmtId="0" fontId="13" fillId="0" borderId="83" xfId="0" applyFont="1" applyBorder="1" applyAlignment="1" applyProtection="1">
      <alignment horizontal="center" vertical="center" shrinkToFit="1"/>
      <protection locked="0"/>
    </xf>
    <xf numFmtId="0" fontId="5" fillId="0" borderId="84" xfId="0" applyFont="1" applyBorder="1" applyAlignment="1" applyProtection="1">
      <alignment horizontal="center" vertical="center" shrinkToFit="1"/>
      <protection locked="0"/>
    </xf>
    <xf numFmtId="0" fontId="20" fillId="0" borderId="23" xfId="0" applyFont="1" applyBorder="1" applyAlignment="1" applyProtection="1">
      <alignment horizontal="center" vertical="center" shrinkToFit="1"/>
      <protection locked="0"/>
    </xf>
    <xf numFmtId="0" fontId="6" fillId="0" borderId="20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0" borderId="22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27" xfId="0" applyFont="1" applyBorder="1" applyAlignment="1" applyProtection="1">
      <alignment vertical="center"/>
      <protection locked="0"/>
    </xf>
    <xf numFmtId="49" fontId="4" fillId="0" borderId="3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6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vertical="center"/>
      <protection locked="0"/>
    </xf>
    <xf numFmtId="0" fontId="9" fillId="0" borderId="60" xfId="0" applyFont="1" applyBorder="1" applyAlignment="1" applyProtection="1">
      <alignment vertical="center"/>
      <protection locked="0"/>
    </xf>
    <xf numFmtId="0" fontId="9" fillId="0" borderId="22" xfId="0" applyFont="1" applyBorder="1" applyAlignment="1" applyProtection="1">
      <alignment vertical="center"/>
      <protection locked="0"/>
    </xf>
    <xf numFmtId="49" fontId="1" fillId="0" borderId="22" xfId="0" applyNumberFormat="1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49" fontId="9" fillId="0" borderId="22" xfId="0" applyNumberFormat="1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0" fontId="7" fillId="0" borderId="22" xfId="0" applyFont="1" applyBorder="1" applyAlignment="1" applyProtection="1">
      <alignment vertical="center" textRotation="90"/>
      <protection locked="0"/>
    </xf>
    <xf numFmtId="0" fontId="4" fillId="0" borderId="69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0" fillId="0" borderId="47" xfId="0" applyFont="1" applyBorder="1" applyAlignment="1" applyProtection="1">
      <alignment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15" fillId="0" borderId="29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/>
    <xf numFmtId="0" fontId="20" fillId="0" borderId="0" xfId="0" applyFont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 shrinkToFit="1"/>
      <protection locked="0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164" fontId="16" fillId="6" borderId="1" xfId="0" applyNumberFormat="1" applyFont="1" applyFill="1" applyBorder="1" applyAlignment="1" applyProtection="1">
      <alignment horizontal="center"/>
      <protection locked="0"/>
    </xf>
    <xf numFmtId="0" fontId="16" fillId="6" borderId="1" xfId="0" applyFont="1" applyFill="1" applyBorder="1" applyAlignment="1" applyProtection="1">
      <alignment horizontal="center"/>
      <protection locked="0"/>
    </xf>
    <xf numFmtId="0" fontId="5" fillId="0" borderId="67" xfId="0" applyFont="1" applyBorder="1" applyAlignment="1" applyProtection="1">
      <alignment horizontal="center" vertical="center" shrinkToFit="1"/>
      <protection locked="0"/>
    </xf>
    <xf numFmtId="0" fontId="13" fillId="0" borderId="53" xfId="0" applyFont="1" applyBorder="1" applyAlignment="1" applyProtection="1">
      <alignment horizontal="center" vertical="center" shrinkToFit="1"/>
      <protection locked="0"/>
    </xf>
    <xf numFmtId="0" fontId="5" fillId="0" borderId="72" xfId="0" applyFont="1" applyBorder="1" applyAlignment="1" applyProtection="1">
      <alignment horizontal="center" vertical="center" shrinkToFit="1"/>
      <protection locked="0"/>
    </xf>
    <xf numFmtId="0" fontId="13" fillId="0" borderId="17" xfId="0" applyFont="1" applyBorder="1" applyAlignment="1" applyProtection="1">
      <alignment horizontal="center" vertical="center" shrinkToFit="1"/>
      <protection locked="0"/>
    </xf>
    <xf numFmtId="0" fontId="5" fillId="0" borderId="25" xfId="0" applyFont="1" applyBorder="1" applyAlignment="1" applyProtection="1">
      <alignment horizontal="center" vertical="center" shrinkToFit="1"/>
      <protection locked="0"/>
    </xf>
    <xf numFmtId="0" fontId="13" fillId="0" borderId="101" xfId="0" applyFont="1" applyBorder="1" applyAlignment="1" applyProtection="1">
      <alignment horizontal="center" vertical="center" shrinkToFit="1"/>
      <protection locked="0"/>
    </xf>
    <xf numFmtId="0" fontId="5" fillId="0" borderId="102" xfId="0" applyFont="1" applyBorder="1" applyAlignment="1" applyProtection="1">
      <alignment horizontal="center" vertical="center" shrinkToFit="1"/>
      <protection locked="0"/>
    </xf>
    <xf numFmtId="0" fontId="5" fillId="0" borderId="103" xfId="0" applyFont="1" applyBorder="1" applyAlignment="1" applyProtection="1">
      <alignment horizontal="center" vertical="center" shrinkToFit="1"/>
      <protection locked="0"/>
    </xf>
    <xf numFmtId="0" fontId="13" fillId="0" borderId="60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8" xfId="0" applyFont="1" applyFill="1" applyBorder="1" applyAlignment="1" applyProtection="1">
      <alignment horizontal="center" vertical="center"/>
      <protection locked="0"/>
    </xf>
    <xf numFmtId="0" fontId="13" fillId="0" borderId="104" xfId="0" applyFont="1" applyBorder="1" applyAlignment="1" applyProtection="1">
      <alignment horizontal="center" vertical="center" shrinkToFit="1"/>
      <protection locked="0"/>
    </xf>
    <xf numFmtId="0" fontId="5" fillId="0" borderId="55" xfId="0" applyFont="1" applyBorder="1" applyAlignment="1" applyProtection="1">
      <alignment horizontal="center" vertical="center" shrinkToFit="1"/>
      <protection locked="0"/>
    </xf>
    <xf numFmtId="0" fontId="13" fillId="0" borderId="105" xfId="0" applyFont="1" applyBorder="1" applyAlignment="1" applyProtection="1">
      <alignment horizontal="center" vertical="center" shrinkToFit="1"/>
      <protection locked="0"/>
    </xf>
    <xf numFmtId="0" fontId="5" fillId="0" borderId="24" xfId="0" applyFont="1" applyBorder="1" applyAlignment="1" applyProtection="1">
      <alignment horizontal="center" vertical="center" shrinkToFit="1"/>
      <protection locked="0"/>
    </xf>
    <xf numFmtId="0" fontId="5" fillId="0" borderId="93" xfId="0" applyFont="1" applyBorder="1" applyAlignment="1" applyProtection="1">
      <alignment horizontal="center" vertical="center" shrinkToFit="1"/>
      <protection locked="0"/>
    </xf>
    <xf numFmtId="0" fontId="13" fillId="0" borderId="106" xfId="0" applyFont="1" applyBorder="1" applyAlignment="1" applyProtection="1">
      <alignment horizontal="center" vertical="center" shrinkToFit="1"/>
      <protection locked="0"/>
    </xf>
    <xf numFmtId="0" fontId="5" fillId="0" borderId="41" xfId="0" applyFont="1" applyBorder="1" applyAlignment="1" applyProtection="1">
      <alignment horizontal="center" vertical="center" shrinkToFit="1"/>
      <protection locked="0"/>
    </xf>
    <xf numFmtId="0" fontId="13" fillId="0" borderId="36" xfId="0" applyFont="1" applyBorder="1" applyAlignment="1" applyProtection="1">
      <alignment horizontal="center" vertical="center" shrinkToFit="1"/>
      <protection locked="0"/>
    </xf>
    <xf numFmtId="0" fontId="13" fillId="0" borderId="95" xfId="0" applyFont="1" applyBorder="1" applyAlignment="1" applyProtection="1">
      <alignment horizontal="center" vertical="center" shrinkToFi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6" borderId="50" xfId="0" applyFont="1" applyFill="1" applyBorder="1" applyAlignment="1">
      <alignment horizontal="left"/>
    </xf>
    <xf numFmtId="0" fontId="1" fillId="6" borderId="51" xfId="0" applyFont="1" applyFill="1" applyBorder="1" applyAlignment="1">
      <alignment horizontal="left"/>
    </xf>
    <xf numFmtId="0" fontId="1" fillId="6" borderId="52" xfId="0" applyFont="1" applyFill="1" applyBorder="1" applyAlignment="1">
      <alignment horizontal="left"/>
    </xf>
    <xf numFmtId="0" fontId="25" fillId="0" borderId="0" xfId="0" applyFont="1" applyAlignment="1" applyProtection="1">
      <alignment horizontal="center" vertical="center"/>
      <protection locked="0"/>
    </xf>
    <xf numFmtId="0" fontId="0" fillId="0" borderId="60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4" fillId="0" borderId="62" xfId="0" applyFont="1" applyBorder="1" applyAlignment="1" applyProtection="1">
      <alignment horizontal="left" vertical="center"/>
      <protection locked="0"/>
    </xf>
    <xf numFmtId="0" fontId="10" fillId="0" borderId="64" xfId="0" applyFont="1" applyBorder="1" applyAlignment="1" applyProtection="1">
      <alignment horizontal="center" vertical="center"/>
      <protection locked="0"/>
    </xf>
    <xf numFmtId="0" fontId="10" fillId="0" borderId="65" xfId="0" applyFont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7" fillId="0" borderId="60" xfId="0" applyFont="1" applyBorder="1" applyAlignment="1" applyProtection="1">
      <alignment horizontal="center" vertical="center" wrapText="1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24" fillId="0" borderId="61" xfId="0" applyFont="1" applyBorder="1" applyAlignment="1" applyProtection="1">
      <alignment horizontal="left" vertical="center"/>
      <protection locked="0"/>
    </xf>
    <xf numFmtId="0" fontId="24" fillId="0" borderId="62" xfId="0" applyFont="1" applyBorder="1" applyAlignment="1" applyProtection="1">
      <alignment horizontal="left" vertical="center"/>
      <protection locked="0"/>
    </xf>
    <xf numFmtId="0" fontId="24" fillId="0" borderId="33" xfId="0" applyFont="1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62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24" fillId="0" borderId="82" xfId="0" applyFont="1" applyBorder="1" applyAlignment="1" applyProtection="1">
      <alignment horizontal="left" vertical="center"/>
      <protection locked="0"/>
    </xf>
    <xf numFmtId="0" fontId="24" fillId="0" borderId="3" xfId="0" quotePrefix="1" applyFon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24" fillId="0" borderId="66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5" fillId="0" borderId="25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20" fillId="4" borderId="25" xfId="0" applyFont="1" applyFill="1" applyBorder="1" applyAlignment="1" applyProtection="1">
      <alignment horizontal="center" vertical="center"/>
      <protection locked="0"/>
    </xf>
    <xf numFmtId="0" fontId="20" fillId="4" borderId="20" xfId="0" applyFont="1" applyFill="1" applyBorder="1" applyAlignment="1" applyProtection="1">
      <alignment horizontal="center" vertical="center"/>
      <protection locked="0"/>
    </xf>
    <xf numFmtId="0" fontId="20" fillId="4" borderId="24" xfId="0" applyFont="1" applyFill="1" applyBorder="1" applyAlignment="1" applyProtection="1">
      <alignment horizontal="center" vertical="center"/>
      <protection locked="0"/>
    </xf>
    <xf numFmtId="0" fontId="20" fillId="4" borderId="60" xfId="0" applyFont="1" applyFill="1" applyBorder="1" applyAlignment="1" applyProtection="1">
      <alignment horizontal="center" vertical="center"/>
      <protection locked="0"/>
    </xf>
    <xf numFmtId="0" fontId="20" fillId="4" borderId="22" xfId="0" applyFont="1" applyFill="1" applyBorder="1" applyAlignment="1" applyProtection="1">
      <alignment horizontal="center" vertical="center"/>
      <protection locked="0"/>
    </xf>
    <xf numFmtId="0" fontId="20" fillId="4" borderId="29" xfId="0" applyFont="1" applyFill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horizontal="center" vertical="center" shrinkToFit="1"/>
      <protection locked="0"/>
    </xf>
    <xf numFmtId="0" fontId="1" fillId="0" borderId="52" xfId="0" applyFont="1" applyBorder="1" applyAlignment="1" applyProtection="1">
      <alignment horizontal="center" vertical="center" shrinkToFit="1"/>
      <protection locked="0"/>
    </xf>
    <xf numFmtId="0" fontId="23" fillId="0" borderId="73" xfId="0" applyFont="1" applyBorder="1" applyAlignment="1" applyProtection="1">
      <alignment horizontal="center" vertical="center"/>
      <protection locked="0"/>
    </xf>
    <xf numFmtId="0" fontId="23" fillId="0" borderId="21" xfId="0" applyFont="1" applyBorder="1" applyAlignment="1" applyProtection="1">
      <alignment horizontal="center" vertical="center"/>
      <protection locked="0"/>
    </xf>
    <xf numFmtId="0" fontId="23" fillId="0" borderId="69" xfId="0" applyFont="1" applyBorder="1" applyAlignment="1" applyProtection="1">
      <alignment horizontal="center" vertical="center"/>
      <protection locked="0"/>
    </xf>
    <xf numFmtId="0" fontId="20" fillId="0" borderId="50" xfId="0" applyFont="1" applyBorder="1" applyAlignment="1" applyProtection="1">
      <alignment horizontal="center" vertical="center"/>
      <protection locked="0"/>
    </xf>
    <xf numFmtId="0" fontId="20" fillId="0" borderId="51" xfId="0" applyFont="1" applyBorder="1" applyAlignment="1" applyProtection="1">
      <alignment horizontal="center" vertical="center"/>
      <protection locked="0"/>
    </xf>
    <xf numFmtId="0" fontId="20" fillId="0" borderId="89" xfId="0" applyFont="1" applyBorder="1" applyAlignment="1" applyProtection="1">
      <alignment horizontal="center" vertical="center"/>
      <protection locked="0"/>
    </xf>
    <xf numFmtId="0" fontId="4" fillId="0" borderId="51" xfId="0" applyFont="1" applyBorder="1" applyAlignment="1" applyProtection="1">
      <alignment horizontal="center" vertical="center"/>
      <protection locked="0"/>
    </xf>
    <xf numFmtId="0" fontId="4" fillId="0" borderId="52" xfId="0" applyFont="1" applyBorder="1" applyAlignment="1" applyProtection="1">
      <alignment horizontal="center" vertical="center"/>
      <protection locked="0"/>
    </xf>
    <xf numFmtId="0" fontId="4" fillId="0" borderId="88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92" xfId="0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1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90" xfId="0" applyFont="1" applyBorder="1" applyAlignment="1" applyProtection="1">
      <alignment horizontal="center" vertical="center"/>
      <protection locked="0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22" fillId="4" borderId="25" xfId="0" applyFont="1" applyFill="1" applyBorder="1" applyAlignment="1" applyProtection="1">
      <alignment horizontal="center" vertical="center" wrapText="1"/>
      <protection locked="0"/>
    </xf>
    <xf numFmtId="0" fontId="22" fillId="4" borderId="20" xfId="0" applyFont="1" applyFill="1" applyBorder="1" applyAlignment="1" applyProtection="1">
      <alignment horizontal="center" vertical="center"/>
      <protection locked="0"/>
    </xf>
    <xf numFmtId="0" fontId="22" fillId="4" borderId="24" xfId="0" applyFont="1" applyFill="1" applyBorder="1" applyAlignment="1" applyProtection="1">
      <alignment horizontal="center" vertical="center"/>
      <protection locked="0"/>
    </xf>
    <xf numFmtId="0" fontId="22" fillId="4" borderId="60" xfId="0" applyFont="1" applyFill="1" applyBorder="1" applyAlignment="1" applyProtection="1">
      <alignment horizontal="center" vertical="center"/>
      <protection locked="0"/>
    </xf>
    <xf numFmtId="0" fontId="22" fillId="4" borderId="22" xfId="0" applyFont="1" applyFill="1" applyBorder="1" applyAlignment="1" applyProtection="1">
      <alignment horizontal="center" vertical="center"/>
      <protection locked="0"/>
    </xf>
    <xf numFmtId="0" fontId="22" fillId="4" borderId="29" xfId="0" applyFont="1" applyFill="1" applyBorder="1" applyAlignment="1" applyProtection="1">
      <alignment horizontal="center" vertical="center"/>
      <protection locked="0"/>
    </xf>
    <xf numFmtId="0" fontId="15" fillId="4" borderId="2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5" fillId="0" borderId="39" xfId="0" applyFont="1" applyBorder="1" applyAlignment="1" applyProtection="1">
      <alignment horizontal="center" vertical="center" textRotation="90" wrapText="1"/>
      <protection locked="0"/>
    </xf>
    <xf numFmtId="0" fontId="15" fillId="0" borderId="49" xfId="0" applyFont="1" applyBorder="1" applyAlignment="1" applyProtection="1">
      <alignment horizontal="center" vertical="center" textRotation="90" wrapText="1"/>
      <protection locked="0"/>
    </xf>
    <xf numFmtId="0" fontId="1" fillId="0" borderId="86" xfId="0" applyFont="1" applyBorder="1" applyAlignment="1" applyProtection="1">
      <alignment horizontal="center" vertical="center"/>
      <protection locked="0"/>
    </xf>
    <xf numFmtId="0" fontId="1" fillId="0" borderId="81" xfId="0" applyFont="1" applyBorder="1" applyAlignment="1" applyProtection="1">
      <alignment horizontal="center" vertical="center"/>
      <protection locked="0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1" fillId="0" borderId="85" xfId="0" applyFont="1" applyBorder="1" applyAlignment="1" applyProtection="1">
      <alignment horizontal="center" vertical="center"/>
      <protection locked="0"/>
    </xf>
    <xf numFmtId="0" fontId="4" fillId="0" borderId="95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20" fillId="0" borderId="54" xfId="0" applyFont="1" applyBorder="1" applyAlignment="1" applyProtection="1">
      <alignment horizontal="center" vertical="center"/>
      <protection locked="0"/>
    </xf>
    <xf numFmtId="0" fontId="20" fillId="0" borderId="55" xfId="0" applyFont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56" xfId="0" applyFont="1" applyBorder="1" applyAlignment="1" applyProtection="1">
      <alignment horizontal="center" vertical="center"/>
      <protection locked="0"/>
    </xf>
    <xf numFmtId="0" fontId="20" fillId="0" borderId="57" xfId="0" applyFont="1" applyBorder="1" applyAlignment="1" applyProtection="1">
      <alignment horizontal="center" vertical="center"/>
      <protection locked="0"/>
    </xf>
    <xf numFmtId="0" fontId="20" fillId="0" borderId="75" xfId="0" applyFont="1" applyBorder="1" applyAlignment="1" applyProtection="1">
      <alignment horizontal="center" vertical="center"/>
      <protection locked="0"/>
    </xf>
    <xf numFmtId="0" fontId="24" fillId="0" borderId="58" xfId="0" applyFont="1" applyBorder="1" applyAlignment="1" applyProtection="1">
      <alignment horizontal="center" vertical="center" textRotation="90"/>
      <protection locked="0"/>
    </xf>
    <xf numFmtId="0" fontId="24" fillId="0" borderId="59" xfId="0" applyFont="1" applyBorder="1" applyAlignment="1" applyProtection="1">
      <alignment horizontal="center" vertical="center" textRotation="90"/>
      <protection locked="0"/>
    </xf>
    <xf numFmtId="0" fontId="24" fillId="0" borderId="76" xfId="0" applyFont="1" applyBorder="1" applyAlignment="1" applyProtection="1">
      <alignment horizontal="center" vertical="center" textRotation="90"/>
      <protection locked="0"/>
    </xf>
    <xf numFmtId="0" fontId="24" fillId="0" borderId="67" xfId="0" applyFont="1" applyBorder="1" applyAlignment="1" applyProtection="1">
      <alignment horizontal="center" vertical="center" textRotation="90" wrapText="1"/>
      <protection locked="0"/>
    </xf>
    <xf numFmtId="0" fontId="24" fillId="0" borderId="68" xfId="0" applyFont="1" applyBorder="1" applyAlignment="1" applyProtection="1">
      <alignment horizontal="center" vertical="center" textRotation="90" wrapText="1"/>
      <protection locked="0"/>
    </xf>
    <xf numFmtId="0" fontId="24" fillId="0" borderId="77" xfId="0" applyFont="1" applyBorder="1" applyAlignment="1" applyProtection="1">
      <alignment horizontal="center" vertical="center" textRotation="90" wrapText="1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79" xfId="0" applyFont="1" applyBorder="1" applyAlignment="1" applyProtection="1">
      <alignment horizontal="center" vertical="center" textRotation="90"/>
      <protection locked="0"/>
    </xf>
    <xf numFmtId="0" fontId="6" fillId="0" borderId="80" xfId="0" applyFont="1" applyBorder="1" applyAlignment="1" applyProtection="1">
      <alignment horizontal="center" vertical="center" textRotation="90"/>
      <protection locked="0"/>
    </xf>
    <xf numFmtId="0" fontId="6" fillId="0" borderId="81" xfId="0" applyFont="1" applyBorder="1" applyAlignment="1" applyProtection="1">
      <alignment horizontal="center" vertical="center" textRotation="90"/>
      <protection locked="0"/>
    </xf>
    <xf numFmtId="0" fontId="6" fillId="0" borderId="79" xfId="0" applyFont="1" applyBorder="1" applyAlignment="1" applyProtection="1">
      <alignment horizontal="center" vertical="center" textRotation="90" wrapText="1"/>
      <protection locked="0"/>
    </xf>
    <xf numFmtId="0" fontId="6" fillId="0" borderId="80" xfId="0" applyFont="1" applyBorder="1" applyAlignment="1" applyProtection="1">
      <alignment horizontal="center" vertical="center" textRotation="90" wrapText="1"/>
      <protection locked="0"/>
    </xf>
    <xf numFmtId="0" fontId="6" fillId="0" borderId="81" xfId="0" applyFont="1" applyBorder="1" applyAlignment="1" applyProtection="1">
      <alignment horizontal="center" vertical="center" textRotation="90" wrapText="1"/>
      <protection locked="0"/>
    </xf>
    <xf numFmtId="0" fontId="20" fillId="0" borderId="70" xfId="0" applyFont="1" applyBorder="1" applyAlignment="1" applyProtection="1">
      <alignment horizontal="center" vertical="center"/>
      <protection locked="0"/>
    </xf>
    <xf numFmtId="0" fontId="20" fillId="0" borderId="71" xfId="0" applyFont="1" applyBorder="1" applyAlignment="1" applyProtection="1">
      <alignment horizontal="center" vertical="center"/>
      <protection locked="0"/>
    </xf>
    <xf numFmtId="0" fontId="20" fillId="0" borderId="7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center" vertical="center"/>
      <protection locked="0"/>
    </xf>
    <xf numFmtId="0" fontId="4" fillId="0" borderId="98" xfId="0" applyFont="1" applyBorder="1" applyAlignment="1">
      <alignment horizontal="center" vertical="center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6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6" fillId="0" borderId="26" xfId="0" applyFont="1" applyBorder="1" applyAlignment="1" applyProtection="1">
      <alignment horizontal="left" vertical="center" shrinkToFit="1"/>
      <protection locked="0"/>
    </xf>
    <xf numFmtId="0" fontId="6" fillId="0" borderId="0" xfId="0" applyFont="1" applyAlignment="1" applyProtection="1">
      <alignment horizontal="left" vertical="center" shrinkToFit="1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0" fillId="0" borderId="27" xfId="0" applyFont="1" applyBorder="1" applyAlignment="1" applyProtection="1">
      <alignment horizontal="right" vertical="center"/>
      <protection locked="0"/>
    </xf>
    <xf numFmtId="0" fontId="20" fillId="0" borderId="26" xfId="0" applyFont="1" applyBorder="1" applyAlignment="1" applyProtection="1">
      <alignment horizontal="left" vertical="center" shrinkToFit="1"/>
      <protection locked="0"/>
    </xf>
    <xf numFmtId="0" fontId="20" fillId="0" borderId="0" xfId="0" applyFont="1" applyAlignment="1" applyProtection="1">
      <alignment horizontal="left" vertical="center" shrinkToFit="1"/>
      <protection locked="0"/>
    </xf>
    <xf numFmtId="0" fontId="7" fillId="0" borderId="2" xfId="0" applyFont="1" applyBorder="1" applyAlignment="1" applyProtection="1">
      <alignment horizontal="left" vertical="center" shrinkToFi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79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2" fillId="0" borderId="25" xfId="0" applyFont="1" applyBorder="1" applyAlignment="1">
      <alignment horizontal="center" vertical="center" shrinkToFit="1"/>
    </xf>
    <xf numFmtId="0" fontId="12" fillId="0" borderId="20" xfId="0" applyFont="1" applyBorder="1" applyAlignment="1">
      <alignment horizontal="center" vertical="center" shrinkToFit="1"/>
    </xf>
    <xf numFmtId="0" fontId="12" fillId="0" borderId="24" xfId="0" applyFont="1" applyBorder="1" applyAlignment="1">
      <alignment horizontal="center" vertical="center" shrinkToFit="1"/>
    </xf>
    <xf numFmtId="0" fontId="2" fillId="4" borderId="50" xfId="0" applyFont="1" applyFill="1" applyBorder="1" applyAlignment="1" applyProtection="1">
      <alignment horizontal="center" vertical="center"/>
      <protection locked="0"/>
    </xf>
    <xf numFmtId="0" fontId="2" fillId="4" borderId="51" xfId="0" applyFont="1" applyFill="1" applyBorder="1" applyAlignment="1" applyProtection="1">
      <alignment horizontal="center" vertical="center"/>
      <protection locked="0"/>
    </xf>
    <xf numFmtId="0" fontId="2" fillId="4" borderId="52" xfId="0" applyFont="1" applyFill="1" applyBorder="1" applyAlignment="1" applyProtection="1">
      <alignment horizontal="center" vertical="center"/>
      <protection locked="0"/>
    </xf>
    <xf numFmtId="0" fontId="1" fillId="4" borderId="50" xfId="0" applyFont="1" applyFill="1" applyBorder="1" applyAlignment="1" applyProtection="1">
      <alignment horizontal="center" vertical="center"/>
      <protection locked="0"/>
    </xf>
    <xf numFmtId="0" fontId="1" fillId="4" borderId="51" xfId="0" applyFont="1" applyFill="1" applyBorder="1" applyAlignment="1" applyProtection="1">
      <alignment horizontal="center" vertical="center"/>
      <protection locked="0"/>
    </xf>
    <xf numFmtId="0" fontId="1" fillId="4" borderId="52" xfId="0" applyFont="1" applyFill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3" fontId="7" fillId="0" borderId="38" xfId="0" applyNumberFormat="1" applyFont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center" vertical="center"/>
      <protection locked="0"/>
    </xf>
    <xf numFmtId="0" fontId="3" fillId="0" borderId="93" xfId="0" applyFont="1" applyBorder="1" applyAlignment="1" applyProtection="1">
      <alignment horizontal="center" vertical="center"/>
      <protection locked="0"/>
    </xf>
    <xf numFmtId="0" fontId="3" fillId="0" borderId="49" xfId="0" applyFont="1" applyBorder="1" applyAlignment="1" applyProtection="1">
      <alignment horizontal="center" vertical="center"/>
      <protection locked="0"/>
    </xf>
    <xf numFmtId="0" fontId="15" fillId="0" borderId="78" xfId="0" applyFont="1" applyBorder="1" applyAlignment="1" applyProtection="1">
      <alignment horizontal="center" vertical="center" shrinkToFit="1"/>
      <protection locked="0"/>
    </xf>
    <xf numFmtId="0" fontId="15" fillId="0" borderId="57" xfId="0" applyFont="1" applyBorder="1" applyAlignment="1" applyProtection="1">
      <alignment horizontal="center" vertical="center" shrinkToFit="1"/>
      <protection locked="0"/>
    </xf>
    <xf numFmtId="0" fontId="15" fillId="0" borderId="57" xfId="0" applyFont="1" applyBorder="1" applyAlignment="1" applyProtection="1">
      <alignment horizontal="center" vertical="center" wrapText="1" shrinkToFit="1"/>
      <protection locked="0"/>
    </xf>
    <xf numFmtId="0" fontId="15" fillId="0" borderId="68" xfId="0" applyFont="1" applyBorder="1" applyAlignment="1" applyProtection="1">
      <alignment horizontal="center" vertical="center" shrinkToFit="1"/>
      <protection locked="0"/>
    </xf>
    <xf numFmtId="0" fontId="20" fillId="0" borderId="26" xfId="0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shrinkToFit="1"/>
      <protection locked="0"/>
    </xf>
    <xf numFmtId="0" fontId="12" fillId="0" borderId="27" xfId="0" applyFont="1" applyBorder="1" applyAlignment="1" applyProtection="1">
      <alignment horizontal="left" vertical="center" shrinkToFit="1"/>
      <protection locked="0"/>
    </xf>
    <xf numFmtId="3" fontId="7" fillId="0" borderId="38" xfId="0" applyNumberFormat="1" applyFont="1" applyBorder="1" applyAlignment="1" applyProtection="1">
      <alignment horizontal="left" vertical="center"/>
      <protection locked="0"/>
    </xf>
    <xf numFmtId="0" fontId="7" fillId="0" borderId="38" xfId="0" applyFont="1" applyBorder="1" applyAlignment="1" applyProtection="1">
      <alignment horizontal="left" vertical="center"/>
      <protection locked="0"/>
    </xf>
    <xf numFmtId="0" fontId="27" fillId="4" borderId="5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72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0FD04075-FB91-4DEF-8C4F-EE7E123BE225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FE7B4028-C706-43D9-B0DD-92EA41CC1991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EB07D3DA-1297-4F21-93B1-8942816CEC73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C94DCC42-3C9B-4434-8773-B34B9C75CE1E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D1060C95-0642-459B-AD1B-03778B9E8887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DB9FF06E-CE34-4045-A0AA-9F4C7ECB03F3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7C82A3B0-7281-4264-B86E-8A7DD61ADF4B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C0BE32E7-D453-4CFE-8C27-866FDF42169D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D91C4B98-9793-4E35-9916-FCF6BA73EC81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C0AB2990-8A6E-4BE1-B619-184323C05FD6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175EB6E6-019F-467E-A780-F27CF7705856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4AB55DD7-0FE8-468F-8F8F-A168A74F9B19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359A1CB6-8199-4ACD-853B-12E96F0FC75C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C882B525-F196-4529-A97F-A8CC67D80A81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7661BABB-958C-402D-8CF3-10E4712D29C6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4EC621BA-738B-47A6-8AAF-DC25898F28C4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30</xdr:row>
      <xdr:rowOff>15875</xdr:rowOff>
    </xdr:from>
    <xdr:to>
      <xdr:col>10</xdr:col>
      <xdr:colOff>7937</xdr:colOff>
      <xdr:row>44</xdr:row>
      <xdr:rowOff>15875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0936BCF0-9114-4235-B74D-E367CA8D73F2}"/>
            </a:ext>
          </a:extLst>
        </xdr:cNvPr>
        <xdr:cNvCxnSpPr/>
      </xdr:nvCxnSpPr>
      <xdr:spPr>
        <a:xfrm>
          <a:off x="23813" y="5119688"/>
          <a:ext cx="2039937" cy="22701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A08BCB6A-A69D-4DEB-AB30-B28AA0967EEA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6F1A18AF-7DEF-4653-8DA1-C55987122809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B03CF6FA-D16F-4531-891C-E9E881263796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58B89B07-84AF-4A5A-920D-9574E01D1D6E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13626448-5062-4E96-BB77-E8D3D9916D2F}"/>
            </a:ext>
          </a:extLst>
        </xdr:cNvPr>
        <xdr:cNvCxnSpPr/>
      </xdr:nvCxnSpPr>
      <xdr:spPr>
        <a:xfrm>
          <a:off x="23813" y="5476875"/>
          <a:ext cx="2022474" cy="2292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7937</xdr:rowOff>
    </xdr:from>
    <xdr:to>
      <xdr:col>9</xdr:col>
      <xdr:colOff>833437</xdr:colOff>
      <xdr:row>45</xdr:row>
      <xdr:rowOff>158750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AFF6F69-D5DC-4BDC-8CC2-10C76856E85F}"/>
            </a:ext>
          </a:extLst>
        </xdr:cNvPr>
        <xdr:cNvCxnSpPr/>
      </xdr:nvCxnSpPr>
      <xdr:spPr>
        <a:xfrm>
          <a:off x="23813" y="5445125"/>
          <a:ext cx="2024062" cy="22621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15</xdr:row>
      <xdr:rowOff>15875</xdr:rowOff>
    </xdr:from>
    <xdr:to>
      <xdr:col>10</xdr:col>
      <xdr:colOff>0</xdr:colOff>
      <xdr:row>46</xdr:row>
      <xdr:rowOff>7937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85E6DD4-A6F8-4FFA-A9A0-6380EF5BF732}"/>
            </a:ext>
          </a:extLst>
        </xdr:cNvPr>
        <xdr:cNvCxnSpPr/>
      </xdr:nvCxnSpPr>
      <xdr:spPr>
        <a:xfrm>
          <a:off x="15875" y="2651125"/>
          <a:ext cx="2039938" cy="50800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32</xdr:row>
      <xdr:rowOff>0</xdr:rowOff>
    </xdr:from>
    <xdr:to>
      <xdr:col>10</xdr:col>
      <xdr:colOff>7937</xdr:colOff>
      <xdr:row>45</xdr:row>
      <xdr:rowOff>158750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A1CD07C-96AF-40A5-BE79-630DA09DFD65}"/>
            </a:ext>
          </a:extLst>
        </xdr:cNvPr>
        <xdr:cNvCxnSpPr/>
      </xdr:nvCxnSpPr>
      <xdr:spPr>
        <a:xfrm>
          <a:off x="23813" y="5437188"/>
          <a:ext cx="2039937" cy="22701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5">
    <tabColor rgb="FF7030A0"/>
  </sheetPr>
  <dimension ref="A1:K36"/>
  <sheetViews>
    <sheetView showGridLines="0"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15.7109375" customWidth="1"/>
    <col min="2" max="2" width="20.85546875" customWidth="1"/>
    <col min="3" max="3" width="2.5703125" customWidth="1"/>
    <col min="4" max="4" width="7.7109375" customWidth="1"/>
    <col min="7" max="7" width="13.42578125" customWidth="1"/>
    <col min="8" max="8" width="11.7109375" customWidth="1"/>
    <col min="9" max="9" width="15.140625" hidden="1" customWidth="1"/>
    <col min="10" max="10" width="6.42578125" hidden="1" customWidth="1"/>
    <col min="11" max="11" width="5.140625" hidden="1" customWidth="1"/>
    <col min="12" max="12" width="0" hidden="1" customWidth="1"/>
  </cols>
  <sheetData>
    <row r="1" spans="1:11" ht="16.5" thickBot="1" x14ac:dyDescent="0.3">
      <c r="A1" s="6" t="s">
        <v>72</v>
      </c>
      <c r="B1" s="93" t="s">
        <v>98</v>
      </c>
      <c r="D1" s="119" t="s">
        <v>117</v>
      </c>
      <c r="E1" s="120"/>
      <c r="F1" s="120"/>
      <c r="G1" s="120"/>
      <c r="H1" s="121"/>
    </row>
    <row r="2" spans="1:11" ht="16.5" thickBot="1" x14ac:dyDescent="0.3">
      <c r="A2" s="6" t="s">
        <v>73</v>
      </c>
      <c r="B2" s="94">
        <v>2025</v>
      </c>
      <c r="D2" s="119" t="s">
        <v>118</v>
      </c>
      <c r="E2" s="120"/>
      <c r="F2" s="121"/>
      <c r="G2" s="67"/>
    </row>
    <row r="4" spans="1:11" ht="16.5" thickBot="1" x14ac:dyDescent="0.3">
      <c r="A4" s="6" t="s">
        <v>54</v>
      </c>
      <c r="B4" s="6" t="s">
        <v>53</v>
      </c>
      <c r="D4" s="5"/>
    </row>
    <row r="5" spans="1:11" ht="16.5" thickBot="1" x14ac:dyDescent="0.3">
      <c r="A5" s="7">
        <v>16</v>
      </c>
      <c r="B5" s="4" t="s">
        <v>115</v>
      </c>
      <c r="D5" s="119" t="s">
        <v>119</v>
      </c>
      <c r="E5" s="120"/>
      <c r="F5" s="120"/>
      <c r="G5" s="120"/>
      <c r="H5" s="121"/>
    </row>
    <row r="6" spans="1:11" ht="15.75" x14ac:dyDescent="0.25">
      <c r="A6" s="7">
        <v>17</v>
      </c>
      <c r="B6" s="8" t="str">
        <f>IF(B5="Seg","Ter",IF(B5="Ter","Qua",IF(B5="Qua","Qui",IF(B5="Qui","Sex",IF(B5="Sex","Sáb",IF(B5="Sáb","Dom","Seg"))))))</f>
        <v>Ter</v>
      </c>
    </row>
    <row r="7" spans="1:11" ht="15.75" x14ac:dyDescent="0.25">
      <c r="A7" s="7">
        <v>18</v>
      </c>
      <c r="B7" s="9" t="str">
        <f t="shared" ref="B7:B35" si="0">IF(B6="Seg","Ter",IF(B6="Ter","Qua",IF(B6="Qua","Qui",IF(B6="Qui","Sex",IF(B6="Sex","Sáb",IF(B6="Sáb","Dom","Seg"))))))</f>
        <v>Qua</v>
      </c>
    </row>
    <row r="8" spans="1:11" ht="15.75" x14ac:dyDescent="0.25">
      <c r="A8" s="7">
        <v>19</v>
      </c>
      <c r="B8" s="9" t="str">
        <f t="shared" si="0"/>
        <v>Qui</v>
      </c>
    </row>
    <row r="9" spans="1:11" ht="16.5" thickBot="1" x14ac:dyDescent="0.3">
      <c r="A9" s="7">
        <v>20</v>
      </c>
      <c r="B9" s="9" t="str">
        <f t="shared" si="0"/>
        <v>Sex</v>
      </c>
      <c r="I9" s="70" t="s">
        <v>97</v>
      </c>
      <c r="J9" s="70" t="s">
        <v>109</v>
      </c>
      <c r="K9" s="70" t="s">
        <v>110</v>
      </c>
    </row>
    <row r="10" spans="1:11" ht="16.5" thickBot="1" x14ac:dyDescent="0.3">
      <c r="A10" s="7">
        <v>21</v>
      </c>
      <c r="B10" s="9" t="str">
        <f>IF(B9="Seg","Ter",IF(B9="Ter","Qua",IF(B9="Qua","Qui",IF(B9="Qui","Sex",IF(B9="Sex","Sáb",IF(B9="Sáb","Dom","Seg"))))))</f>
        <v>Sáb</v>
      </c>
      <c r="I10" s="2" t="s">
        <v>98</v>
      </c>
      <c r="J10" s="3">
        <v>2022</v>
      </c>
      <c r="K10" s="4" t="s">
        <v>115</v>
      </c>
    </row>
    <row r="11" spans="1:11" ht="16.5" thickBot="1" x14ac:dyDescent="0.3">
      <c r="A11" s="7">
        <v>22</v>
      </c>
      <c r="B11" s="9" t="str">
        <f t="shared" si="0"/>
        <v>Dom</v>
      </c>
      <c r="I11" s="2" t="s">
        <v>99</v>
      </c>
      <c r="J11" s="3">
        <v>2023</v>
      </c>
      <c r="K11" s="4" t="s">
        <v>116</v>
      </c>
    </row>
    <row r="12" spans="1:11" ht="16.5" thickBot="1" x14ac:dyDescent="0.3">
      <c r="A12" s="7">
        <v>23</v>
      </c>
      <c r="B12" s="9" t="str">
        <f t="shared" si="0"/>
        <v>Seg</v>
      </c>
      <c r="I12" s="2" t="s">
        <v>74</v>
      </c>
      <c r="J12" s="3">
        <v>2024</v>
      </c>
      <c r="K12" s="4" t="s">
        <v>75</v>
      </c>
    </row>
    <row r="13" spans="1:11" ht="16.5" thickBot="1" x14ac:dyDescent="0.3">
      <c r="A13" s="7">
        <v>24</v>
      </c>
      <c r="B13" s="9" t="str">
        <f t="shared" si="0"/>
        <v>Ter</v>
      </c>
      <c r="I13" s="2" t="s">
        <v>100</v>
      </c>
      <c r="J13" s="3">
        <v>2025</v>
      </c>
      <c r="K13" s="4" t="s">
        <v>111</v>
      </c>
    </row>
    <row r="14" spans="1:11" ht="16.5" thickBot="1" x14ac:dyDescent="0.3">
      <c r="A14" s="7">
        <v>25</v>
      </c>
      <c r="B14" s="9" t="str">
        <f t="shared" si="0"/>
        <v>Qua</v>
      </c>
      <c r="I14" s="2" t="s">
        <v>101</v>
      </c>
      <c r="J14" s="3">
        <v>2026</v>
      </c>
      <c r="K14" s="4" t="s">
        <v>112</v>
      </c>
    </row>
    <row r="15" spans="1:11" ht="16.5" thickBot="1" x14ac:dyDescent="0.3">
      <c r="A15" s="7">
        <v>26</v>
      </c>
      <c r="B15" s="9" t="str">
        <f t="shared" si="0"/>
        <v>Qui</v>
      </c>
      <c r="I15" s="2" t="s">
        <v>102</v>
      </c>
      <c r="J15" s="3">
        <v>2027</v>
      </c>
      <c r="K15" s="4" t="s">
        <v>113</v>
      </c>
    </row>
    <row r="16" spans="1:11" ht="16.5" thickBot="1" x14ac:dyDescent="0.3">
      <c r="A16" s="7">
        <v>27</v>
      </c>
      <c r="B16" s="9" t="str">
        <f t="shared" si="0"/>
        <v>Sex</v>
      </c>
      <c r="I16" s="2" t="s">
        <v>103</v>
      </c>
      <c r="J16" s="3">
        <v>2028</v>
      </c>
      <c r="K16" s="4" t="s">
        <v>114</v>
      </c>
    </row>
    <row r="17" spans="1:10" ht="15.75" x14ac:dyDescent="0.25">
      <c r="A17" s="7">
        <v>28</v>
      </c>
      <c r="B17" s="9" t="str">
        <f>IF(B16="Seg","Ter",IF(B16="Ter","Qua",IF(B16="Qua","Qui",IF(B16="Qui","Sex",IF(B16="Sex","Sáb",IF(B16="Sáb","Dom","Seg"))))))</f>
        <v>Sáb</v>
      </c>
      <c r="I17" s="2" t="s">
        <v>104</v>
      </c>
      <c r="J17" s="3">
        <v>2029</v>
      </c>
    </row>
    <row r="18" spans="1:10" ht="15.75" x14ac:dyDescent="0.25">
      <c r="A18" s="7">
        <v>29</v>
      </c>
      <c r="B18" s="9" t="str">
        <f>IF(AND(MOD(B2,4)&lt;&gt;0,B1="MARÇO"),"---",IF(B17="Seg","Ter",IF(B17="Ter","Qua",IF(B17="Qua","Qui",IF(B17="Qui","Sex",IF(B17="Sex","Sáb",IF(B17="Sáb","Dom","Seg")))))))</f>
        <v>Dom</v>
      </c>
      <c r="I18" s="2" t="s">
        <v>105</v>
      </c>
      <c r="J18" s="3">
        <v>2030</v>
      </c>
    </row>
    <row r="19" spans="1:10" ht="15.75" x14ac:dyDescent="0.25">
      <c r="A19" s="7">
        <v>30</v>
      </c>
      <c r="B19" s="9" t="str">
        <f>IF($B$1="MARÇO","---",IF(B18="Seg","Ter",IF(B18="Ter","Qua",IF(B18="Qua","Qui",IF(B18="Qui","Sex",IF(B18="Sex","Sáb",IF(B18="Sáb","Dom","Seg")))))))</f>
        <v>Seg</v>
      </c>
      <c r="I19" s="2" t="s">
        <v>106</v>
      </c>
      <c r="J19" s="3">
        <v>2031</v>
      </c>
    </row>
    <row r="20" spans="1:10" ht="15.75" x14ac:dyDescent="0.25">
      <c r="A20" s="7">
        <v>31</v>
      </c>
      <c r="B20" s="9" t="str">
        <f>IF(OR($B$1="MARÇO",$B$1="MAIO",$B$1="JULHO",$B$1="OUTUBRO",$B$1="DEZEMBRO"),"---",IF(B19="Seg","Ter",IF(B19="Ter","Qua",IF(B19="Qua","Qui",IF(B19="Qui","Sex",IF(B19="Sex","Sáb",IF(B19="Sáb","Dom","Seg")))))))</f>
        <v>Ter</v>
      </c>
      <c r="I20" s="2" t="s">
        <v>107</v>
      </c>
      <c r="J20" s="3">
        <v>2032</v>
      </c>
    </row>
    <row r="21" spans="1:10" ht="15.75" x14ac:dyDescent="0.25">
      <c r="A21" s="7">
        <v>1</v>
      </c>
      <c r="B21" s="9" t="str">
        <f>IF(AND(MOD(B2,4)&lt;&gt;0,B1="MARÇO"),B11,IF(OR(B1="MAIO",B1="JULHO",B1="OUTUBRO",B1="DEZEMBRO"),B13,IF(B20="Dom","Seg",IF(B20="Seg","Ter",IF(B20="Ter","Qua",IF(B20="Qua","Qui",IF(B20="Qui","Sex",IF(B20="Sex","Sáb",IF(B20="Sáb","Dom",IF(B18="Seg","Ter",IF(B18="Ter","Qua",IF(B18="Qua","Qui",IF(B18="Qui","Sex",IF(B18="Sex","Sáb",IF(B18="Sáb","Dom",)))))))))))))))</f>
        <v>Qua</v>
      </c>
      <c r="I21" s="2" t="s">
        <v>108</v>
      </c>
      <c r="J21" s="3">
        <v>2033</v>
      </c>
    </row>
    <row r="22" spans="1:10" ht="15.75" x14ac:dyDescent="0.25">
      <c r="A22" s="7">
        <v>2</v>
      </c>
      <c r="B22" s="9" t="str">
        <f t="shared" si="0"/>
        <v>Qui</v>
      </c>
    </row>
    <row r="23" spans="1:10" ht="15.75" x14ac:dyDescent="0.25">
      <c r="A23" s="7">
        <v>3</v>
      </c>
      <c r="B23" s="9" t="str">
        <f t="shared" si="0"/>
        <v>Sex</v>
      </c>
    </row>
    <row r="24" spans="1:10" ht="15.75" x14ac:dyDescent="0.25">
      <c r="A24" s="7">
        <v>4</v>
      </c>
      <c r="B24" s="9" t="str">
        <f t="shared" si="0"/>
        <v>Sáb</v>
      </c>
    </row>
    <row r="25" spans="1:10" ht="15.75" x14ac:dyDescent="0.25">
      <c r="A25" s="7">
        <v>5</v>
      </c>
      <c r="B25" s="9" t="str">
        <f t="shared" si="0"/>
        <v>Dom</v>
      </c>
    </row>
    <row r="26" spans="1:10" ht="15.75" x14ac:dyDescent="0.25">
      <c r="A26" s="7">
        <v>6</v>
      </c>
      <c r="B26" s="9" t="str">
        <f t="shared" si="0"/>
        <v>Seg</v>
      </c>
    </row>
    <row r="27" spans="1:10" ht="15.75" x14ac:dyDescent="0.25">
      <c r="A27" s="7">
        <v>7</v>
      </c>
      <c r="B27" s="9" t="str">
        <f t="shared" si="0"/>
        <v>Ter</v>
      </c>
    </row>
    <row r="28" spans="1:10" ht="15.75" x14ac:dyDescent="0.25">
      <c r="A28" s="7">
        <v>8</v>
      </c>
      <c r="B28" s="9" t="str">
        <f t="shared" si="0"/>
        <v>Qua</v>
      </c>
    </row>
    <row r="29" spans="1:10" ht="15.75" x14ac:dyDescent="0.25">
      <c r="A29" s="7">
        <v>9</v>
      </c>
      <c r="B29" s="9" t="str">
        <f t="shared" si="0"/>
        <v>Qui</v>
      </c>
    </row>
    <row r="30" spans="1:10" ht="15.75" x14ac:dyDescent="0.25">
      <c r="A30" s="7">
        <v>10</v>
      </c>
      <c r="B30" s="9" t="str">
        <f t="shared" si="0"/>
        <v>Sex</v>
      </c>
    </row>
    <row r="31" spans="1:10" ht="15.75" x14ac:dyDescent="0.25">
      <c r="A31" s="7">
        <v>11</v>
      </c>
      <c r="B31" s="9" t="str">
        <f t="shared" si="0"/>
        <v>Sáb</v>
      </c>
    </row>
    <row r="32" spans="1:10" ht="15.75" x14ac:dyDescent="0.25">
      <c r="A32" s="7">
        <v>12</v>
      </c>
      <c r="B32" s="9" t="str">
        <f t="shared" si="0"/>
        <v>Dom</v>
      </c>
    </row>
    <row r="33" spans="1:2" ht="15.75" x14ac:dyDescent="0.25">
      <c r="A33" s="7">
        <v>13</v>
      </c>
      <c r="B33" s="9" t="str">
        <f t="shared" si="0"/>
        <v>Seg</v>
      </c>
    </row>
    <row r="34" spans="1:2" ht="15.75" x14ac:dyDescent="0.25">
      <c r="A34" s="7">
        <v>14</v>
      </c>
      <c r="B34" s="9" t="str">
        <f t="shared" si="0"/>
        <v>Ter</v>
      </c>
    </row>
    <row r="35" spans="1:2" ht="15.75" x14ac:dyDescent="0.25">
      <c r="A35" s="7">
        <v>15</v>
      </c>
      <c r="B35" s="9" t="str">
        <f t="shared" si="0"/>
        <v>Qua</v>
      </c>
    </row>
    <row r="36" spans="1:2" x14ac:dyDescent="0.2">
      <c r="B36" s="1"/>
    </row>
  </sheetData>
  <sheetProtection algorithmName="SHA-512" hashValue="sRTHL6l8yzGwrEGUiDULAver71LV0b4OnFrg7znx55RnouNYWFbunyAO679s/AuXHxAPDD0tbS7W9wvz6rLxYg==" saltValue="D0Lpr6D+wUwpyjUIurrHxg==" spinCount="100000" sheet="1" formatCells="0" selectLockedCells="1"/>
  <mergeCells count="3">
    <mergeCell ref="D1:H1"/>
    <mergeCell ref="D5:H5"/>
    <mergeCell ref="D2:F2"/>
  </mergeCells>
  <phoneticPr fontId="19" type="noConversion"/>
  <dataValidations xWindow="227" yWindow="382" count="3">
    <dataValidation type="list" allowBlank="1" showInputMessage="1" showErrorMessage="1" error="Favor, selecionar o mês." promptTitle="Insira o mês da Folha Ponto" prompt=" " sqref="B1" xr:uid="{E7252C77-ADD0-4238-A118-7D45C8A0E3AD}">
      <formula1>$I$10:$I$21</formula1>
    </dataValidation>
    <dataValidation type="list" allowBlank="1" showInputMessage="1" showErrorMessage="1" error="Favor, selecione o ano corretamente" promptTitle="Selecione o ano" prompt=" " sqref="B2" xr:uid="{DA5244AC-65A2-4E5D-92CE-BCEEE797FEDD}">
      <formula1>$J$10:$J$21</formula1>
    </dataValidation>
    <dataValidation type="list" allowBlank="1" showInputMessage="1" showErrorMessage="1" error="Favor selecionar o dia da semana corretamente." promptTitle="Selecione o dia da semana" prompt=" " sqref="B5" xr:uid="{D47551FF-AA3A-4171-B27F-54E840DA7EC8}">
      <formula1>$K$10:$K$16</formula1>
    </dataValidation>
  </dataValidations>
  <pageMargins left="0.39370078740157483" right="0.39370078740157483" top="0.98425196850393704" bottom="0.98425196850393704" header="0.51181102362204722" footer="0.51181102362204722"/>
  <pageSetup paperSize="9" orientation="portrait" horizontalDpi="4294967295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CDB-A019-4C7D-93BD-72512D089D7A}">
  <sheetPr>
    <tabColor rgb="FF00B0F0"/>
    <pageSetUpPr fitToPage="1"/>
  </sheetPr>
  <dimension ref="A1:AI63"/>
  <sheetViews>
    <sheetView showGridLines="0" view="pageBreakPreview" topLeftCell="A43" zoomScale="120" zoomScaleNormal="120" zoomScaleSheetLayoutView="120" workbookViewId="0">
      <selection activeCell="A16" sqref="A16:J46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19092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147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71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>
        <v>1</v>
      </c>
      <c r="AE4" s="26">
        <v>1</v>
      </c>
      <c r="AF4" s="26"/>
      <c r="AG4" s="26">
        <v>1</v>
      </c>
      <c r="AH4" s="95"/>
      <c r="AI4" s="254">
        <f>COUNTA(AC4:AH4)</f>
        <v>3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60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72</v>
      </c>
      <c r="Z5" s="231"/>
      <c r="AA5" s="50"/>
      <c r="AB5" s="213"/>
      <c r="AC5" s="32"/>
      <c r="AD5" s="32" t="s">
        <v>150</v>
      </c>
      <c r="AE5" s="32" t="s">
        <v>151</v>
      </c>
      <c r="AF5" s="32"/>
      <c r="AG5" s="32" t="s">
        <v>151</v>
      </c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>
        <v>1</v>
      </c>
      <c r="AD6" s="11">
        <v>1</v>
      </c>
      <c r="AE6" s="11">
        <v>1</v>
      </c>
      <c r="AF6" s="11">
        <v>1</v>
      </c>
      <c r="AG6" s="11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 t="s">
        <v>151</v>
      </c>
      <c r="AD7" s="32" t="s">
        <v>150</v>
      </c>
      <c r="AE7" s="32" t="s">
        <v>151</v>
      </c>
      <c r="AF7" s="32" t="s">
        <v>150</v>
      </c>
      <c r="AG7" s="32" t="s">
        <v>151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>
        <v>1</v>
      </c>
      <c r="AD8" s="11">
        <v>1</v>
      </c>
      <c r="AE8" s="11">
        <v>1</v>
      </c>
      <c r="AF8" s="11">
        <v>1</v>
      </c>
      <c r="AG8" s="11">
        <v>1</v>
      </c>
      <c r="AH8" s="97"/>
      <c r="AI8" s="211">
        <f>COUNTA(AC8:AH8)</f>
        <v>5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 t="s">
        <v>151</v>
      </c>
      <c r="AD9" s="32" t="s">
        <v>150</v>
      </c>
      <c r="AE9" s="32" t="s">
        <v>151</v>
      </c>
      <c r="AF9" s="32" t="s">
        <v>150</v>
      </c>
      <c r="AG9" s="32" t="s">
        <v>151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>
        <v>1</v>
      </c>
      <c r="AE10" s="11">
        <v>1</v>
      </c>
      <c r="AF10" s="11">
        <v>1</v>
      </c>
      <c r="AG10" s="11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151</v>
      </c>
      <c r="AD11" s="32" t="s">
        <v>150</v>
      </c>
      <c r="AE11" s="32" t="s">
        <v>151</v>
      </c>
      <c r="AF11" s="32" t="s">
        <v>150</v>
      </c>
      <c r="AG11" s="32" t="s">
        <v>151</v>
      </c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>
        <v>1</v>
      </c>
      <c r="AE12" s="11">
        <v>1</v>
      </c>
      <c r="AF12" s="11">
        <v>1</v>
      </c>
      <c r="AG12" s="11">
        <v>1</v>
      </c>
      <c r="AH12" s="97"/>
      <c r="AI12" s="211">
        <f>COUNTA(AC12:AH12)</f>
        <v>5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151</v>
      </c>
      <c r="AD13" s="32" t="s">
        <v>150</v>
      </c>
      <c r="AE13" s="32" t="s">
        <v>151</v>
      </c>
      <c r="AF13" s="32" t="s">
        <v>150</v>
      </c>
      <c r="AG13" s="15" t="s">
        <v>151</v>
      </c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152</v>
      </c>
      <c r="AD15" s="12" t="s">
        <v>152</v>
      </c>
      <c r="AE15" s="12" t="s">
        <v>152</v>
      </c>
      <c r="AF15" s="12" t="s">
        <v>152</v>
      </c>
      <c r="AG15" s="12" t="s">
        <v>152</v>
      </c>
      <c r="AH15" s="96"/>
      <c r="AI15" s="214"/>
    </row>
    <row r="16" spans="1:35" ht="14.25" customHeight="1" x14ac:dyDescent="0.2">
      <c r="A16" s="174"/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10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10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152</v>
      </c>
      <c r="AD17" s="12" t="s">
        <v>152</v>
      </c>
      <c r="AE17" s="12" t="s">
        <v>152</v>
      </c>
      <c r="AF17" s="12" t="s">
        <v>152</v>
      </c>
      <c r="AG17" s="12" t="s">
        <v>152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11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>
        <v>1</v>
      </c>
      <c r="AF18" s="13">
        <v>1</v>
      </c>
      <c r="AG18" s="13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10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152</v>
      </c>
      <c r="AD19" s="12" t="s">
        <v>152</v>
      </c>
      <c r="AE19" s="12" t="s">
        <v>152</v>
      </c>
      <c r="AF19" s="12" t="s">
        <v>152</v>
      </c>
      <c r="AG19" s="12" t="s">
        <v>152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11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>
        <v>1</v>
      </c>
      <c r="AF20" s="13">
        <v>1</v>
      </c>
      <c r="AG20" s="13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152</v>
      </c>
      <c r="AD21" s="12" t="s">
        <v>152</v>
      </c>
      <c r="AE21" s="12" t="s">
        <v>152</v>
      </c>
      <c r="AF21" s="12" t="s">
        <v>152</v>
      </c>
      <c r="AG21" s="12" t="s">
        <v>152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>
        <v>1</v>
      </c>
      <c r="AF22" s="13">
        <v>1</v>
      </c>
      <c r="AG22" s="13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10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152</v>
      </c>
      <c r="AD23" s="14" t="s">
        <v>152</v>
      </c>
      <c r="AE23" s="14" t="s">
        <v>152</v>
      </c>
      <c r="AF23" s="14" t="s">
        <v>152</v>
      </c>
      <c r="AG23" s="14" t="s">
        <v>152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10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11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9</v>
      </c>
      <c r="AD25" s="88">
        <f>SUM(AD4:AD24)</f>
        <v>10</v>
      </c>
      <c r="AE25" s="88">
        <f>SUM(AE4:AE24)</f>
        <v>10</v>
      </c>
      <c r="AF25" s="88">
        <f>SUM(AF4:AF24)</f>
        <v>9</v>
      </c>
      <c r="AG25" s="88">
        <f>SUM(AG4:AG24)</f>
        <v>10</v>
      </c>
      <c r="AH25" s="89"/>
      <c r="AI25" s="90">
        <f>SUM(AC25:AH25)</f>
        <v>48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10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05">
        <v>1</v>
      </c>
      <c r="AD26" s="105"/>
      <c r="AE26" s="105">
        <v>1</v>
      </c>
      <c r="AF26" s="106">
        <v>1</v>
      </c>
      <c r="AG26" s="106">
        <v>1</v>
      </c>
      <c r="AH26" s="106"/>
      <c r="AI26" s="91">
        <f>SUM(AC26:AH26)</f>
        <v>4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11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05"/>
      <c r="AD27" s="105"/>
      <c r="AE27" s="105"/>
      <c r="AF27" s="105"/>
      <c r="AG27" s="105"/>
      <c r="AH27" s="105">
        <v>20</v>
      </c>
      <c r="AI27" s="92">
        <f>SUM(AC27:AH27)</f>
        <v>20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10</v>
      </c>
      <c r="AD29" s="203">
        <f>AD25+AD26</f>
        <v>10</v>
      </c>
      <c r="AE29" s="203">
        <f>AE25+AE26</f>
        <v>11</v>
      </c>
      <c r="AF29" s="203">
        <f>AF25+AF26</f>
        <v>10</v>
      </c>
      <c r="AG29" s="203">
        <f>AG25+AG26+AG27</f>
        <v>11</v>
      </c>
      <c r="AH29" s="203">
        <f>AH25+AH26+AH27</f>
        <v>20</v>
      </c>
      <c r="AI29" s="205">
        <f>SUM(AI25:AI28)</f>
        <v>72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10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10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11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10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11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/>
      <c r="AC35" s="192"/>
      <c r="AD35" s="192"/>
      <c r="AE35" s="192"/>
      <c r="AF35" s="192"/>
      <c r="AG35" s="192"/>
      <c r="AH35" s="193"/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10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10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11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10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11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10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10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11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195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68" t="s">
        <v>208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28" t="s">
        <v>207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68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60</v>
      </c>
      <c r="AH53" s="149"/>
      <c r="AI53" s="22">
        <f>SUM(AI51:AI52)</f>
        <v>300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B50:Y50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511" priority="27" stopIfTrue="1" operator="equal">
      <formula>"Sáb"</formula>
    </cfRule>
    <cfRule type="cellIs" dxfId="510" priority="28" stopIfTrue="1" operator="equal">
      <formula>"Dom"</formula>
    </cfRule>
  </conditionalFormatting>
  <conditionalFormatting sqref="M29:M31">
    <cfRule type="cellIs" dxfId="509" priority="15" stopIfTrue="1" operator="equal">
      <formula>"Sáb"</formula>
    </cfRule>
    <cfRule type="cellIs" dxfId="508" priority="16" stopIfTrue="1" operator="equal">
      <formula>"Dom"</formula>
    </cfRule>
    <cfRule type="cellIs" dxfId="507" priority="21" stopIfTrue="1" operator="equal">
      <formula>"Sáb"</formula>
    </cfRule>
    <cfRule type="cellIs" dxfId="506" priority="22" stopIfTrue="1" operator="equal">
      <formula>"Dom"</formula>
    </cfRule>
  </conditionalFormatting>
  <conditionalFormatting sqref="M31">
    <cfRule type="cellIs" dxfId="505" priority="17" stopIfTrue="1" operator="equal">
      <formula>"Sáb"</formula>
    </cfRule>
    <cfRule type="cellIs" dxfId="504" priority="18" stopIfTrue="1" operator="equal">
      <formula>"Dom"</formula>
    </cfRule>
    <cfRule type="cellIs" dxfId="503" priority="19" stopIfTrue="1" operator="equal">
      <formula>"Sáb"</formula>
    </cfRule>
    <cfRule type="cellIs" dxfId="502" priority="20" stopIfTrue="1" operator="equal">
      <formula>"Dom"</formula>
    </cfRule>
    <cfRule type="cellIs" dxfId="501" priority="23" stopIfTrue="1" operator="equal">
      <formula>"Sáb"</formula>
    </cfRule>
    <cfRule type="cellIs" dxfId="500" priority="24" stopIfTrue="1" operator="equal">
      <formula>"Dom"</formula>
    </cfRule>
    <cfRule type="cellIs" dxfId="499" priority="25" stopIfTrue="1" operator="equal">
      <formula>"Sáb"</formula>
    </cfRule>
    <cfRule type="cellIs" dxfId="498" priority="26" stopIfTrue="1" operator="equal">
      <formula>"Dom"</formula>
    </cfRule>
  </conditionalFormatting>
  <conditionalFormatting sqref="N16:N46">
    <cfRule type="cellIs" dxfId="497" priority="14" stopIfTrue="1" operator="equal">
      <formula>0</formula>
    </cfRule>
  </conditionalFormatting>
  <conditionalFormatting sqref="AC13:AF13">
    <cfRule type="cellIs" dxfId="496" priority="3" stopIfTrue="1" operator="equal">
      <formula>"HTPC"</formula>
    </cfRule>
  </conditionalFormatting>
  <conditionalFormatting sqref="AC4:AG23">
    <cfRule type="cellIs" dxfId="495" priority="4" stopIfTrue="1" operator="equal">
      <formula>"HTPC"</formula>
    </cfRule>
    <cfRule type="cellIs" dxfId="494" priority="7" stopIfTrue="1" operator="equal">
      <formula>"HTPC"</formula>
    </cfRule>
  </conditionalFormatting>
  <conditionalFormatting sqref="AC23:AG23">
    <cfRule type="cellIs" dxfId="493" priority="5" stopIfTrue="1" operator="lessThanOrEqual">
      <formula>0</formula>
    </cfRule>
    <cfRule type="cellIs" dxfId="492" priority="6" stopIfTrue="1" operator="equal">
      <formula>0</formula>
    </cfRule>
    <cfRule type="cellIs" dxfId="491" priority="8" stopIfTrue="1" operator="lessThanOrEqual">
      <formula>0</formula>
    </cfRule>
    <cfRule type="cellIs" dxfId="490" priority="9" stopIfTrue="1" operator="equal">
      <formula>0</formula>
    </cfRule>
  </conditionalFormatting>
  <conditionalFormatting sqref="AC4:AH23">
    <cfRule type="cellIs" dxfId="489" priority="10" stopIfTrue="1" operator="equal">
      <formula>"HTPC"</formula>
    </cfRule>
  </conditionalFormatting>
  <conditionalFormatting sqref="AC23:AH23">
    <cfRule type="cellIs" dxfId="488" priority="11" stopIfTrue="1" operator="lessThanOrEqual">
      <formula>0</formula>
    </cfRule>
  </conditionalFormatting>
  <conditionalFormatting sqref="AC23:AH25">
    <cfRule type="cellIs" dxfId="487" priority="12" stopIfTrue="1" operator="equal">
      <formula>0</formula>
    </cfRule>
  </conditionalFormatting>
  <conditionalFormatting sqref="AC25:AH26">
    <cfRule type="cellIs" dxfId="486" priority="1" stopIfTrue="1" operator="lessThanOrEqual">
      <formula>0</formula>
    </cfRule>
  </conditionalFormatting>
  <conditionalFormatting sqref="AC26:AH28">
    <cfRule type="cellIs" dxfId="485" priority="2" stopIfTrue="1" operator="equal">
      <formula>0</formula>
    </cfRule>
  </conditionalFormatting>
  <conditionalFormatting sqref="AI22 AI24:AI25">
    <cfRule type="cellIs" dxfId="484" priority="35" stopIfTrue="1" operator="lessThan">
      <formula>1</formula>
    </cfRule>
  </conditionalFormatting>
  <conditionalFormatting sqref="AI22:AI28 AI4:AI20 AI53:AI54">
    <cfRule type="cellIs" dxfId="483" priority="38" stopIfTrue="1" operator="equal">
      <formula>0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C193-9BF6-4C11-8443-216ACB55F3BC}">
  <sheetPr>
    <tabColor rgb="FF00B0F0"/>
    <pageSetUpPr fitToPage="1"/>
  </sheetPr>
  <dimension ref="A1:AI63"/>
  <sheetViews>
    <sheetView showGridLines="0" view="pageBreakPreview" topLeftCell="A44" zoomScale="120" zoomScaleNormal="120" zoomScaleSheetLayoutView="120" workbookViewId="0">
      <selection activeCell="B51" sqref="B51:Y51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120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15280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148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>
        <v>1</v>
      </c>
      <c r="AE4" s="26">
        <v>1</v>
      </c>
      <c r="AF4" s="26"/>
      <c r="AG4" s="26">
        <v>1</v>
      </c>
      <c r="AH4" s="95"/>
      <c r="AI4" s="254">
        <f>COUNTA(AC4:AH4)</f>
        <v>3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60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72</v>
      </c>
      <c r="Z5" s="231"/>
      <c r="AA5" s="50"/>
      <c r="AB5" s="213"/>
      <c r="AC5" s="32"/>
      <c r="AD5" s="32" t="s">
        <v>151</v>
      </c>
      <c r="AE5" s="32" t="s">
        <v>150</v>
      </c>
      <c r="AF5" s="32"/>
      <c r="AG5" s="32" t="s">
        <v>150</v>
      </c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149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>
        <v>1</v>
      </c>
      <c r="AD6" s="11">
        <v>1</v>
      </c>
      <c r="AE6" s="11">
        <v>1</v>
      </c>
      <c r="AF6" s="11">
        <v>1</v>
      </c>
      <c r="AG6" s="11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 t="s">
        <v>150</v>
      </c>
      <c r="AD7" s="32" t="s">
        <v>151</v>
      </c>
      <c r="AE7" s="32" t="s">
        <v>150</v>
      </c>
      <c r="AF7" s="32"/>
      <c r="AG7" s="32" t="s">
        <v>150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>
        <v>1</v>
      </c>
      <c r="AD8" s="11">
        <v>1</v>
      </c>
      <c r="AE8" s="11">
        <v>1</v>
      </c>
      <c r="AF8" s="11">
        <v>1</v>
      </c>
      <c r="AG8" s="11">
        <v>1</v>
      </c>
      <c r="AH8" s="97"/>
      <c r="AI8" s="211">
        <f>COUNTA(AC8:AH8)</f>
        <v>5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 t="s">
        <v>150</v>
      </c>
      <c r="AD9" s="32" t="s">
        <v>151</v>
      </c>
      <c r="AE9" s="32" t="s">
        <v>150</v>
      </c>
      <c r="AF9" s="32" t="s">
        <v>151</v>
      </c>
      <c r="AG9" s="32" t="s">
        <v>150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>
        <v>1</v>
      </c>
      <c r="AE10" s="11">
        <v>1</v>
      </c>
      <c r="AF10" s="11">
        <v>1</v>
      </c>
      <c r="AG10" s="11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150</v>
      </c>
      <c r="AD11" s="32" t="s">
        <v>151</v>
      </c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>
        <v>1</v>
      </c>
      <c r="AE12" s="11">
        <v>1</v>
      </c>
      <c r="AF12" s="11">
        <v>1</v>
      </c>
      <c r="AG12" s="11">
        <v>1</v>
      </c>
      <c r="AH12" s="97"/>
      <c r="AI12" s="211">
        <f>COUNTA(AC12:AH12)</f>
        <v>5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150</v>
      </c>
      <c r="AD13" s="32" t="s">
        <v>151</v>
      </c>
      <c r="AE13" s="32" t="s">
        <v>150</v>
      </c>
      <c r="AF13" s="32"/>
      <c r="AG13" s="32" t="s">
        <v>150</v>
      </c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2" t="s">
        <v>152</v>
      </c>
      <c r="AD15" s="12" t="s">
        <v>152</v>
      </c>
      <c r="AE15" s="12" t="s">
        <v>152</v>
      </c>
      <c r="AF15" s="12" t="s">
        <v>152</v>
      </c>
      <c r="AG15" s="12" t="s">
        <v>152</v>
      </c>
      <c r="AH15" s="96"/>
      <c r="AI15" s="214"/>
    </row>
    <row r="16" spans="1:35" ht="14.25" customHeight="1" x14ac:dyDescent="0.2">
      <c r="A16" s="174"/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10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10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152</v>
      </c>
      <c r="AD17" s="12" t="s">
        <v>152</v>
      </c>
      <c r="AE17" s="12" t="s">
        <v>152</v>
      </c>
      <c r="AF17" s="12"/>
      <c r="AG17" s="12" t="s">
        <v>152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11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>
        <v>1</v>
      </c>
      <c r="AF18" s="13">
        <v>1</v>
      </c>
      <c r="AG18" s="13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10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152</v>
      </c>
      <c r="AD19" s="12" t="s">
        <v>152</v>
      </c>
      <c r="AE19" s="12" t="s">
        <v>152</v>
      </c>
      <c r="AF19" s="12" t="s">
        <v>152</v>
      </c>
      <c r="AG19" s="12" t="s">
        <v>152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11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>
        <v>1</v>
      </c>
      <c r="AF20" s="13">
        <v>1</v>
      </c>
      <c r="AG20" s="13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152</v>
      </c>
      <c r="AD21" s="12" t="s">
        <v>152</v>
      </c>
      <c r="AE21" s="12"/>
      <c r="AF21" s="12" t="s">
        <v>152</v>
      </c>
      <c r="AG21" s="1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>
        <v>1</v>
      </c>
      <c r="AF22" s="13">
        <v>1</v>
      </c>
      <c r="AG22" s="13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10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152</v>
      </c>
      <c r="AD23" s="14" t="s">
        <v>152</v>
      </c>
      <c r="AE23" s="14" t="s">
        <v>152</v>
      </c>
      <c r="AF23" s="14" t="s">
        <v>152</v>
      </c>
      <c r="AG23" s="14" t="s">
        <v>152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10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11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9</v>
      </c>
      <c r="AD25" s="88">
        <f>SUM(AD4:AD24)</f>
        <v>10</v>
      </c>
      <c r="AE25" s="88">
        <f>SUM(AE4:AE24)</f>
        <v>10</v>
      </c>
      <c r="AF25" s="88">
        <f>SUM(AF4:AF24)</f>
        <v>9</v>
      </c>
      <c r="AG25" s="88">
        <f>SUM(AG4:AG24)</f>
        <v>10</v>
      </c>
      <c r="AH25" s="89"/>
      <c r="AI25" s="90">
        <f>SUM(AC25:AH25)</f>
        <v>48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10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05">
        <v>1</v>
      </c>
      <c r="AD26" s="105"/>
      <c r="AE26" s="105">
        <v>1</v>
      </c>
      <c r="AF26" s="106">
        <v>1</v>
      </c>
      <c r="AG26" s="106">
        <v>1</v>
      </c>
      <c r="AH26" s="106"/>
      <c r="AI26" s="91">
        <f>SUM(AC26:AH26)</f>
        <v>4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11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05"/>
      <c r="AD27" s="105"/>
      <c r="AE27" s="105"/>
      <c r="AF27" s="105"/>
      <c r="AG27" s="105"/>
      <c r="AH27" s="105">
        <v>20</v>
      </c>
      <c r="AI27" s="92">
        <f>SUM(AC27:AH27)</f>
        <v>20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05"/>
      <c r="AD28" s="105"/>
      <c r="AE28" s="105"/>
      <c r="AF28" s="105"/>
      <c r="AG28" s="105"/>
      <c r="AH28" s="105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10</v>
      </c>
      <c r="AD29" s="203">
        <f>AD25+AD26</f>
        <v>10</v>
      </c>
      <c r="AE29" s="203">
        <f>AE25+AE26</f>
        <v>11</v>
      </c>
      <c r="AF29" s="203">
        <f>AF25+AF26</f>
        <v>10</v>
      </c>
      <c r="AG29" s="203">
        <f>AG25+AG26+AG27</f>
        <v>11</v>
      </c>
      <c r="AH29" s="203">
        <f>AH25+AH26+AH27</f>
        <v>20</v>
      </c>
      <c r="AI29" s="205">
        <f>SUM(AI25:AI28)</f>
        <v>72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10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10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11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10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11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/>
      <c r="AC35" s="192"/>
      <c r="AD35" s="192"/>
      <c r="AE35" s="192"/>
      <c r="AF35" s="192"/>
      <c r="AG35" s="192"/>
      <c r="AH35" s="193"/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10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10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11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10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11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10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10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11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208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48"/>
      <c r="AA52" s="50"/>
      <c r="AB52" s="157" t="s">
        <v>1</v>
      </c>
      <c r="AC52" s="158"/>
      <c r="AD52" s="158"/>
      <c r="AE52" s="158"/>
      <c r="AF52" s="158"/>
      <c r="AG52" s="148">
        <v>40</v>
      </c>
      <c r="AH52" s="149"/>
      <c r="AI52" s="21">
        <f>AG52*5</f>
        <v>200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60</v>
      </c>
      <c r="AH53" s="149"/>
      <c r="AI53" s="22">
        <f>SUM(AI51:AI52)</f>
        <v>300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482" priority="30" stopIfTrue="1" operator="equal">
      <formula>"Sáb"</formula>
    </cfRule>
    <cfRule type="cellIs" dxfId="481" priority="31" stopIfTrue="1" operator="equal">
      <formula>"Dom"</formula>
    </cfRule>
  </conditionalFormatting>
  <conditionalFormatting sqref="M29:M31">
    <cfRule type="cellIs" dxfId="480" priority="18" stopIfTrue="1" operator="equal">
      <formula>"Sáb"</formula>
    </cfRule>
    <cfRule type="cellIs" dxfId="479" priority="19" stopIfTrue="1" operator="equal">
      <formula>"Dom"</formula>
    </cfRule>
    <cfRule type="cellIs" dxfId="478" priority="24" stopIfTrue="1" operator="equal">
      <formula>"Sáb"</formula>
    </cfRule>
    <cfRule type="cellIs" dxfId="477" priority="25" stopIfTrue="1" operator="equal">
      <formula>"Dom"</formula>
    </cfRule>
  </conditionalFormatting>
  <conditionalFormatting sqref="M31">
    <cfRule type="cellIs" dxfId="476" priority="20" stopIfTrue="1" operator="equal">
      <formula>"Sáb"</formula>
    </cfRule>
    <cfRule type="cellIs" dxfId="475" priority="21" stopIfTrue="1" operator="equal">
      <formula>"Dom"</formula>
    </cfRule>
    <cfRule type="cellIs" dxfId="474" priority="22" stopIfTrue="1" operator="equal">
      <formula>"Sáb"</formula>
    </cfRule>
    <cfRule type="cellIs" dxfId="473" priority="23" stopIfTrue="1" operator="equal">
      <formula>"Dom"</formula>
    </cfRule>
    <cfRule type="cellIs" dxfId="472" priority="26" stopIfTrue="1" operator="equal">
      <formula>"Sáb"</formula>
    </cfRule>
    <cfRule type="cellIs" dxfId="471" priority="27" stopIfTrue="1" operator="equal">
      <formula>"Dom"</formula>
    </cfRule>
    <cfRule type="cellIs" dxfId="470" priority="28" stopIfTrue="1" operator="equal">
      <formula>"Sáb"</formula>
    </cfRule>
    <cfRule type="cellIs" dxfId="469" priority="29" stopIfTrue="1" operator="equal">
      <formula>"Dom"</formula>
    </cfRule>
  </conditionalFormatting>
  <conditionalFormatting sqref="N16:N46">
    <cfRule type="cellIs" dxfId="468" priority="17" stopIfTrue="1" operator="equal">
      <formula>0</formula>
    </cfRule>
  </conditionalFormatting>
  <conditionalFormatting sqref="AC13:AE13">
    <cfRule type="cellIs" dxfId="467" priority="6" stopIfTrue="1" operator="equal">
      <formula>"HTPC"</formula>
    </cfRule>
  </conditionalFormatting>
  <conditionalFormatting sqref="AC4:AG23">
    <cfRule type="cellIs" dxfId="466" priority="7" stopIfTrue="1" operator="equal">
      <formula>"HTPC"</formula>
    </cfRule>
    <cfRule type="cellIs" dxfId="465" priority="10" stopIfTrue="1" operator="equal">
      <formula>"HTPC"</formula>
    </cfRule>
  </conditionalFormatting>
  <conditionalFormatting sqref="AC23:AG23">
    <cfRule type="cellIs" dxfId="464" priority="8" stopIfTrue="1" operator="lessThanOrEqual">
      <formula>0</formula>
    </cfRule>
    <cfRule type="cellIs" dxfId="463" priority="9" stopIfTrue="1" operator="equal">
      <formula>0</formula>
    </cfRule>
    <cfRule type="cellIs" dxfId="462" priority="11" stopIfTrue="1" operator="lessThanOrEqual">
      <formula>0</formula>
    </cfRule>
    <cfRule type="cellIs" dxfId="461" priority="12" stopIfTrue="1" operator="equal">
      <formula>0</formula>
    </cfRule>
  </conditionalFormatting>
  <conditionalFormatting sqref="AC4:AH23">
    <cfRule type="cellIs" dxfId="460" priority="13" stopIfTrue="1" operator="equal">
      <formula>"HTPC"</formula>
    </cfRule>
  </conditionalFormatting>
  <conditionalFormatting sqref="AC23:AH23">
    <cfRule type="cellIs" dxfId="459" priority="14" stopIfTrue="1" operator="lessThanOrEqual">
      <formula>0</formula>
    </cfRule>
  </conditionalFormatting>
  <conditionalFormatting sqref="AC23:AH25">
    <cfRule type="cellIs" dxfId="458" priority="15" stopIfTrue="1" operator="equal">
      <formula>0</formula>
    </cfRule>
  </conditionalFormatting>
  <conditionalFormatting sqref="AC25:AH26">
    <cfRule type="cellIs" dxfId="457" priority="1" stopIfTrue="1" operator="lessThanOrEqual">
      <formula>0</formula>
    </cfRule>
  </conditionalFormatting>
  <conditionalFormatting sqref="AC26:AH28">
    <cfRule type="cellIs" dxfId="456" priority="2" stopIfTrue="1" operator="equal">
      <formula>0</formula>
    </cfRule>
  </conditionalFormatting>
  <conditionalFormatting sqref="AF19">
    <cfRule type="cellIs" dxfId="455" priority="4" stopIfTrue="1" operator="equal">
      <formula>"HTPC"</formula>
    </cfRule>
  </conditionalFormatting>
  <conditionalFormatting sqref="AF21">
    <cfRule type="cellIs" dxfId="454" priority="3" stopIfTrue="1" operator="equal">
      <formula>"HTPC"</formula>
    </cfRule>
  </conditionalFormatting>
  <conditionalFormatting sqref="AG13">
    <cfRule type="cellIs" dxfId="453" priority="5" stopIfTrue="1" operator="equal">
      <formula>"HTPC"</formula>
    </cfRule>
  </conditionalFormatting>
  <conditionalFormatting sqref="AI22 AI24:AI25">
    <cfRule type="cellIs" dxfId="452" priority="38" stopIfTrue="1" operator="lessThan">
      <formula>1</formula>
    </cfRule>
  </conditionalFormatting>
  <conditionalFormatting sqref="AI22:AI28 AI4:AI20 AI53:AI54">
    <cfRule type="cellIs" dxfId="451" priority="41" stopIfTrue="1" operator="equal">
      <formula>0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08FC-65E3-478F-848B-67870BC6358D}">
  <sheetPr>
    <tabColor rgb="FF00B0F0"/>
    <pageSetUpPr fitToPage="1"/>
  </sheetPr>
  <dimension ref="A1:AI63"/>
  <sheetViews>
    <sheetView showGridLines="0" view="pageBreakPreview" topLeftCell="A43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120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17583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179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71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>
        <v>1</v>
      </c>
      <c r="AE4" s="26">
        <v>1</v>
      </c>
      <c r="AF4" s="26"/>
      <c r="AG4" s="26">
        <v>1</v>
      </c>
      <c r="AH4" s="95"/>
      <c r="AI4" s="254">
        <f>COUNTA(AC4:AH4)</f>
        <v>3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60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72</v>
      </c>
      <c r="Z5" s="231"/>
      <c r="AA5" s="50"/>
      <c r="AB5" s="213"/>
      <c r="AC5" s="32"/>
      <c r="AD5" s="32" t="s">
        <v>151</v>
      </c>
      <c r="AE5" s="32" t="s">
        <v>151</v>
      </c>
      <c r="AF5" s="32"/>
      <c r="AG5" s="32" t="s">
        <v>151</v>
      </c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>
        <v>1</v>
      </c>
      <c r="AD6" s="11">
        <v>1</v>
      </c>
      <c r="AE6" s="11">
        <v>1</v>
      </c>
      <c r="AF6" s="11">
        <v>1</v>
      </c>
      <c r="AG6" s="11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 t="s">
        <v>151</v>
      </c>
      <c r="AD7" s="32" t="s">
        <v>151</v>
      </c>
      <c r="AE7" s="32" t="s">
        <v>151</v>
      </c>
      <c r="AF7" s="32" t="s">
        <v>151</v>
      </c>
      <c r="AG7" s="32" t="s">
        <v>151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>
        <v>1</v>
      </c>
      <c r="AD8" s="11">
        <v>1</v>
      </c>
      <c r="AE8" s="11">
        <v>1</v>
      </c>
      <c r="AF8" s="11">
        <v>1</v>
      </c>
      <c r="AG8" s="11">
        <v>1</v>
      </c>
      <c r="AH8" s="97"/>
      <c r="AI8" s="211">
        <f>COUNTA(AC8:AH8)</f>
        <v>5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 t="s">
        <v>151</v>
      </c>
      <c r="AD9" s="32" t="s">
        <v>151</v>
      </c>
      <c r="AE9" s="32" t="s">
        <v>151</v>
      </c>
      <c r="AF9" s="32" t="s">
        <v>151</v>
      </c>
      <c r="AG9" s="32" t="s">
        <v>151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>
        <v>1</v>
      </c>
      <c r="AE10" s="11">
        <v>1</v>
      </c>
      <c r="AF10" s="11">
        <v>1</v>
      </c>
      <c r="AG10" s="11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151</v>
      </c>
      <c r="AD11" s="32" t="s">
        <v>151</v>
      </c>
      <c r="AE11" s="32" t="s">
        <v>151</v>
      </c>
      <c r="AF11" s="32" t="s">
        <v>151</v>
      </c>
      <c r="AG11" s="32" t="s">
        <v>151</v>
      </c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>
        <v>1</v>
      </c>
      <c r="AE12" s="11">
        <v>1</v>
      </c>
      <c r="AF12" s="11">
        <v>1</v>
      </c>
      <c r="AG12" s="11">
        <v>1</v>
      </c>
      <c r="AH12" s="97"/>
      <c r="AI12" s="211">
        <f>COUNTA(AC12:AH12)</f>
        <v>5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151</v>
      </c>
      <c r="AD13" s="32" t="s">
        <v>151</v>
      </c>
      <c r="AE13" s="32" t="s">
        <v>151</v>
      </c>
      <c r="AF13" s="32" t="s">
        <v>151</v>
      </c>
      <c r="AG13" s="15" t="s">
        <v>151</v>
      </c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152</v>
      </c>
      <c r="AD15" s="12" t="s">
        <v>152</v>
      </c>
      <c r="AE15" s="12" t="s">
        <v>152</v>
      </c>
      <c r="AF15" s="12" t="s">
        <v>152</v>
      </c>
      <c r="AG15" s="12" t="s">
        <v>152</v>
      </c>
      <c r="AH15" s="96"/>
      <c r="AI15" s="214"/>
    </row>
    <row r="16" spans="1:35" ht="14.25" customHeight="1" x14ac:dyDescent="0.2">
      <c r="A16" s="174"/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11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10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152</v>
      </c>
      <c r="AD17" s="12" t="s">
        <v>152</v>
      </c>
      <c r="AE17" s="12" t="s">
        <v>152</v>
      </c>
      <c r="AF17" s="12" t="s">
        <v>152</v>
      </c>
      <c r="AG17" s="12" t="s">
        <v>152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12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>
        <v>1</v>
      </c>
      <c r="AF18" s="13">
        <v>1</v>
      </c>
      <c r="AG18" s="13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9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152</v>
      </c>
      <c r="AD19" s="12" t="s">
        <v>152</v>
      </c>
      <c r="AE19" s="12" t="s">
        <v>152</v>
      </c>
      <c r="AF19" s="12" t="s">
        <v>152</v>
      </c>
      <c r="AG19" s="12" t="s">
        <v>152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10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>
        <v>1</v>
      </c>
      <c r="AF20" s="13">
        <v>1</v>
      </c>
      <c r="AG20" s="13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152</v>
      </c>
      <c r="AD21" s="12" t="s">
        <v>152</v>
      </c>
      <c r="AE21" s="12" t="s">
        <v>152</v>
      </c>
      <c r="AF21" s="12" t="s">
        <v>152</v>
      </c>
      <c r="AG21" s="12" t="s">
        <v>152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>
        <v>1</v>
      </c>
      <c r="AF22" s="13">
        <v>1</v>
      </c>
      <c r="AG22" s="13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11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152</v>
      </c>
      <c r="AD23" s="14" t="s">
        <v>152</v>
      </c>
      <c r="AE23" s="14" t="s">
        <v>152</v>
      </c>
      <c r="AF23" s="14" t="s">
        <v>152</v>
      </c>
      <c r="AG23" s="14" t="s">
        <v>152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10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12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9</v>
      </c>
      <c r="AD25" s="88">
        <f>SUM(AD4:AD24)</f>
        <v>10</v>
      </c>
      <c r="AE25" s="88">
        <f>SUM(AE4:AE24)</f>
        <v>10</v>
      </c>
      <c r="AF25" s="88">
        <f>SUM(AF4:AF24)</f>
        <v>9</v>
      </c>
      <c r="AG25" s="88">
        <f>SUM(AG4:AG24)</f>
        <v>10</v>
      </c>
      <c r="AH25" s="89"/>
      <c r="AI25" s="90">
        <f>SUM(AC25:AH25)</f>
        <v>48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9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>
        <v>2</v>
      </c>
      <c r="AF26" s="20"/>
      <c r="AG26" s="20"/>
      <c r="AH26" s="20"/>
      <c r="AI26" s="91">
        <f>SUM(AC26:AH26)</f>
        <v>4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10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20</v>
      </c>
      <c r="AI27" s="92">
        <f>SUM(AC27:AH27)</f>
        <v>20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11</v>
      </c>
      <c r="AD29" s="203">
        <f>AD25+AD26</f>
        <v>10</v>
      </c>
      <c r="AE29" s="203">
        <f>AE25+AE26</f>
        <v>12</v>
      </c>
      <c r="AF29" s="203">
        <f>AF25+AF26</f>
        <v>9</v>
      </c>
      <c r="AG29" s="203">
        <f>AG25+AG26+AG27</f>
        <v>10</v>
      </c>
      <c r="AH29" s="203">
        <f>AH25+AH26+AH27</f>
        <v>20</v>
      </c>
      <c r="AI29" s="205">
        <f>SUM(AI25:AI28)</f>
        <v>72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11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10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12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9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10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/>
      <c r="AC35" s="192"/>
      <c r="AD35" s="192"/>
      <c r="AE35" s="192"/>
      <c r="AF35" s="192"/>
      <c r="AG35" s="192"/>
      <c r="AH35" s="193"/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11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10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12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9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10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11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10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12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60</v>
      </c>
      <c r="AH53" s="149"/>
      <c r="AI53" s="22">
        <f>SUM(AI51:AI52)</f>
        <v>300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/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450" priority="15" stopIfTrue="1" operator="equal">
      <formula>"Sáb"</formula>
    </cfRule>
    <cfRule type="cellIs" dxfId="449" priority="16" stopIfTrue="1" operator="equal">
      <formula>"Dom"</formula>
    </cfRule>
  </conditionalFormatting>
  <conditionalFormatting sqref="M29:M31">
    <cfRule type="cellIs" dxfId="448" priority="3" stopIfTrue="1" operator="equal">
      <formula>"Sáb"</formula>
    </cfRule>
    <cfRule type="cellIs" dxfId="447" priority="4" stopIfTrue="1" operator="equal">
      <formula>"Dom"</formula>
    </cfRule>
    <cfRule type="cellIs" dxfId="446" priority="9" stopIfTrue="1" operator="equal">
      <formula>"Sáb"</formula>
    </cfRule>
    <cfRule type="cellIs" dxfId="445" priority="10" stopIfTrue="1" operator="equal">
      <formula>"Dom"</formula>
    </cfRule>
  </conditionalFormatting>
  <conditionalFormatting sqref="M31">
    <cfRule type="cellIs" dxfId="444" priority="5" stopIfTrue="1" operator="equal">
      <formula>"Sáb"</formula>
    </cfRule>
    <cfRule type="cellIs" dxfId="443" priority="6" stopIfTrue="1" operator="equal">
      <formula>"Dom"</formula>
    </cfRule>
    <cfRule type="cellIs" dxfId="442" priority="7" stopIfTrue="1" operator="equal">
      <formula>"Sáb"</formula>
    </cfRule>
    <cfRule type="cellIs" dxfId="441" priority="8" stopIfTrue="1" operator="equal">
      <formula>"Dom"</formula>
    </cfRule>
    <cfRule type="cellIs" dxfId="440" priority="11" stopIfTrue="1" operator="equal">
      <formula>"Sáb"</formula>
    </cfRule>
    <cfRule type="cellIs" dxfId="439" priority="12" stopIfTrue="1" operator="equal">
      <formula>"Dom"</formula>
    </cfRule>
    <cfRule type="cellIs" dxfId="438" priority="13" stopIfTrue="1" operator="equal">
      <formula>"Sáb"</formula>
    </cfRule>
    <cfRule type="cellIs" dxfId="437" priority="14" stopIfTrue="1" operator="equal">
      <formula>"Dom"</formula>
    </cfRule>
  </conditionalFormatting>
  <conditionalFormatting sqref="N16:N46">
    <cfRule type="cellIs" dxfId="436" priority="2" stopIfTrue="1" operator="equal">
      <formula>0</formula>
    </cfRule>
  </conditionalFormatting>
  <conditionalFormatting sqref="AC13:AF13">
    <cfRule type="cellIs" dxfId="435" priority="1" stopIfTrue="1" operator="equal">
      <formula>"HTPC"</formula>
    </cfRule>
  </conditionalFormatting>
  <conditionalFormatting sqref="AC4:AG23">
    <cfRule type="cellIs" dxfId="434" priority="17" stopIfTrue="1" operator="equal">
      <formula>"HTPC"</formula>
    </cfRule>
    <cfRule type="cellIs" dxfId="433" priority="20" stopIfTrue="1" operator="equal">
      <formula>"HTPC"</formula>
    </cfRule>
  </conditionalFormatting>
  <conditionalFormatting sqref="AC23:AG23">
    <cfRule type="cellIs" dxfId="432" priority="18" stopIfTrue="1" operator="lessThanOrEqual">
      <formula>0</formula>
    </cfRule>
    <cfRule type="cellIs" dxfId="431" priority="19" stopIfTrue="1" operator="equal">
      <formula>0</formula>
    </cfRule>
    <cfRule type="cellIs" dxfId="430" priority="21" stopIfTrue="1" operator="lessThanOrEqual">
      <formula>0</formula>
    </cfRule>
    <cfRule type="cellIs" dxfId="429" priority="22" stopIfTrue="1" operator="equal">
      <formula>0</formula>
    </cfRule>
  </conditionalFormatting>
  <conditionalFormatting sqref="AC4:AH23">
    <cfRule type="cellIs" dxfId="428" priority="24" stopIfTrue="1" operator="equal">
      <formula>"HTPC"</formula>
    </cfRule>
  </conditionalFormatting>
  <conditionalFormatting sqref="AC23:AH23 AC25:AH26">
    <cfRule type="cellIs" dxfId="427" priority="25" stopIfTrue="1" operator="lessThanOrEqual">
      <formula>0</formula>
    </cfRule>
  </conditionalFormatting>
  <conditionalFormatting sqref="AC23:AH28 AI22:AI28 AI4:AI20 AI53:AI54">
    <cfRule type="cellIs" dxfId="426" priority="26" stopIfTrue="1" operator="equal">
      <formula>0</formula>
    </cfRule>
  </conditionalFormatting>
  <conditionalFormatting sqref="AI22 AI24:AI25">
    <cfRule type="cellIs" dxfId="425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03A8-1271-4E7C-82A3-F089E83EEB0D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14224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200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24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28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126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/>
      <c r="AF14" s="26">
        <v>1</v>
      </c>
      <c r="AG14" s="26"/>
      <c r="AH14" s="95"/>
      <c r="AI14" s="248">
        <f>COUNTA(AC14:AH14)</f>
        <v>3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156</v>
      </c>
      <c r="AD15" s="12" t="s">
        <v>153</v>
      </c>
      <c r="AE15" s="12"/>
      <c r="AF15" s="12" t="s">
        <v>154</v>
      </c>
      <c r="AG15" s="1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7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/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156</v>
      </c>
      <c r="AD17" s="12" t="s">
        <v>153</v>
      </c>
      <c r="AE17" s="12"/>
      <c r="AF17" s="12" t="s">
        <v>154</v>
      </c>
      <c r="AG17" s="12" t="s">
        <v>154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0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/>
      <c r="AF18" s="13">
        <v>1</v>
      </c>
      <c r="AG18" s="13">
        <v>1</v>
      </c>
      <c r="AH18" s="97"/>
      <c r="AI18" s="211">
        <f>COUNTA(AC18:AH18)</f>
        <v>4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154</v>
      </c>
      <c r="AD19" s="12" t="s">
        <v>187</v>
      </c>
      <c r="AE19" s="12"/>
      <c r="AF19" s="12" t="s">
        <v>154</v>
      </c>
      <c r="AG19" s="12" t="s">
        <v>156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/>
      <c r="AF20" s="13">
        <v>1</v>
      </c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154</v>
      </c>
      <c r="AD21" s="12" t="s">
        <v>156</v>
      </c>
      <c r="AE21" s="12"/>
      <c r="AF21" s="12" t="s">
        <v>187</v>
      </c>
      <c r="AG21" s="12" t="s">
        <v>154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/>
      <c r="AF22" s="13">
        <v>1</v>
      </c>
      <c r="AG22" s="13">
        <v>1</v>
      </c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7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156</v>
      </c>
      <c r="AD23" s="14" t="s">
        <v>154</v>
      </c>
      <c r="AE23" s="14"/>
      <c r="AF23" s="14" t="s">
        <v>156</v>
      </c>
      <c r="AG23" s="14" t="s">
        <v>154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0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0</v>
      </c>
      <c r="AF25" s="88">
        <f>SUM(AF4:AF24)</f>
        <v>5</v>
      </c>
      <c r="AG25" s="88">
        <f>SUM(AG4:AG24)</f>
        <v>4</v>
      </c>
      <c r="AH25" s="89"/>
      <c r="AI25" s="90">
        <f>SUM(AC25:AH25)</f>
        <v>19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7</v>
      </c>
      <c r="AI27" s="92">
        <f>SUM(AC27:AH27)</f>
        <v>7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7</v>
      </c>
      <c r="AD29" s="203">
        <f>AD25+AD26</f>
        <v>5</v>
      </c>
      <c r="AE29" s="203">
        <f>AE25+AE26</f>
        <v>0</v>
      </c>
      <c r="AF29" s="203">
        <f>AF25+AF26</f>
        <v>5</v>
      </c>
      <c r="AG29" s="203">
        <f>AG25+AG26+AG27</f>
        <v>4</v>
      </c>
      <c r="AH29" s="203">
        <f>AH25+AH26+AH27</f>
        <v>7</v>
      </c>
      <c r="AI29" s="205">
        <f>SUM(AI25:AI28)</f>
        <v>28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7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0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ht="13.5" thickBot="1" x14ac:dyDescent="0.25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91" t="s">
        <v>203</v>
      </c>
      <c r="AC36" s="192"/>
      <c r="AD36" s="192"/>
      <c r="AE36" s="192"/>
      <c r="AF36" s="192"/>
      <c r="AG36" s="192"/>
      <c r="AH36" s="189">
        <v>3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7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0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7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19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0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4</v>
      </c>
      <c r="AH52" s="149"/>
      <c r="AI52" s="21">
        <f>AG52*5</f>
        <v>20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24</v>
      </c>
      <c r="AH53" s="149"/>
      <c r="AI53" s="22">
        <f>SUM(AI51:AI52)</f>
        <v>120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424" priority="18" stopIfTrue="1" operator="equal">
      <formula>"Sáb"</formula>
    </cfRule>
    <cfRule type="cellIs" dxfId="423" priority="19" stopIfTrue="1" operator="equal">
      <formula>"Dom"</formula>
    </cfRule>
  </conditionalFormatting>
  <conditionalFormatting sqref="M29:M31">
    <cfRule type="cellIs" dxfId="422" priority="6" stopIfTrue="1" operator="equal">
      <formula>"Sáb"</formula>
    </cfRule>
    <cfRule type="cellIs" dxfId="421" priority="7" stopIfTrue="1" operator="equal">
      <formula>"Dom"</formula>
    </cfRule>
    <cfRule type="cellIs" dxfId="420" priority="12" stopIfTrue="1" operator="equal">
      <formula>"Sáb"</formula>
    </cfRule>
    <cfRule type="cellIs" dxfId="419" priority="13" stopIfTrue="1" operator="equal">
      <formula>"Dom"</formula>
    </cfRule>
  </conditionalFormatting>
  <conditionalFormatting sqref="M31">
    <cfRule type="cellIs" dxfId="418" priority="8" stopIfTrue="1" operator="equal">
      <formula>"Sáb"</formula>
    </cfRule>
    <cfRule type="cellIs" dxfId="417" priority="9" stopIfTrue="1" operator="equal">
      <formula>"Dom"</formula>
    </cfRule>
    <cfRule type="cellIs" dxfId="416" priority="10" stopIfTrue="1" operator="equal">
      <formula>"Sáb"</formula>
    </cfRule>
    <cfRule type="cellIs" dxfId="415" priority="11" stopIfTrue="1" operator="equal">
      <formula>"Dom"</formula>
    </cfRule>
    <cfRule type="cellIs" dxfId="414" priority="14" stopIfTrue="1" operator="equal">
      <formula>"Sáb"</formula>
    </cfRule>
    <cfRule type="cellIs" dxfId="413" priority="15" stopIfTrue="1" operator="equal">
      <formula>"Dom"</formula>
    </cfRule>
    <cfRule type="cellIs" dxfId="412" priority="16" stopIfTrue="1" operator="equal">
      <formula>"Sáb"</formula>
    </cfRule>
    <cfRule type="cellIs" dxfId="411" priority="17" stopIfTrue="1" operator="equal">
      <formula>"Dom"</formula>
    </cfRule>
  </conditionalFormatting>
  <conditionalFormatting sqref="N16:N46">
    <cfRule type="cellIs" dxfId="410" priority="5" stopIfTrue="1" operator="equal">
      <formula>0</formula>
    </cfRule>
  </conditionalFormatting>
  <conditionalFormatting sqref="AC13:AF13">
    <cfRule type="cellIs" dxfId="409" priority="1" stopIfTrue="1" operator="equal">
      <formula>"HTPC"</formula>
    </cfRule>
  </conditionalFormatting>
  <conditionalFormatting sqref="AC4:AG23">
    <cfRule type="cellIs" dxfId="408" priority="20" stopIfTrue="1" operator="equal">
      <formula>"HTPC"</formula>
    </cfRule>
    <cfRule type="cellIs" dxfId="407" priority="23" stopIfTrue="1" operator="equal">
      <formula>"HTPC"</formula>
    </cfRule>
  </conditionalFormatting>
  <conditionalFormatting sqref="AC23:AG23">
    <cfRule type="cellIs" dxfId="406" priority="21" stopIfTrue="1" operator="lessThanOrEqual">
      <formula>0</formula>
    </cfRule>
    <cfRule type="cellIs" dxfId="405" priority="22" stopIfTrue="1" operator="equal">
      <formula>0</formula>
    </cfRule>
    <cfRule type="cellIs" dxfId="404" priority="29" stopIfTrue="1" operator="lessThanOrEqual">
      <formula>0</formula>
    </cfRule>
    <cfRule type="cellIs" dxfId="403" priority="30" stopIfTrue="1" operator="equal">
      <formula>0</formula>
    </cfRule>
  </conditionalFormatting>
  <conditionalFormatting sqref="AC4:AH23">
    <cfRule type="cellIs" dxfId="402" priority="32" stopIfTrue="1" operator="equal">
      <formula>"HTPC"</formula>
    </cfRule>
  </conditionalFormatting>
  <conditionalFormatting sqref="AC23:AH23 AC25:AH26">
    <cfRule type="cellIs" dxfId="401" priority="33" stopIfTrue="1" operator="lessThanOrEqual">
      <formula>0</formula>
    </cfRule>
  </conditionalFormatting>
  <conditionalFormatting sqref="AC23:AH28 AI22:AI28 AI4:AI20 AI53:AI54">
    <cfRule type="cellIs" dxfId="400" priority="34" stopIfTrue="1" operator="equal">
      <formula>0</formula>
    </cfRule>
  </conditionalFormatting>
  <conditionalFormatting sqref="AI22 AI24:AI25">
    <cfRule type="cellIs" dxfId="399" priority="31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3D7A-2048-4D33-8B1C-43F276C47577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17147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127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39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46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 t="s">
        <v>187</v>
      </c>
      <c r="AE15" s="12" t="s">
        <v>187</v>
      </c>
      <c r="AF15" s="12" t="s">
        <v>187</v>
      </c>
      <c r="AG15" s="12" t="s">
        <v>187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/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/>
      <c r="AD17" s="12" t="s">
        <v>187</v>
      </c>
      <c r="AE17" s="12" t="s">
        <v>187</v>
      </c>
      <c r="AF17" s="12" t="s">
        <v>187</v>
      </c>
      <c r="AG17" s="12" t="s">
        <v>156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/>
      <c r="AD18" s="13">
        <v>1</v>
      </c>
      <c r="AE18" s="13">
        <v>1</v>
      </c>
      <c r="AF18" s="13">
        <v>1</v>
      </c>
      <c r="AG18" s="13"/>
      <c r="AH18" s="97"/>
      <c r="AI18" s="211">
        <f>COUNTA(AC18:AH18)</f>
        <v>3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4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/>
      <c r="AD19" s="12" t="s">
        <v>187</v>
      </c>
      <c r="AE19" s="12" t="s">
        <v>187</v>
      </c>
      <c r="AF19" s="12" t="s">
        <v>187</v>
      </c>
      <c r="AG19" s="1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2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/>
      <c r="AD20" s="13">
        <v>1</v>
      </c>
      <c r="AE20" s="13">
        <v>1</v>
      </c>
      <c r="AF20" s="13">
        <v>1</v>
      </c>
      <c r="AG20" s="13"/>
      <c r="AH20" s="97"/>
      <c r="AI20" s="215">
        <f>COUNTA(AC20:AH20)</f>
        <v>3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/>
      <c r="AD21" s="12" t="s">
        <v>187</v>
      </c>
      <c r="AE21" s="12" t="s">
        <v>156</v>
      </c>
      <c r="AF21" s="12" t="s">
        <v>187</v>
      </c>
      <c r="AG21" s="1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>
        <v>1</v>
      </c>
      <c r="AE22" s="13">
        <v>1</v>
      </c>
      <c r="AF22" s="13"/>
      <c r="AG22" s="13"/>
      <c r="AH22" s="97"/>
      <c r="AI22" s="211">
        <f>COUNTA(AC22:AH22)</f>
        <v>2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 t="s">
        <v>156</v>
      </c>
      <c r="AE23" s="14" t="s">
        <v>156</v>
      </c>
      <c r="AF23" s="14"/>
      <c r="AG23" s="14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5</v>
      </c>
      <c r="AE25" s="88">
        <f>SUM(AE4:AE24)</f>
        <v>5</v>
      </c>
      <c r="AF25" s="88">
        <f>SUM(AF4:AF24)</f>
        <v>4</v>
      </c>
      <c r="AG25" s="88">
        <f>SUM(AG4:AG24)</f>
        <v>2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4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2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12</v>
      </c>
      <c r="AI27" s="92">
        <f>SUM(AC27:AH27)</f>
        <v>12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>
        <v>16</v>
      </c>
      <c r="AI28" s="92">
        <f>SUM(AC28:AH28)</f>
        <v>16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0</v>
      </c>
      <c r="AD29" s="203">
        <f>AD25+AD26</f>
        <v>5</v>
      </c>
      <c r="AE29" s="203">
        <f>AE25+AE26</f>
        <v>7</v>
      </c>
      <c r="AF29" s="203">
        <f>AF25+AF26</f>
        <v>4</v>
      </c>
      <c r="AG29" s="203">
        <f>AG25+AG26+AG27</f>
        <v>2</v>
      </c>
      <c r="AH29" s="203">
        <f>AH25+AH26+AH27</f>
        <v>12</v>
      </c>
      <c r="AI29" s="205">
        <f>SUM(AI25:AI28)</f>
        <v>46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4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2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199</v>
      </c>
      <c r="AC36" s="188"/>
      <c r="AD36" s="188"/>
      <c r="AE36" s="188"/>
      <c r="AF36" s="188"/>
      <c r="AG36" s="188"/>
      <c r="AH36" s="189">
        <v>15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4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2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31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>
        <v>1</v>
      </c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19</v>
      </c>
      <c r="AH52" s="149"/>
      <c r="AI52" s="21">
        <f>AG52*5</f>
        <v>95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39</v>
      </c>
      <c r="AH53" s="149"/>
      <c r="AI53" s="22">
        <f>SUM(AI51:AI52)</f>
        <v>195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398" priority="18" stopIfTrue="1" operator="equal">
      <formula>"Sáb"</formula>
    </cfRule>
    <cfRule type="cellIs" dxfId="397" priority="19" stopIfTrue="1" operator="equal">
      <formula>"Dom"</formula>
    </cfRule>
  </conditionalFormatting>
  <conditionalFormatting sqref="M29:M31">
    <cfRule type="cellIs" dxfId="396" priority="6" stopIfTrue="1" operator="equal">
      <formula>"Sáb"</formula>
    </cfRule>
    <cfRule type="cellIs" dxfId="395" priority="7" stopIfTrue="1" operator="equal">
      <formula>"Dom"</formula>
    </cfRule>
    <cfRule type="cellIs" dxfId="394" priority="12" stopIfTrue="1" operator="equal">
      <formula>"Sáb"</formula>
    </cfRule>
    <cfRule type="cellIs" dxfId="393" priority="13" stopIfTrue="1" operator="equal">
      <formula>"Dom"</formula>
    </cfRule>
  </conditionalFormatting>
  <conditionalFormatting sqref="M31">
    <cfRule type="cellIs" dxfId="392" priority="8" stopIfTrue="1" operator="equal">
      <formula>"Sáb"</formula>
    </cfRule>
    <cfRule type="cellIs" dxfId="391" priority="9" stopIfTrue="1" operator="equal">
      <formula>"Dom"</formula>
    </cfRule>
    <cfRule type="cellIs" dxfId="390" priority="10" stopIfTrue="1" operator="equal">
      <formula>"Sáb"</formula>
    </cfRule>
    <cfRule type="cellIs" dxfId="389" priority="11" stopIfTrue="1" operator="equal">
      <formula>"Dom"</formula>
    </cfRule>
    <cfRule type="cellIs" dxfId="388" priority="14" stopIfTrue="1" operator="equal">
      <formula>"Sáb"</formula>
    </cfRule>
    <cfRule type="cellIs" dxfId="387" priority="15" stopIfTrue="1" operator="equal">
      <formula>"Dom"</formula>
    </cfRule>
    <cfRule type="cellIs" dxfId="386" priority="16" stopIfTrue="1" operator="equal">
      <formula>"Sáb"</formula>
    </cfRule>
    <cfRule type="cellIs" dxfId="385" priority="17" stopIfTrue="1" operator="equal">
      <formula>"Dom"</formula>
    </cfRule>
  </conditionalFormatting>
  <conditionalFormatting sqref="N16:N46">
    <cfRule type="cellIs" dxfId="384" priority="5" stopIfTrue="1" operator="equal">
      <formula>0</formula>
    </cfRule>
  </conditionalFormatting>
  <conditionalFormatting sqref="AC13:AF13">
    <cfRule type="cellIs" dxfId="383" priority="1" stopIfTrue="1" operator="equal">
      <formula>"HTPC"</formula>
    </cfRule>
  </conditionalFormatting>
  <conditionalFormatting sqref="AC4:AG23">
    <cfRule type="cellIs" dxfId="382" priority="20" stopIfTrue="1" operator="equal">
      <formula>"HTPC"</formula>
    </cfRule>
    <cfRule type="cellIs" dxfId="381" priority="23" stopIfTrue="1" operator="equal">
      <formula>"HTPC"</formula>
    </cfRule>
  </conditionalFormatting>
  <conditionalFormatting sqref="AC23:AG23">
    <cfRule type="cellIs" dxfId="380" priority="21" stopIfTrue="1" operator="lessThanOrEqual">
      <formula>0</formula>
    </cfRule>
    <cfRule type="cellIs" dxfId="379" priority="22" stopIfTrue="1" operator="equal">
      <formula>0</formula>
    </cfRule>
    <cfRule type="cellIs" dxfId="378" priority="29" stopIfTrue="1" operator="lessThanOrEqual">
      <formula>0</formula>
    </cfRule>
    <cfRule type="cellIs" dxfId="377" priority="30" stopIfTrue="1" operator="equal">
      <formula>0</formula>
    </cfRule>
  </conditionalFormatting>
  <conditionalFormatting sqref="AC4:AH23">
    <cfRule type="cellIs" dxfId="376" priority="32" stopIfTrue="1" operator="equal">
      <formula>"HTPC"</formula>
    </cfRule>
  </conditionalFormatting>
  <conditionalFormatting sqref="AC23:AH23 AC25:AH26">
    <cfRule type="cellIs" dxfId="375" priority="33" stopIfTrue="1" operator="lessThanOrEqual">
      <formula>0</formula>
    </cfRule>
  </conditionalFormatting>
  <conditionalFormatting sqref="AC23:AH28 AI22:AI28 AI4:AI20 AI53:AI54">
    <cfRule type="cellIs" dxfId="374" priority="34" stopIfTrue="1" operator="equal">
      <formula>0</formula>
    </cfRule>
  </conditionalFormatting>
  <conditionalFormatting sqref="AI22 AI24:AI25">
    <cfRule type="cellIs" dxfId="373" priority="31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22A2-401A-4B2A-9330-47F75BA20D23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13948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129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/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2" t="s">
        <v>157</v>
      </c>
      <c r="AD15" s="12" t="s">
        <v>155</v>
      </c>
      <c r="AE15" s="12"/>
      <c r="AF15" s="12" t="s">
        <v>157</v>
      </c>
      <c r="AG15" s="12" t="s">
        <v>155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7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/>
      <c r="AF16" s="11">
        <v>1</v>
      </c>
      <c r="AG16" s="11"/>
      <c r="AH16" s="97"/>
      <c r="AI16" s="211">
        <f>COUNTA(AC16:AH16)</f>
        <v>3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2" t="s">
        <v>157</v>
      </c>
      <c r="AD17" s="12" t="s">
        <v>157</v>
      </c>
      <c r="AE17" s="12"/>
      <c r="AF17" s="12" t="s">
        <v>187</v>
      </c>
      <c r="AG17" s="12"/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0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/>
      <c r="AF18" s="13">
        <v>1</v>
      </c>
      <c r="AG18" s="13"/>
      <c r="AH18" s="97"/>
      <c r="AI18" s="211">
        <f>COUNTA(AC18:AH18)</f>
        <v>3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2" t="s">
        <v>155</v>
      </c>
      <c r="AD19" s="12" t="s">
        <v>157</v>
      </c>
      <c r="AE19" s="12"/>
      <c r="AF19" s="12" t="s">
        <v>187</v>
      </c>
      <c r="AG19" s="1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1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/>
      <c r="AF20" s="13">
        <v>1</v>
      </c>
      <c r="AG20" s="13"/>
      <c r="AH20" s="97"/>
      <c r="AI20" s="215">
        <f>COUNTA(AC20:AH20)</f>
        <v>3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187</v>
      </c>
      <c r="AD21" s="12" t="s">
        <v>187</v>
      </c>
      <c r="AE21" s="12"/>
      <c r="AF21" s="12" t="s">
        <v>155</v>
      </c>
      <c r="AG21" s="1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/>
      <c r="AF22" s="13">
        <v>1</v>
      </c>
      <c r="AG22" s="13"/>
      <c r="AH22" s="97"/>
      <c r="AI22" s="211">
        <f>COUNTA(AC22:AH22)</f>
        <v>3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7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187</v>
      </c>
      <c r="AD23" s="14" t="s">
        <v>187</v>
      </c>
      <c r="AE23" s="14"/>
      <c r="AF23" s="14" t="s">
        <v>155</v>
      </c>
      <c r="AG23" s="14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0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0</v>
      </c>
      <c r="AF25" s="88">
        <f>SUM(AF4:AF24)</f>
        <v>5</v>
      </c>
      <c r="AG25" s="88">
        <f>SUM(AG4:AG24)</f>
        <v>1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1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7</v>
      </c>
      <c r="AD29" s="203">
        <f>AD25+AD26</f>
        <v>5</v>
      </c>
      <c r="AE29" s="203">
        <f>AE25+AE26</f>
        <v>0</v>
      </c>
      <c r="AF29" s="203">
        <f>AF25+AF26</f>
        <v>5</v>
      </c>
      <c r="AG29" s="203">
        <f>AG25+AG26+AG27</f>
        <v>1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7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0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1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7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0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1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7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0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372" priority="18" stopIfTrue="1" operator="equal">
      <formula>"Sáb"</formula>
    </cfRule>
    <cfRule type="cellIs" dxfId="371" priority="19" stopIfTrue="1" operator="equal">
      <formula>"Dom"</formula>
    </cfRule>
  </conditionalFormatting>
  <conditionalFormatting sqref="M29:M31">
    <cfRule type="cellIs" dxfId="370" priority="6" stopIfTrue="1" operator="equal">
      <formula>"Sáb"</formula>
    </cfRule>
    <cfRule type="cellIs" dxfId="369" priority="7" stopIfTrue="1" operator="equal">
      <formula>"Dom"</formula>
    </cfRule>
    <cfRule type="cellIs" dxfId="368" priority="12" stopIfTrue="1" operator="equal">
      <formula>"Sáb"</formula>
    </cfRule>
    <cfRule type="cellIs" dxfId="367" priority="13" stopIfTrue="1" operator="equal">
      <formula>"Dom"</formula>
    </cfRule>
  </conditionalFormatting>
  <conditionalFormatting sqref="M31">
    <cfRule type="cellIs" dxfId="366" priority="8" stopIfTrue="1" operator="equal">
      <formula>"Sáb"</formula>
    </cfRule>
    <cfRule type="cellIs" dxfId="365" priority="9" stopIfTrue="1" operator="equal">
      <formula>"Dom"</formula>
    </cfRule>
    <cfRule type="cellIs" dxfId="364" priority="10" stopIfTrue="1" operator="equal">
      <formula>"Sáb"</formula>
    </cfRule>
    <cfRule type="cellIs" dxfId="363" priority="11" stopIfTrue="1" operator="equal">
      <formula>"Dom"</formula>
    </cfRule>
    <cfRule type="cellIs" dxfId="362" priority="14" stopIfTrue="1" operator="equal">
      <formula>"Sáb"</formula>
    </cfRule>
    <cfRule type="cellIs" dxfId="361" priority="15" stopIfTrue="1" operator="equal">
      <formula>"Dom"</formula>
    </cfRule>
    <cfRule type="cellIs" dxfId="360" priority="16" stopIfTrue="1" operator="equal">
      <formula>"Sáb"</formula>
    </cfRule>
    <cfRule type="cellIs" dxfId="359" priority="17" stopIfTrue="1" operator="equal">
      <formula>"Dom"</formula>
    </cfRule>
  </conditionalFormatting>
  <conditionalFormatting sqref="N16:N46">
    <cfRule type="cellIs" dxfId="358" priority="5" stopIfTrue="1" operator="equal">
      <formula>0</formula>
    </cfRule>
  </conditionalFormatting>
  <conditionalFormatting sqref="AC13:AF13">
    <cfRule type="cellIs" dxfId="357" priority="1" stopIfTrue="1" operator="equal">
      <formula>"HTPC"</formula>
    </cfRule>
  </conditionalFormatting>
  <conditionalFormatting sqref="AC4:AG23">
    <cfRule type="cellIs" dxfId="356" priority="20" stopIfTrue="1" operator="equal">
      <formula>"HTPC"</formula>
    </cfRule>
    <cfRule type="cellIs" dxfId="355" priority="23" stopIfTrue="1" operator="equal">
      <formula>"HTPC"</formula>
    </cfRule>
  </conditionalFormatting>
  <conditionalFormatting sqref="AC23:AG23">
    <cfRule type="cellIs" dxfId="354" priority="21" stopIfTrue="1" operator="lessThanOrEqual">
      <formula>0</formula>
    </cfRule>
    <cfRule type="cellIs" dxfId="353" priority="22" stopIfTrue="1" operator="equal">
      <formula>0</formula>
    </cfRule>
    <cfRule type="cellIs" dxfId="352" priority="29" stopIfTrue="1" operator="lessThanOrEqual">
      <formula>0</formula>
    </cfRule>
    <cfRule type="cellIs" dxfId="351" priority="30" stopIfTrue="1" operator="equal">
      <formula>0</formula>
    </cfRule>
  </conditionalFormatting>
  <conditionalFormatting sqref="AC4:AH23">
    <cfRule type="cellIs" dxfId="350" priority="32" stopIfTrue="1" operator="equal">
      <formula>"HTPC"</formula>
    </cfRule>
  </conditionalFormatting>
  <conditionalFormatting sqref="AC23:AH23 AC25:AH26">
    <cfRule type="cellIs" dxfId="349" priority="33" stopIfTrue="1" operator="lessThanOrEqual">
      <formula>0</formula>
    </cfRule>
  </conditionalFormatting>
  <conditionalFormatting sqref="AC23:AH28 AI22:AI28 AI4:AI20 AI53:AI54">
    <cfRule type="cellIs" dxfId="348" priority="34" stopIfTrue="1" operator="equal">
      <formula>0</formula>
    </cfRule>
  </conditionalFormatting>
  <conditionalFormatting sqref="AI22 AI24:AI25">
    <cfRule type="cellIs" dxfId="347" priority="31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D17F-313B-4608-9622-865B9DC90835}">
  <sheetPr>
    <tabColor indexed="11"/>
    <pageSetUpPr fitToPage="1"/>
  </sheetPr>
  <dimension ref="A1:AI63"/>
  <sheetViews>
    <sheetView showGridLines="0" view="pageBreakPreview" zoomScale="114" zoomScaleNormal="120" zoomScaleSheetLayoutView="114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15174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130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50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60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/>
      <c r="AE14" s="26"/>
      <c r="AF14" s="26"/>
      <c r="AG14" s="26">
        <v>1</v>
      </c>
      <c r="AH14" s="95"/>
      <c r="AI14" s="248">
        <f>COUNTA(AC14:AH14)</f>
        <v>2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187</v>
      </c>
      <c r="AD15" s="12"/>
      <c r="AE15" s="12"/>
      <c r="AF15" s="12"/>
      <c r="AG15" s="107" t="s">
        <v>187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7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/>
      <c r="AE16" s="11"/>
      <c r="AF16" s="108"/>
      <c r="AG16" s="11">
        <v>1</v>
      </c>
      <c r="AH16" s="97"/>
      <c r="AI16" s="211">
        <f>COUNTA(AC16:AH16)</f>
        <v>2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3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2" t="s">
        <v>187</v>
      </c>
      <c r="AD17" s="12"/>
      <c r="AE17" s="12"/>
      <c r="AF17" s="12"/>
      <c r="AG17" s="107" t="s">
        <v>153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3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>
        <v>1</v>
      </c>
      <c r="AF18" s="13"/>
      <c r="AG18" s="13">
        <v>1</v>
      </c>
      <c r="AH18" s="97"/>
      <c r="AI18" s="211">
        <f>COUNTA(AC18:AH18)</f>
        <v>4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2" t="s">
        <v>187</v>
      </c>
      <c r="AD19" s="12" t="s">
        <v>153</v>
      </c>
      <c r="AE19" s="12" t="s">
        <v>187</v>
      </c>
      <c r="AF19" s="12"/>
      <c r="AG19" s="12" t="s">
        <v>153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>
        <v>1</v>
      </c>
      <c r="AF20" s="13"/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2" t="s">
        <v>153</v>
      </c>
      <c r="AD21" s="12" t="s">
        <v>187</v>
      </c>
      <c r="AE21" s="12" t="s">
        <v>187</v>
      </c>
      <c r="AF21" s="12"/>
      <c r="AG21" s="12" t="s">
        <v>187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>
        <v>1</v>
      </c>
      <c r="AF22" s="13"/>
      <c r="AG22" s="13">
        <v>1</v>
      </c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7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153</v>
      </c>
      <c r="AD23" s="14" t="s">
        <v>187</v>
      </c>
      <c r="AE23" s="14" t="s">
        <v>187</v>
      </c>
      <c r="AF23" s="14"/>
      <c r="AG23" s="14" t="s">
        <v>187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3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3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3</v>
      </c>
      <c r="AE25" s="88">
        <f>SUM(AE4:AE24)</f>
        <v>3</v>
      </c>
      <c r="AF25" s="88">
        <f>SUM(AF4:AF24)</f>
        <v>0</v>
      </c>
      <c r="AG25" s="88">
        <f>SUM(AG4:AG24)</f>
        <v>5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16</v>
      </c>
      <c r="AI27" s="92">
        <f>SUM(AC27:AH27)</f>
        <v>16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>
        <v>26</v>
      </c>
      <c r="AI28" s="92">
        <f>SUM(AC28:AH28)</f>
        <v>26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7</v>
      </c>
      <c r="AD29" s="203">
        <f>AD25+AD26</f>
        <v>3</v>
      </c>
      <c r="AE29" s="203">
        <f>AE25+AE26</f>
        <v>3</v>
      </c>
      <c r="AF29" s="203">
        <f>AF25+AF26</f>
        <v>0</v>
      </c>
      <c r="AG29" s="203">
        <f>AG25+AG26+AG27</f>
        <v>5</v>
      </c>
      <c r="AH29" s="203">
        <f>AH25+AH26+AH27</f>
        <v>16</v>
      </c>
      <c r="AI29" s="205">
        <f>SUM(AI25:AI28)</f>
        <v>60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7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3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3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193</v>
      </c>
      <c r="AC36" s="188"/>
      <c r="AD36" s="188"/>
      <c r="AE36" s="188"/>
      <c r="AF36" s="188"/>
      <c r="AG36" s="188"/>
      <c r="AH36" s="189">
        <v>24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7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3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3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7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3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40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3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>
        <v>2</v>
      </c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50</v>
      </c>
      <c r="AH53" s="149"/>
      <c r="AI53" s="22">
        <f>SUM(AI51:AI52)</f>
        <v>250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346" priority="18" stopIfTrue="1" operator="equal">
      <formula>"Sáb"</formula>
    </cfRule>
    <cfRule type="cellIs" dxfId="345" priority="19" stopIfTrue="1" operator="equal">
      <formula>"Dom"</formula>
    </cfRule>
  </conditionalFormatting>
  <conditionalFormatting sqref="M29:M31">
    <cfRule type="cellIs" dxfId="344" priority="6" stopIfTrue="1" operator="equal">
      <formula>"Sáb"</formula>
    </cfRule>
    <cfRule type="cellIs" dxfId="343" priority="7" stopIfTrue="1" operator="equal">
      <formula>"Dom"</formula>
    </cfRule>
    <cfRule type="cellIs" dxfId="342" priority="12" stopIfTrue="1" operator="equal">
      <formula>"Sáb"</formula>
    </cfRule>
    <cfRule type="cellIs" dxfId="341" priority="13" stopIfTrue="1" operator="equal">
      <formula>"Dom"</formula>
    </cfRule>
  </conditionalFormatting>
  <conditionalFormatting sqref="M31">
    <cfRule type="cellIs" dxfId="340" priority="8" stopIfTrue="1" operator="equal">
      <formula>"Sáb"</formula>
    </cfRule>
    <cfRule type="cellIs" dxfId="339" priority="9" stopIfTrue="1" operator="equal">
      <formula>"Dom"</formula>
    </cfRule>
    <cfRule type="cellIs" dxfId="338" priority="10" stopIfTrue="1" operator="equal">
      <formula>"Sáb"</formula>
    </cfRule>
    <cfRule type="cellIs" dxfId="337" priority="11" stopIfTrue="1" operator="equal">
      <formula>"Dom"</formula>
    </cfRule>
    <cfRule type="cellIs" dxfId="336" priority="14" stopIfTrue="1" operator="equal">
      <formula>"Sáb"</formula>
    </cfRule>
    <cfRule type="cellIs" dxfId="335" priority="15" stopIfTrue="1" operator="equal">
      <formula>"Dom"</formula>
    </cfRule>
    <cfRule type="cellIs" dxfId="334" priority="16" stopIfTrue="1" operator="equal">
      <formula>"Sáb"</formula>
    </cfRule>
    <cfRule type="cellIs" dxfId="333" priority="17" stopIfTrue="1" operator="equal">
      <formula>"Dom"</formula>
    </cfRule>
  </conditionalFormatting>
  <conditionalFormatting sqref="N16:N46">
    <cfRule type="cellIs" dxfId="332" priority="5" stopIfTrue="1" operator="equal">
      <formula>0</formula>
    </cfRule>
  </conditionalFormatting>
  <conditionalFormatting sqref="AC13:AF13">
    <cfRule type="cellIs" dxfId="331" priority="1" stopIfTrue="1" operator="equal">
      <formula>"HTPC"</formula>
    </cfRule>
  </conditionalFormatting>
  <conditionalFormatting sqref="AC4:AG23">
    <cfRule type="cellIs" dxfId="330" priority="20" stopIfTrue="1" operator="equal">
      <formula>"HTPC"</formula>
    </cfRule>
    <cfRule type="cellIs" dxfId="329" priority="23" stopIfTrue="1" operator="equal">
      <formula>"HTPC"</formula>
    </cfRule>
  </conditionalFormatting>
  <conditionalFormatting sqref="AC23:AG23">
    <cfRule type="cellIs" dxfId="328" priority="21" stopIfTrue="1" operator="lessThanOrEqual">
      <formula>0</formula>
    </cfRule>
    <cfRule type="cellIs" dxfId="327" priority="22" stopIfTrue="1" operator="equal">
      <formula>0</formula>
    </cfRule>
    <cfRule type="cellIs" dxfId="326" priority="29" stopIfTrue="1" operator="lessThanOrEqual">
      <formula>0</formula>
    </cfRule>
    <cfRule type="cellIs" dxfId="325" priority="30" stopIfTrue="1" operator="equal">
      <formula>0</formula>
    </cfRule>
  </conditionalFormatting>
  <conditionalFormatting sqref="AC4:AH23">
    <cfRule type="cellIs" dxfId="324" priority="32" stopIfTrue="1" operator="equal">
      <formula>"HTPC"</formula>
    </cfRule>
  </conditionalFormatting>
  <conditionalFormatting sqref="AC23:AH23 AC25:AH26">
    <cfRule type="cellIs" dxfId="323" priority="33" stopIfTrue="1" operator="lessThanOrEqual">
      <formula>0</formula>
    </cfRule>
  </conditionalFormatting>
  <conditionalFormatting sqref="AC23:AH28 AI22:AI28 AI4:AI20 AI53:AI54">
    <cfRule type="cellIs" dxfId="322" priority="34" stopIfTrue="1" operator="equal">
      <formula>0</formula>
    </cfRule>
  </conditionalFormatting>
  <conditionalFormatting sqref="AI22 AI24:AI25">
    <cfRule type="cellIs" dxfId="321" priority="31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D7A5-1025-4D2E-B43E-CE82107319AB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21582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167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177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187</v>
      </c>
      <c r="AD15" s="32" t="s">
        <v>187</v>
      </c>
      <c r="AE15" s="32" t="s">
        <v>187</v>
      </c>
      <c r="AF15" s="32" t="s">
        <v>187</v>
      </c>
      <c r="AG15" s="32" t="s">
        <v>187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187</v>
      </c>
      <c r="AD17" s="32" t="s">
        <v>187</v>
      </c>
      <c r="AE17" s="32" t="s">
        <v>187</v>
      </c>
      <c r="AF17" s="32" t="s">
        <v>187</v>
      </c>
      <c r="AG17" s="32" t="s">
        <v>187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187</v>
      </c>
      <c r="AD19" s="32" t="s">
        <v>187</v>
      </c>
      <c r="AE19" s="32" t="s">
        <v>187</v>
      </c>
      <c r="AF19" s="32" t="s">
        <v>187</v>
      </c>
      <c r="AG19" s="32" t="s">
        <v>187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187</v>
      </c>
      <c r="AD21" s="32" t="s">
        <v>187</v>
      </c>
      <c r="AE21" s="32" t="s">
        <v>187</v>
      </c>
      <c r="AF21" s="32" t="s">
        <v>187</v>
      </c>
      <c r="AG21" s="32" t="s">
        <v>187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/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187</v>
      </c>
      <c r="AD23" s="32" t="s">
        <v>187</v>
      </c>
      <c r="AE23" s="32" t="s">
        <v>187</v>
      </c>
      <c r="AF23" s="32" t="s">
        <v>187</v>
      </c>
      <c r="AG23" s="15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5</v>
      </c>
      <c r="AF25" s="88">
        <f>SUM(AF4:AF24)</f>
        <v>5</v>
      </c>
      <c r="AG25" s="88">
        <f>SUM(AG4:AG24)</f>
        <v>4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5</v>
      </c>
      <c r="AE29" s="203">
        <f>AE25+AE26</f>
        <v>7</v>
      </c>
      <c r="AF29" s="203">
        <f>AF25+AF26</f>
        <v>5</v>
      </c>
      <c r="AG29" s="203">
        <f>AG25+AG26+AG27</f>
        <v>4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>
        <v>0</v>
      </c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0</v>
      </c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320" priority="16" stopIfTrue="1" operator="equal">
      <formula>"Sáb"</formula>
    </cfRule>
    <cfRule type="cellIs" dxfId="319" priority="17" stopIfTrue="1" operator="equal">
      <formula>"Dom"</formula>
    </cfRule>
  </conditionalFormatting>
  <conditionalFormatting sqref="M29:M31">
    <cfRule type="cellIs" dxfId="318" priority="4" stopIfTrue="1" operator="equal">
      <formula>"Sáb"</formula>
    </cfRule>
    <cfRule type="cellIs" dxfId="317" priority="5" stopIfTrue="1" operator="equal">
      <formula>"Dom"</formula>
    </cfRule>
    <cfRule type="cellIs" dxfId="316" priority="10" stopIfTrue="1" operator="equal">
      <formula>"Sáb"</formula>
    </cfRule>
    <cfRule type="cellIs" dxfId="315" priority="11" stopIfTrue="1" operator="equal">
      <formula>"Dom"</formula>
    </cfRule>
  </conditionalFormatting>
  <conditionalFormatting sqref="M31">
    <cfRule type="cellIs" dxfId="314" priority="6" stopIfTrue="1" operator="equal">
      <formula>"Sáb"</formula>
    </cfRule>
    <cfRule type="cellIs" dxfId="313" priority="7" stopIfTrue="1" operator="equal">
      <formula>"Dom"</formula>
    </cfRule>
    <cfRule type="cellIs" dxfId="312" priority="8" stopIfTrue="1" operator="equal">
      <formula>"Sáb"</formula>
    </cfRule>
    <cfRule type="cellIs" dxfId="311" priority="9" stopIfTrue="1" operator="equal">
      <formula>"Dom"</formula>
    </cfRule>
    <cfRule type="cellIs" dxfId="310" priority="12" stopIfTrue="1" operator="equal">
      <formula>"Sáb"</formula>
    </cfRule>
    <cfRule type="cellIs" dxfId="309" priority="13" stopIfTrue="1" operator="equal">
      <formula>"Dom"</formula>
    </cfRule>
    <cfRule type="cellIs" dxfId="308" priority="14" stopIfTrue="1" operator="equal">
      <formula>"Sáb"</formula>
    </cfRule>
    <cfRule type="cellIs" dxfId="307" priority="15" stopIfTrue="1" operator="equal">
      <formula>"Dom"</formula>
    </cfRule>
  </conditionalFormatting>
  <conditionalFormatting sqref="N16:N46">
    <cfRule type="cellIs" dxfId="306" priority="3" stopIfTrue="1" operator="equal">
      <formula>0</formula>
    </cfRule>
  </conditionalFormatting>
  <conditionalFormatting sqref="AC13:AF13">
    <cfRule type="cellIs" dxfId="305" priority="2" stopIfTrue="1" operator="equal">
      <formula>"HTPC"</formula>
    </cfRule>
  </conditionalFormatting>
  <conditionalFormatting sqref="AC23:AF23">
    <cfRule type="cellIs" dxfId="304" priority="1" stopIfTrue="1" operator="equal">
      <formula>"HTPC"</formula>
    </cfRule>
  </conditionalFormatting>
  <conditionalFormatting sqref="AC4:AG23">
    <cfRule type="cellIs" dxfId="303" priority="18" stopIfTrue="1" operator="equal">
      <formula>"HTPC"</formula>
    </cfRule>
    <cfRule type="cellIs" dxfId="302" priority="21" stopIfTrue="1" operator="equal">
      <formula>"HTPC"</formula>
    </cfRule>
  </conditionalFormatting>
  <conditionalFormatting sqref="AC23:AG23">
    <cfRule type="cellIs" dxfId="301" priority="19" stopIfTrue="1" operator="lessThanOrEqual">
      <formula>0</formula>
    </cfRule>
    <cfRule type="cellIs" dxfId="300" priority="20" stopIfTrue="1" operator="equal">
      <formula>0</formula>
    </cfRule>
    <cfRule type="cellIs" dxfId="299" priority="22" stopIfTrue="1" operator="lessThanOrEqual">
      <formula>0</formula>
    </cfRule>
    <cfRule type="cellIs" dxfId="298" priority="23" stopIfTrue="1" operator="equal">
      <formula>0</formula>
    </cfRule>
  </conditionalFormatting>
  <conditionalFormatting sqref="AC4:AH23">
    <cfRule type="cellIs" dxfId="297" priority="25" stopIfTrue="1" operator="equal">
      <formula>"HTPC"</formula>
    </cfRule>
  </conditionalFormatting>
  <conditionalFormatting sqref="AC23:AH23 AC25:AH26">
    <cfRule type="cellIs" dxfId="296" priority="26" stopIfTrue="1" operator="lessThanOrEqual">
      <formula>0</formula>
    </cfRule>
  </conditionalFormatting>
  <conditionalFormatting sqref="AC23:AH28 AI22:AI28 AI4:AI20 AI53:AI54">
    <cfRule type="cellIs" dxfId="295" priority="27" stopIfTrue="1" operator="equal">
      <formula>0</formula>
    </cfRule>
  </conditionalFormatting>
  <conditionalFormatting sqref="AI22 AI24:AI25">
    <cfRule type="cellIs" dxfId="294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4188-B0A9-4FC4-8B97-C890ABAEDAA1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18068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145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>
        <v>1</v>
      </c>
      <c r="AD4" s="26">
        <v>1</v>
      </c>
      <c r="AE4" s="26">
        <v>1</v>
      </c>
      <c r="AF4" s="26">
        <v>1</v>
      </c>
      <c r="AG4" s="26">
        <v>1</v>
      </c>
      <c r="AH4" s="95"/>
      <c r="AI4" s="254">
        <f>COUNTA(AC4:AH4)</f>
        <v>5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60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72</v>
      </c>
      <c r="Z5" s="231"/>
      <c r="AA5" s="50"/>
      <c r="AB5" s="213"/>
      <c r="AC5" s="32" t="s">
        <v>180</v>
      </c>
      <c r="AD5" s="32" t="s">
        <v>180</v>
      </c>
      <c r="AE5" s="32" t="s">
        <v>180</v>
      </c>
      <c r="AF5" s="32" t="s">
        <v>180</v>
      </c>
      <c r="AG5" s="32" t="s">
        <v>180</v>
      </c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>
        <v>1</v>
      </c>
      <c r="AD6" s="11">
        <v>1</v>
      </c>
      <c r="AE6" s="11">
        <v>1</v>
      </c>
      <c r="AF6" s="11">
        <v>1</v>
      </c>
      <c r="AG6" s="11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 t="s">
        <v>180</v>
      </c>
      <c r="AD7" s="32" t="s">
        <v>180</v>
      </c>
      <c r="AE7" s="32" t="s">
        <v>180</v>
      </c>
      <c r="AF7" s="32" t="s">
        <v>180</v>
      </c>
      <c r="AG7" s="32" t="s">
        <v>180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>
        <v>1</v>
      </c>
      <c r="AD8" s="11">
        <v>1</v>
      </c>
      <c r="AE8" s="11">
        <v>1</v>
      </c>
      <c r="AF8" s="11">
        <v>1</v>
      </c>
      <c r="AG8" s="11">
        <v>1</v>
      </c>
      <c r="AH8" s="97"/>
      <c r="AI8" s="211">
        <f>COUNTA(AC8:AH8)</f>
        <v>5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 t="s">
        <v>180</v>
      </c>
      <c r="AD9" s="32" t="s">
        <v>180</v>
      </c>
      <c r="AE9" s="32" t="s">
        <v>180</v>
      </c>
      <c r="AF9" s="32" t="s">
        <v>180</v>
      </c>
      <c r="AG9" s="32" t="s">
        <v>180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>
        <v>1</v>
      </c>
      <c r="AE10" s="11">
        <v>1</v>
      </c>
      <c r="AF10" s="11">
        <v>1</v>
      </c>
      <c r="AG10" s="11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180</v>
      </c>
      <c r="AD11" s="32" t="s">
        <v>180</v>
      </c>
      <c r="AE11" s="32" t="s">
        <v>180</v>
      </c>
      <c r="AF11" s="32" t="s">
        <v>180</v>
      </c>
      <c r="AG11" s="32" t="s">
        <v>180</v>
      </c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>
        <v>1</v>
      </c>
      <c r="AE12" s="11">
        <v>1</v>
      </c>
      <c r="AF12" s="11">
        <v>1</v>
      </c>
      <c r="AG12" s="11"/>
      <c r="AH12" s="97"/>
      <c r="AI12" s="211">
        <f>COUNTA(AC12:AH12)</f>
        <v>4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180</v>
      </c>
      <c r="AD13" s="32" t="s">
        <v>180</v>
      </c>
      <c r="AE13" s="32" t="s">
        <v>180</v>
      </c>
      <c r="AF13" s="32" t="s">
        <v>180</v>
      </c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156</v>
      </c>
      <c r="AD15" s="32" t="s">
        <v>156</v>
      </c>
      <c r="AE15" s="32" t="s">
        <v>156</v>
      </c>
      <c r="AF15" s="32" t="s">
        <v>156</v>
      </c>
      <c r="AG15" s="32" t="s">
        <v>156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12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10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156</v>
      </c>
      <c r="AD17" s="32" t="s">
        <v>156</v>
      </c>
      <c r="AE17" s="32" t="s">
        <v>156</v>
      </c>
      <c r="AF17" s="32" t="s">
        <v>156</v>
      </c>
      <c r="AG17" s="32" t="s">
        <v>156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12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10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156</v>
      </c>
      <c r="AD19" s="32" t="s">
        <v>156</v>
      </c>
      <c r="AE19" s="32" t="s">
        <v>156</v>
      </c>
      <c r="AF19" s="32" t="s">
        <v>156</v>
      </c>
      <c r="AG19" s="32" t="s">
        <v>156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8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156</v>
      </c>
      <c r="AD21" s="32" t="s">
        <v>156</v>
      </c>
      <c r="AE21" s="32" t="s">
        <v>156</v>
      </c>
      <c r="AF21" s="32" t="s">
        <v>156</v>
      </c>
      <c r="AG21" s="32" t="s">
        <v>156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/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12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156</v>
      </c>
      <c r="AD23" s="32" t="s">
        <v>156</v>
      </c>
      <c r="AE23" s="32" t="s">
        <v>156</v>
      </c>
      <c r="AF23" s="32" t="s">
        <v>156</v>
      </c>
      <c r="AG23" s="15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10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12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10</v>
      </c>
      <c r="AD25" s="88">
        <f>SUM(AD4:AD24)</f>
        <v>10</v>
      </c>
      <c r="AE25" s="88">
        <f>SUM(AE4:AE24)</f>
        <v>10</v>
      </c>
      <c r="AF25" s="88">
        <f>SUM(AF4:AF24)</f>
        <v>10</v>
      </c>
      <c r="AG25" s="88">
        <f>SUM(AG4:AG24)</f>
        <v>8</v>
      </c>
      <c r="AH25" s="89"/>
      <c r="AI25" s="90">
        <f>SUM(AC25:AH25)</f>
        <v>48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10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>
        <v>2</v>
      </c>
      <c r="AF26" s="20"/>
      <c r="AG26" s="20"/>
      <c r="AH26" s="20"/>
      <c r="AI26" s="91">
        <f>SUM(AC26:AH26)</f>
        <v>4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8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20</v>
      </c>
      <c r="AI27" s="92">
        <f>SUM(AC27:AH27)</f>
        <v>20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12</v>
      </c>
      <c r="AD29" s="203">
        <f>AD25+AD26</f>
        <v>10</v>
      </c>
      <c r="AE29" s="203">
        <f>AE25+AE26</f>
        <v>12</v>
      </c>
      <c r="AF29" s="203">
        <f>AF25+AF26</f>
        <v>10</v>
      </c>
      <c r="AG29" s="203">
        <f>AG25+AG26+AG27</f>
        <v>8</v>
      </c>
      <c r="AH29" s="203">
        <f>AH25+AH26+AH27</f>
        <v>20</v>
      </c>
      <c r="AI29" s="205">
        <f>SUM(AI25:AI28)</f>
        <v>72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12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10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12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10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8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180</v>
      </c>
      <c r="AC36" s="188"/>
      <c r="AD36" s="188"/>
      <c r="AE36" s="188"/>
      <c r="AF36" s="188"/>
      <c r="AG36" s="188"/>
      <c r="AH36" s="189">
        <v>24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12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10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12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10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8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12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10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48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12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60</v>
      </c>
      <c r="AH53" s="149"/>
      <c r="AI53" s="22">
        <f>SUM(AI51:AI52)</f>
        <v>300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293" priority="16" stopIfTrue="1" operator="equal">
      <formula>"Sáb"</formula>
    </cfRule>
    <cfRule type="cellIs" dxfId="292" priority="17" stopIfTrue="1" operator="equal">
      <formula>"Dom"</formula>
    </cfRule>
  </conditionalFormatting>
  <conditionalFormatting sqref="M29:M31">
    <cfRule type="cellIs" dxfId="291" priority="4" stopIfTrue="1" operator="equal">
      <formula>"Sáb"</formula>
    </cfRule>
    <cfRule type="cellIs" dxfId="290" priority="5" stopIfTrue="1" operator="equal">
      <formula>"Dom"</formula>
    </cfRule>
    <cfRule type="cellIs" dxfId="289" priority="10" stopIfTrue="1" operator="equal">
      <formula>"Sáb"</formula>
    </cfRule>
    <cfRule type="cellIs" dxfId="288" priority="11" stopIfTrue="1" operator="equal">
      <formula>"Dom"</formula>
    </cfRule>
  </conditionalFormatting>
  <conditionalFormatting sqref="M31">
    <cfRule type="cellIs" dxfId="287" priority="6" stopIfTrue="1" operator="equal">
      <formula>"Sáb"</formula>
    </cfRule>
    <cfRule type="cellIs" dxfId="286" priority="7" stopIfTrue="1" operator="equal">
      <formula>"Dom"</formula>
    </cfRule>
    <cfRule type="cellIs" dxfId="285" priority="8" stopIfTrue="1" operator="equal">
      <formula>"Sáb"</formula>
    </cfRule>
    <cfRule type="cellIs" dxfId="284" priority="9" stopIfTrue="1" operator="equal">
      <formula>"Dom"</formula>
    </cfRule>
    <cfRule type="cellIs" dxfId="283" priority="12" stopIfTrue="1" operator="equal">
      <formula>"Sáb"</formula>
    </cfRule>
    <cfRule type="cellIs" dxfId="282" priority="13" stopIfTrue="1" operator="equal">
      <formula>"Dom"</formula>
    </cfRule>
    <cfRule type="cellIs" dxfId="281" priority="14" stopIfTrue="1" operator="equal">
      <formula>"Sáb"</formula>
    </cfRule>
    <cfRule type="cellIs" dxfId="280" priority="15" stopIfTrue="1" operator="equal">
      <formula>"Dom"</formula>
    </cfRule>
  </conditionalFormatting>
  <conditionalFormatting sqref="N16:N46">
    <cfRule type="cellIs" dxfId="279" priority="3" stopIfTrue="1" operator="equal">
      <formula>0</formula>
    </cfRule>
  </conditionalFormatting>
  <conditionalFormatting sqref="AC13:AF13">
    <cfRule type="cellIs" dxfId="278" priority="2" stopIfTrue="1" operator="equal">
      <formula>"HTPC"</formula>
    </cfRule>
  </conditionalFormatting>
  <conditionalFormatting sqref="AC23:AF23">
    <cfRule type="cellIs" dxfId="277" priority="1" stopIfTrue="1" operator="equal">
      <formula>"HTPC"</formula>
    </cfRule>
  </conditionalFormatting>
  <conditionalFormatting sqref="AC4:AG23">
    <cfRule type="cellIs" dxfId="276" priority="18" stopIfTrue="1" operator="equal">
      <formula>"HTPC"</formula>
    </cfRule>
    <cfRule type="cellIs" dxfId="275" priority="21" stopIfTrue="1" operator="equal">
      <formula>"HTPC"</formula>
    </cfRule>
  </conditionalFormatting>
  <conditionalFormatting sqref="AC23:AG23">
    <cfRule type="cellIs" dxfId="274" priority="19" stopIfTrue="1" operator="lessThanOrEqual">
      <formula>0</formula>
    </cfRule>
    <cfRule type="cellIs" dxfId="273" priority="20" stopIfTrue="1" operator="equal">
      <formula>0</formula>
    </cfRule>
    <cfRule type="cellIs" dxfId="272" priority="22" stopIfTrue="1" operator="lessThanOrEqual">
      <formula>0</formula>
    </cfRule>
    <cfRule type="cellIs" dxfId="271" priority="23" stopIfTrue="1" operator="equal">
      <formula>0</formula>
    </cfRule>
  </conditionalFormatting>
  <conditionalFormatting sqref="AC4:AH23">
    <cfRule type="cellIs" dxfId="270" priority="25" stopIfTrue="1" operator="equal">
      <formula>"HTPC"</formula>
    </cfRule>
  </conditionalFormatting>
  <conditionalFormatting sqref="AC23:AH23 AC25:AH26">
    <cfRule type="cellIs" dxfId="269" priority="26" stopIfTrue="1" operator="lessThanOrEqual">
      <formula>0</formula>
    </cfRule>
  </conditionalFormatting>
  <conditionalFormatting sqref="AC23:AH28 AI22:AI28 AI4:AI20 AI53:AI54">
    <cfRule type="cellIs" dxfId="268" priority="27" stopIfTrue="1" operator="equal">
      <formula>0</formula>
    </cfRule>
  </conditionalFormatting>
  <conditionalFormatting sqref="AI22 AI24:AI25">
    <cfRule type="cellIs" dxfId="267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EA47-8418-409A-BD5A-0CAFC74FB17B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94" t="s">
        <v>205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22047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204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117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9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134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159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/>
      <c r="AE14" s="26"/>
      <c r="AF14" s="26"/>
      <c r="AG14" s="26">
        <v>1</v>
      </c>
      <c r="AH14" s="95"/>
      <c r="AI14" s="248">
        <f>COUNTA(AC14:AH14)</f>
        <v>2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153</v>
      </c>
      <c r="AD15" s="12"/>
      <c r="AE15" s="12"/>
      <c r="AF15" s="12"/>
      <c r="AG15" s="12" t="s">
        <v>153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4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/>
      <c r="AE16" s="11">
        <v>1</v>
      </c>
      <c r="AF16" s="11"/>
      <c r="AG16" s="11"/>
      <c r="AH16" s="97"/>
      <c r="AI16" s="211">
        <f>COUNTA(AC16:AH16)</f>
        <v>2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153</v>
      </c>
      <c r="AD17" s="12"/>
      <c r="AE17" s="12" t="s">
        <v>155</v>
      </c>
      <c r="AF17" s="12"/>
      <c r="AG17" s="12"/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2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/>
      <c r="AE18" s="13">
        <v>1</v>
      </c>
      <c r="AF18" s="13"/>
      <c r="AG18" s="13"/>
      <c r="AH18" s="97"/>
      <c r="AI18" s="211">
        <f>COUNTA(AC18:AH18)</f>
        <v>2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157</v>
      </c>
      <c r="AD19" s="12"/>
      <c r="AE19" s="12" t="s">
        <v>155</v>
      </c>
      <c r="AF19" s="12"/>
      <c r="AG19" s="1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3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/>
      <c r="AE20" s="13"/>
      <c r="AF20" s="13"/>
      <c r="AG20" s="13">
        <v>1</v>
      </c>
      <c r="AH20" s="97"/>
      <c r="AI20" s="215">
        <f>COUNTA(AC20:AH20)</f>
        <v>2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155</v>
      </c>
      <c r="AD21" s="12"/>
      <c r="AE21" s="12"/>
      <c r="AF21" s="12"/>
      <c r="AG21" s="12" t="s">
        <v>157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/>
      <c r="AE22" s="13"/>
      <c r="AF22" s="13"/>
      <c r="AG22" s="13">
        <v>1</v>
      </c>
      <c r="AH22" s="97"/>
      <c r="AI22" s="211">
        <f>COUNTA(AC22:AH22)</f>
        <v>1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4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/>
      <c r="AE23" s="14"/>
      <c r="AF23" s="14"/>
      <c r="AG23" s="14" t="s">
        <v>157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2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4</v>
      </c>
      <c r="AD25" s="88">
        <f>SUM(AD4:AD24)</f>
        <v>0</v>
      </c>
      <c r="AE25" s="88">
        <f>SUM(AE4:AE24)</f>
        <v>2</v>
      </c>
      <c r="AF25" s="88">
        <f>SUM(AF4:AF24)</f>
        <v>0</v>
      </c>
      <c r="AG25" s="88">
        <f>SUM(AG4:AG24)</f>
        <v>3</v>
      </c>
      <c r="AH25" s="89"/>
      <c r="AI25" s="90">
        <f>SUM(AC25:AH25)</f>
        <v>9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/>
      <c r="AF26" s="20"/>
      <c r="AG26" s="20"/>
      <c r="AH26" s="20"/>
      <c r="AI26" s="91">
        <f>SUM(AC26:AH26)</f>
        <v>0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3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/>
      <c r="AI27" s="92">
        <f>SUM(AC27:AH27)</f>
        <v>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4</v>
      </c>
      <c r="AD29" s="203">
        <f>AD25+AD26</f>
        <v>0</v>
      </c>
      <c r="AE29" s="203">
        <f>AE25+AE26</f>
        <v>2</v>
      </c>
      <c r="AF29" s="203">
        <f>AF25+AF26</f>
        <v>0</v>
      </c>
      <c r="AG29" s="203">
        <f>AG25+AG26+AG27</f>
        <v>3</v>
      </c>
      <c r="AH29" s="203">
        <f>AH25+AH26+AH27</f>
        <v>0</v>
      </c>
      <c r="AI29" s="205">
        <f>SUM(AI25:AI28)</f>
        <v>9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4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2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3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9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4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2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3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4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9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2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191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0</v>
      </c>
      <c r="AH53" s="149"/>
      <c r="AI53" s="22">
        <f>SUM(AI51:AI52)</f>
        <v>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118"/>
      <c r="AD56" s="118"/>
      <c r="AE56" s="118"/>
      <c r="AF56" s="118"/>
      <c r="AG56" s="118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8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B51:Y51"/>
    <mergeCell ref="AB51:AF51"/>
    <mergeCell ref="AG51:AH51"/>
    <mergeCell ref="B52:Y52"/>
    <mergeCell ref="AB52:AF52"/>
    <mergeCell ref="AG52:AH5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266" priority="15" stopIfTrue="1" operator="equal">
      <formula>"Sáb"</formula>
    </cfRule>
    <cfRule type="cellIs" dxfId="265" priority="16" stopIfTrue="1" operator="equal">
      <formula>"Dom"</formula>
    </cfRule>
  </conditionalFormatting>
  <conditionalFormatting sqref="M29:M31">
    <cfRule type="cellIs" dxfId="264" priority="3" stopIfTrue="1" operator="equal">
      <formula>"Sáb"</formula>
    </cfRule>
    <cfRule type="cellIs" dxfId="263" priority="4" stopIfTrue="1" operator="equal">
      <formula>"Dom"</formula>
    </cfRule>
    <cfRule type="cellIs" dxfId="262" priority="9" stopIfTrue="1" operator="equal">
      <formula>"Sáb"</formula>
    </cfRule>
    <cfRule type="cellIs" dxfId="261" priority="10" stopIfTrue="1" operator="equal">
      <formula>"Dom"</formula>
    </cfRule>
  </conditionalFormatting>
  <conditionalFormatting sqref="M31">
    <cfRule type="cellIs" dxfId="260" priority="5" stopIfTrue="1" operator="equal">
      <formula>"Sáb"</formula>
    </cfRule>
    <cfRule type="cellIs" dxfId="259" priority="6" stopIfTrue="1" operator="equal">
      <formula>"Dom"</formula>
    </cfRule>
    <cfRule type="cellIs" dxfId="258" priority="7" stopIfTrue="1" operator="equal">
      <formula>"Sáb"</formula>
    </cfRule>
    <cfRule type="cellIs" dxfId="257" priority="8" stopIfTrue="1" operator="equal">
      <formula>"Dom"</formula>
    </cfRule>
    <cfRule type="cellIs" dxfId="256" priority="11" stopIfTrue="1" operator="equal">
      <formula>"Sáb"</formula>
    </cfRule>
    <cfRule type="cellIs" dxfId="255" priority="12" stopIfTrue="1" operator="equal">
      <formula>"Dom"</formula>
    </cfRule>
    <cfRule type="cellIs" dxfId="254" priority="13" stopIfTrue="1" operator="equal">
      <formula>"Sáb"</formula>
    </cfRule>
    <cfRule type="cellIs" dxfId="253" priority="14" stopIfTrue="1" operator="equal">
      <formula>"Dom"</formula>
    </cfRule>
  </conditionalFormatting>
  <conditionalFormatting sqref="N16:N46">
    <cfRule type="cellIs" dxfId="252" priority="2" stopIfTrue="1" operator="equal">
      <formula>0</formula>
    </cfRule>
  </conditionalFormatting>
  <conditionalFormatting sqref="AC13:AF13">
    <cfRule type="cellIs" dxfId="251" priority="1" stopIfTrue="1" operator="equal">
      <formula>"HTPC"</formula>
    </cfRule>
  </conditionalFormatting>
  <conditionalFormatting sqref="AC4:AG23">
    <cfRule type="cellIs" dxfId="250" priority="17" stopIfTrue="1" operator="equal">
      <formula>"HTPC"</formula>
    </cfRule>
    <cfRule type="cellIs" dxfId="249" priority="20" stopIfTrue="1" operator="equal">
      <formula>"HTPC"</formula>
    </cfRule>
  </conditionalFormatting>
  <conditionalFormatting sqref="AC23:AG23">
    <cfRule type="cellIs" dxfId="248" priority="18" stopIfTrue="1" operator="lessThanOrEqual">
      <formula>0</formula>
    </cfRule>
    <cfRule type="cellIs" dxfId="247" priority="19" stopIfTrue="1" operator="equal">
      <formula>0</formula>
    </cfRule>
    <cfRule type="cellIs" dxfId="246" priority="21" stopIfTrue="1" operator="lessThanOrEqual">
      <formula>0</formula>
    </cfRule>
    <cfRule type="cellIs" dxfId="245" priority="22" stopIfTrue="1" operator="equal">
      <formula>0</formula>
    </cfRule>
  </conditionalFormatting>
  <conditionalFormatting sqref="AC4:AH23">
    <cfRule type="cellIs" dxfId="244" priority="24" stopIfTrue="1" operator="equal">
      <formula>"HTPC"</formula>
    </cfRule>
  </conditionalFormatting>
  <conditionalFormatting sqref="AC23:AH23 AC25:AH26">
    <cfRule type="cellIs" dxfId="243" priority="25" stopIfTrue="1" operator="lessThanOrEqual">
      <formula>0</formula>
    </cfRule>
  </conditionalFormatting>
  <conditionalFormatting sqref="AC23:AH28 AI22:AI28 AI4:AI20 AI53:AI54">
    <cfRule type="cellIs" dxfId="242" priority="26" stopIfTrue="1" operator="equal">
      <formula>0</formula>
    </cfRule>
  </conditionalFormatting>
  <conditionalFormatting sqref="AI22 AI24:AI25">
    <cfRule type="cellIs" dxfId="241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8098-A98A-465B-97B4-AF57F8F66DEE}">
  <sheetPr>
    <tabColor rgb="FFFFFF00"/>
    <pageSetUpPr fitToPage="1"/>
  </sheetPr>
  <dimension ref="A1:AI63"/>
  <sheetViews>
    <sheetView showGridLines="0" tabSelected="1" view="pageBreakPreview" topLeftCell="A34" zoomScale="120" zoomScaleNormal="120" zoomScaleSheetLayoutView="120" workbookViewId="0">
      <selection activeCell="AS47" sqref="AS47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188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17885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183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185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/>
      <c r="AD14" s="26"/>
      <c r="AE14" s="26"/>
      <c r="AF14" s="26"/>
      <c r="AG14" s="26"/>
      <c r="AH14" s="95"/>
      <c r="AI14" s="248">
        <f>COUNTA(AC14:AH14)</f>
        <v>0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/>
      <c r="AD15" s="32"/>
      <c r="AE15" s="32"/>
      <c r="AF15" s="32"/>
      <c r="AG15" s="3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/>
      <c r="AD16" s="11"/>
      <c r="AE16" s="11"/>
      <c r="AF16" s="11"/>
      <c r="AG16" s="11">
        <v>1</v>
      </c>
      <c r="AH16" s="97"/>
      <c r="AI16" s="211">
        <f>COUNTA(AC16:AH16)</f>
        <v>1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/>
      <c r="AD17" s="32"/>
      <c r="AE17" s="32"/>
      <c r="AF17" s="32"/>
      <c r="AG17" s="32" t="s">
        <v>184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0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/>
      <c r="AD18" s="11"/>
      <c r="AE18" s="11"/>
      <c r="AF18" s="11"/>
      <c r="AG18" s="11">
        <v>1</v>
      </c>
      <c r="AH18" s="97"/>
      <c r="AI18" s="211">
        <f>COUNTA(AC18:AH18)</f>
        <v>1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/>
      <c r="AD19" s="32"/>
      <c r="AE19" s="32"/>
      <c r="AF19" s="32"/>
      <c r="AG19" s="32" t="s">
        <v>184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/>
      <c r="AD20" s="11"/>
      <c r="AE20" s="11"/>
      <c r="AF20" s="11"/>
      <c r="AG20" s="11">
        <v>1</v>
      </c>
      <c r="AH20" s="97"/>
      <c r="AI20" s="215">
        <f>COUNTA(AC20:AH20)</f>
        <v>1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/>
      <c r="AD21" s="32"/>
      <c r="AE21" s="32"/>
      <c r="AF21" s="32"/>
      <c r="AG21" s="32" t="s">
        <v>184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/>
      <c r="AD22" s="11"/>
      <c r="AE22" s="11"/>
      <c r="AF22" s="11"/>
      <c r="AG22" s="11">
        <v>1</v>
      </c>
      <c r="AH22" s="97"/>
      <c r="AI22" s="211">
        <f>COUNTA(AC22:AH22)</f>
        <v>1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/>
      <c r="AD23" s="32"/>
      <c r="AE23" s="32"/>
      <c r="AF23" s="32"/>
      <c r="AG23" s="32" t="s">
        <v>184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0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0</v>
      </c>
      <c r="AE25" s="88">
        <f>SUM(AE4:AE24)</f>
        <v>0</v>
      </c>
      <c r="AF25" s="88">
        <f>SUM(AF4:AF24)</f>
        <v>0</v>
      </c>
      <c r="AG25" s="88">
        <f>SUM(AG4:AG24)</f>
        <v>4</v>
      </c>
      <c r="AH25" s="89"/>
      <c r="AI25" s="90">
        <f>SUM(AC25:AH25)</f>
        <v>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/>
      <c r="AF26" s="20"/>
      <c r="AG26" s="20"/>
      <c r="AH26" s="20"/>
      <c r="AI26" s="91">
        <f>SUM(AC26:AH26)</f>
        <v>0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/>
      <c r="AI27" s="92">
        <f>SUM(AC27:AH27)</f>
        <v>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0</v>
      </c>
      <c r="AD29" s="203">
        <f>AD25+AD26</f>
        <v>0</v>
      </c>
      <c r="AE29" s="203">
        <f>AE25+AE26</f>
        <v>0</v>
      </c>
      <c r="AF29" s="203">
        <f>AF25+AF26</f>
        <v>0</v>
      </c>
      <c r="AG29" s="203">
        <f>AG25+AG26+AG27</f>
        <v>4</v>
      </c>
      <c r="AH29" s="203">
        <f>AH25+AH26+AH27</f>
        <v>0</v>
      </c>
      <c r="AI29" s="205">
        <f>SUM(AI25:AI28)</f>
        <v>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0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0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0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186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68" t="s">
        <v>210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/>
      <c r="C50" s="128" t="s">
        <v>207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44" t="s">
        <v>213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0</v>
      </c>
      <c r="AH53" s="149"/>
      <c r="AI53" s="22">
        <f>SUM(AI51:AI52)</f>
        <v>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C50:Z50"/>
    <mergeCell ref="B53:Y53"/>
    <mergeCell ref="AB53:AF53"/>
    <mergeCell ref="AG53:AH53"/>
    <mergeCell ref="B54:Y54"/>
    <mergeCell ref="AB54:AF54"/>
    <mergeCell ref="AG54:AH54"/>
    <mergeCell ref="B51:Y51"/>
    <mergeCell ref="AB51:AF51"/>
    <mergeCell ref="AG51:AH51"/>
    <mergeCell ref="B52:Y52"/>
    <mergeCell ref="AB52:AF52"/>
    <mergeCell ref="AG52:AH52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723" priority="20" stopIfTrue="1" operator="equal">
      <formula>"Sáb"</formula>
    </cfRule>
    <cfRule type="cellIs" dxfId="722" priority="21" stopIfTrue="1" operator="equal">
      <formula>"Dom"</formula>
    </cfRule>
  </conditionalFormatting>
  <conditionalFormatting sqref="M29:M31">
    <cfRule type="cellIs" dxfId="721" priority="8" stopIfTrue="1" operator="equal">
      <formula>"Sáb"</formula>
    </cfRule>
    <cfRule type="cellIs" dxfId="720" priority="9" stopIfTrue="1" operator="equal">
      <formula>"Dom"</formula>
    </cfRule>
    <cfRule type="cellIs" dxfId="719" priority="14" stopIfTrue="1" operator="equal">
      <formula>"Sáb"</formula>
    </cfRule>
    <cfRule type="cellIs" dxfId="718" priority="15" stopIfTrue="1" operator="equal">
      <formula>"Dom"</formula>
    </cfRule>
  </conditionalFormatting>
  <conditionalFormatting sqref="M31">
    <cfRule type="cellIs" dxfId="717" priority="10" stopIfTrue="1" operator="equal">
      <formula>"Sáb"</formula>
    </cfRule>
    <cfRule type="cellIs" dxfId="716" priority="11" stopIfTrue="1" operator="equal">
      <formula>"Dom"</formula>
    </cfRule>
    <cfRule type="cellIs" dxfId="715" priority="12" stopIfTrue="1" operator="equal">
      <formula>"Sáb"</formula>
    </cfRule>
    <cfRule type="cellIs" dxfId="714" priority="13" stopIfTrue="1" operator="equal">
      <formula>"Dom"</formula>
    </cfRule>
    <cfRule type="cellIs" dxfId="713" priority="16" stopIfTrue="1" operator="equal">
      <formula>"Sáb"</formula>
    </cfRule>
    <cfRule type="cellIs" dxfId="712" priority="17" stopIfTrue="1" operator="equal">
      <formula>"Dom"</formula>
    </cfRule>
    <cfRule type="cellIs" dxfId="711" priority="18" stopIfTrue="1" operator="equal">
      <formula>"Sáb"</formula>
    </cfRule>
    <cfRule type="cellIs" dxfId="710" priority="19" stopIfTrue="1" operator="equal">
      <formula>"Dom"</formula>
    </cfRule>
  </conditionalFormatting>
  <conditionalFormatting sqref="N16:N46">
    <cfRule type="cellIs" dxfId="709" priority="7" stopIfTrue="1" operator="equal">
      <formula>0</formula>
    </cfRule>
  </conditionalFormatting>
  <conditionalFormatting sqref="AC13:AF13">
    <cfRule type="cellIs" dxfId="708" priority="6" stopIfTrue="1" operator="equal">
      <formula>"HTPC"</formula>
    </cfRule>
  </conditionalFormatting>
  <conditionalFormatting sqref="AC4:AH23">
    <cfRule type="cellIs" dxfId="707" priority="3" stopIfTrue="1" operator="equal">
      <formula>"HTPC"</formula>
    </cfRule>
  </conditionalFormatting>
  <conditionalFormatting sqref="AC24:AH28 AI22:AI28 AI4:AI20 AI53:AI54">
    <cfRule type="cellIs" dxfId="706" priority="31" stopIfTrue="1" operator="equal">
      <formula>0</formula>
    </cfRule>
  </conditionalFormatting>
  <conditionalFormatting sqref="AC25:AH26">
    <cfRule type="cellIs" dxfId="705" priority="30" stopIfTrue="1" operator="lessThanOrEqual">
      <formula>0</formula>
    </cfRule>
  </conditionalFormatting>
  <conditionalFormatting sqref="AG21">
    <cfRule type="cellIs" dxfId="704" priority="2" stopIfTrue="1" operator="equal">
      <formula>"HTPC"</formula>
    </cfRule>
  </conditionalFormatting>
  <conditionalFormatting sqref="AG23">
    <cfRule type="cellIs" dxfId="703" priority="1" stopIfTrue="1" operator="equal">
      <formula>"HTPC"</formula>
    </cfRule>
  </conditionalFormatting>
  <conditionalFormatting sqref="AH23">
    <cfRule type="cellIs" dxfId="702" priority="4" stopIfTrue="1" operator="lessThanOrEqual">
      <formula>0</formula>
    </cfRule>
    <cfRule type="cellIs" dxfId="701" priority="5" stopIfTrue="1" operator="equal">
      <formula>0</formula>
    </cfRule>
  </conditionalFormatting>
  <conditionalFormatting sqref="AI22 AI24:AI25">
    <cfRule type="cellIs" dxfId="700" priority="28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9A98-EEEC-49E2-9128-36B7141AA580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16292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158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25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30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138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159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/>
      <c r="AE10" s="11"/>
      <c r="AF10" s="11"/>
      <c r="AG10" s="11"/>
      <c r="AH10" s="97"/>
      <c r="AI10" s="211">
        <f>COUNTA(AC10:AH10)</f>
        <v>1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174</v>
      </c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/>
      <c r="AE12" s="11"/>
      <c r="AF12" s="11"/>
      <c r="AG12" s="11"/>
      <c r="AH12" s="97"/>
      <c r="AI12" s="211">
        <f>COUNTA(AC12:AH12)</f>
        <v>1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174</v>
      </c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/>
      <c r="AF14" s="26"/>
      <c r="AG14" s="26">
        <v>1</v>
      </c>
      <c r="AH14" s="95"/>
      <c r="AI14" s="248">
        <f>COUNTA(AC14:AH14)</f>
        <v>3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155</v>
      </c>
      <c r="AD15" s="12" t="s">
        <v>176</v>
      </c>
      <c r="AE15" s="12"/>
      <c r="AF15" s="12"/>
      <c r="AG15" s="12" t="s">
        <v>156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9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/>
      <c r="AF16" s="11"/>
      <c r="AG16" s="11">
        <v>1</v>
      </c>
      <c r="AH16" s="97"/>
      <c r="AI16" s="211">
        <f>COUNTA(AC16:AH16)</f>
        <v>3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155</v>
      </c>
      <c r="AD17" s="12" t="s">
        <v>176</v>
      </c>
      <c r="AE17" s="12"/>
      <c r="AF17" s="12"/>
      <c r="AG17" s="12" t="s">
        <v>187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0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/>
      <c r="AF18" s="13">
        <v>1</v>
      </c>
      <c r="AG18" s="13">
        <v>1</v>
      </c>
      <c r="AH18" s="97"/>
      <c r="AI18" s="211">
        <f>COUNTA(AC18:AH18)</f>
        <v>4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3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156</v>
      </c>
      <c r="AD19" s="12" t="s">
        <v>187</v>
      </c>
      <c r="AE19" s="12"/>
      <c r="AF19" s="12" t="s">
        <v>187</v>
      </c>
      <c r="AG19" s="12" t="s">
        <v>187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/>
      <c r="AF20" s="13">
        <v>1</v>
      </c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187</v>
      </c>
      <c r="AD21" s="12" t="s">
        <v>155</v>
      </c>
      <c r="AE21" s="12"/>
      <c r="AF21" s="12" t="s">
        <v>156</v>
      </c>
      <c r="AG21" s="12" t="s">
        <v>187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/>
      <c r="AF22" s="13">
        <v>1</v>
      </c>
      <c r="AG22" s="13">
        <v>1</v>
      </c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9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187</v>
      </c>
      <c r="AD23" s="14" t="s">
        <v>155</v>
      </c>
      <c r="AE23" s="14"/>
      <c r="AF23" s="14" t="s">
        <v>156</v>
      </c>
      <c r="AG23" s="14" t="s">
        <v>187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0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7</v>
      </c>
      <c r="AD25" s="88">
        <f>SUM(AD4:AD24)</f>
        <v>5</v>
      </c>
      <c r="AE25" s="88">
        <f>SUM(AE4:AE24)</f>
        <v>0</v>
      </c>
      <c r="AF25" s="88">
        <f>SUM(AF4:AF24)</f>
        <v>3</v>
      </c>
      <c r="AG25" s="88">
        <f>SUM(AG4:AG24)</f>
        <v>5</v>
      </c>
      <c r="AH25" s="89"/>
      <c r="AI25" s="90">
        <f>SUM(AC25:AH25)</f>
        <v>20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3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8</v>
      </c>
      <c r="AI27" s="92">
        <f>SUM(AC27:AH27)</f>
        <v>8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9</v>
      </c>
      <c r="AD29" s="203">
        <f>AD25+AD26</f>
        <v>5</v>
      </c>
      <c r="AE29" s="203">
        <f>AE25+AE26</f>
        <v>0</v>
      </c>
      <c r="AF29" s="203">
        <f>AF25+AF26</f>
        <v>3</v>
      </c>
      <c r="AG29" s="203">
        <f>AG25+AG26+AG27</f>
        <v>5</v>
      </c>
      <c r="AH29" s="203">
        <f>AH25+AH26+AH27</f>
        <v>8</v>
      </c>
      <c r="AI29" s="205">
        <f>SUM(AI25:AI28)</f>
        <v>30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9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0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3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192</v>
      </c>
      <c r="AC36" s="188"/>
      <c r="AD36" s="188"/>
      <c r="AE36" s="188"/>
      <c r="AF36" s="188"/>
      <c r="AG36" s="188"/>
      <c r="AH36" s="189">
        <v>4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9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0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3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9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0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191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5</v>
      </c>
      <c r="AH52" s="149"/>
      <c r="AI52" s="21">
        <f>AG52*5</f>
        <v>25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25</v>
      </c>
      <c r="AH53" s="149"/>
      <c r="AI53" s="22">
        <f>SUM(AI51:AI52)</f>
        <v>125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240" priority="15" stopIfTrue="1" operator="equal">
      <formula>"Sáb"</formula>
    </cfRule>
    <cfRule type="cellIs" dxfId="239" priority="16" stopIfTrue="1" operator="equal">
      <formula>"Dom"</formula>
    </cfRule>
  </conditionalFormatting>
  <conditionalFormatting sqref="M29:M31">
    <cfRule type="cellIs" dxfId="238" priority="3" stopIfTrue="1" operator="equal">
      <formula>"Sáb"</formula>
    </cfRule>
    <cfRule type="cellIs" dxfId="237" priority="4" stopIfTrue="1" operator="equal">
      <formula>"Dom"</formula>
    </cfRule>
    <cfRule type="cellIs" dxfId="236" priority="9" stopIfTrue="1" operator="equal">
      <formula>"Sáb"</formula>
    </cfRule>
    <cfRule type="cellIs" dxfId="235" priority="10" stopIfTrue="1" operator="equal">
      <formula>"Dom"</formula>
    </cfRule>
  </conditionalFormatting>
  <conditionalFormatting sqref="M31">
    <cfRule type="cellIs" dxfId="234" priority="5" stopIfTrue="1" operator="equal">
      <formula>"Sáb"</formula>
    </cfRule>
    <cfRule type="cellIs" dxfId="233" priority="6" stopIfTrue="1" operator="equal">
      <formula>"Dom"</formula>
    </cfRule>
    <cfRule type="cellIs" dxfId="232" priority="7" stopIfTrue="1" operator="equal">
      <formula>"Sáb"</formula>
    </cfRule>
    <cfRule type="cellIs" dxfId="231" priority="8" stopIfTrue="1" operator="equal">
      <formula>"Dom"</formula>
    </cfRule>
    <cfRule type="cellIs" dxfId="230" priority="11" stopIfTrue="1" operator="equal">
      <formula>"Sáb"</formula>
    </cfRule>
    <cfRule type="cellIs" dxfId="229" priority="12" stopIfTrue="1" operator="equal">
      <formula>"Dom"</formula>
    </cfRule>
    <cfRule type="cellIs" dxfId="228" priority="13" stopIfTrue="1" operator="equal">
      <formula>"Sáb"</formula>
    </cfRule>
    <cfRule type="cellIs" dxfId="227" priority="14" stopIfTrue="1" operator="equal">
      <formula>"Dom"</formula>
    </cfRule>
  </conditionalFormatting>
  <conditionalFormatting sqref="N16:N46">
    <cfRule type="cellIs" dxfId="226" priority="2" stopIfTrue="1" operator="equal">
      <formula>0</formula>
    </cfRule>
  </conditionalFormatting>
  <conditionalFormatting sqref="AC13:AF13">
    <cfRule type="cellIs" dxfId="225" priority="1" stopIfTrue="1" operator="equal">
      <formula>"HTPC"</formula>
    </cfRule>
  </conditionalFormatting>
  <conditionalFormatting sqref="AC4:AG23">
    <cfRule type="cellIs" dxfId="224" priority="17" stopIfTrue="1" operator="equal">
      <formula>"HTPC"</formula>
    </cfRule>
    <cfRule type="cellIs" dxfId="223" priority="20" stopIfTrue="1" operator="equal">
      <formula>"HTPC"</formula>
    </cfRule>
  </conditionalFormatting>
  <conditionalFormatting sqref="AC23:AG23">
    <cfRule type="cellIs" dxfId="222" priority="18" stopIfTrue="1" operator="lessThanOrEqual">
      <formula>0</formula>
    </cfRule>
    <cfRule type="cellIs" dxfId="221" priority="19" stopIfTrue="1" operator="equal">
      <formula>0</formula>
    </cfRule>
    <cfRule type="cellIs" dxfId="220" priority="21" stopIfTrue="1" operator="lessThanOrEqual">
      <formula>0</formula>
    </cfRule>
    <cfRule type="cellIs" dxfId="219" priority="22" stopIfTrue="1" operator="equal">
      <formula>0</formula>
    </cfRule>
  </conditionalFormatting>
  <conditionalFormatting sqref="AC4:AH23">
    <cfRule type="cellIs" dxfId="218" priority="24" stopIfTrue="1" operator="equal">
      <formula>"HTPC"</formula>
    </cfRule>
  </conditionalFormatting>
  <conditionalFormatting sqref="AC23:AH23 AC25:AH26">
    <cfRule type="cellIs" dxfId="217" priority="25" stopIfTrue="1" operator="lessThanOrEqual">
      <formula>0</formula>
    </cfRule>
  </conditionalFormatting>
  <conditionalFormatting sqref="AC23:AH28 AI22:AI28 AI4:AI20 AI53:AI54">
    <cfRule type="cellIs" dxfId="216" priority="26" stopIfTrue="1" operator="equal">
      <formula>0</formula>
    </cfRule>
  </conditionalFormatting>
  <conditionalFormatting sqref="AI22 AI24:AI25">
    <cfRule type="cellIs" dxfId="215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5688-44A7-4507-B99A-EF6C2C35F5FD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182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16128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146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/>
      <c r="AE14" s="26">
        <v>1</v>
      </c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157</v>
      </c>
      <c r="AD15" s="32"/>
      <c r="AE15" s="32" t="s">
        <v>157</v>
      </c>
      <c r="AF15" s="32" t="s">
        <v>157</v>
      </c>
      <c r="AG15" s="32" t="s">
        <v>157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4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157</v>
      </c>
      <c r="AD17" s="32" t="s">
        <v>157</v>
      </c>
      <c r="AE17" s="32" t="s">
        <v>157</v>
      </c>
      <c r="AF17" s="32" t="s">
        <v>157</v>
      </c>
      <c r="AG17" s="32" t="s">
        <v>157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157</v>
      </c>
      <c r="AD19" s="32" t="s">
        <v>157</v>
      </c>
      <c r="AE19" s="32" t="s">
        <v>157</v>
      </c>
      <c r="AF19" s="32" t="s">
        <v>157</v>
      </c>
      <c r="AG19" s="32" t="s">
        <v>157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157</v>
      </c>
      <c r="AD21" s="32" t="s">
        <v>157</v>
      </c>
      <c r="AE21" s="32" t="s">
        <v>157</v>
      </c>
      <c r="AF21" s="32" t="s">
        <v>157</v>
      </c>
      <c r="AG21" s="32" t="s">
        <v>157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157</v>
      </c>
      <c r="AD23" s="32" t="s">
        <v>157</v>
      </c>
      <c r="AE23" s="32" t="s">
        <v>157</v>
      </c>
      <c r="AF23" s="32" t="s">
        <v>157</v>
      </c>
      <c r="AG23" s="15" t="s">
        <v>157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4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4</v>
      </c>
      <c r="AE25" s="88">
        <f>SUM(AE4:AE24)</f>
        <v>5</v>
      </c>
      <c r="AF25" s="88">
        <f>SUM(AF4:AF24)</f>
        <v>5</v>
      </c>
      <c r="AG25" s="88">
        <f>SUM(AG4:AG24)</f>
        <v>5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4</v>
      </c>
      <c r="AE29" s="203">
        <f>AE25+AE26</f>
        <v>7</v>
      </c>
      <c r="AF29" s="203">
        <f>AF25+AF26</f>
        <v>5</v>
      </c>
      <c r="AG29" s="203">
        <f>AG25+AG26+AG27</f>
        <v>5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4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4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4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phoneticPr fontId="26" type="noConversion"/>
  <conditionalFormatting sqref="M16:M46">
    <cfRule type="cellIs" dxfId="214" priority="16" stopIfTrue="1" operator="equal">
      <formula>"Sáb"</formula>
    </cfRule>
    <cfRule type="cellIs" dxfId="213" priority="17" stopIfTrue="1" operator="equal">
      <formula>"Dom"</formula>
    </cfRule>
  </conditionalFormatting>
  <conditionalFormatting sqref="M29:M31">
    <cfRule type="cellIs" dxfId="212" priority="4" stopIfTrue="1" operator="equal">
      <formula>"Sáb"</formula>
    </cfRule>
    <cfRule type="cellIs" dxfId="211" priority="5" stopIfTrue="1" operator="equal">
      <formula>"Dom"</formula>
    </cfRule>
    <cfRule type="cellIs" dxfId="210" priority="10" stopIfTrue="1" operator="equal">
      <formula>"Sáb"</formula>
    </cfRule>
    <cfRule type="cellIs" dxfId="209" priority="11" stopIfTrue="1" operator="equal">
      <formula>"Dom"</formula>
    </cfRule>
  </conditionalFormatting>
  <conditionalFormatting sqref="M31">
    <cfRule type="cellIs" dxfId="208" priority="6" stopIfTrue="1" operator="equal">
      <formula>"Sáb"</formula>
    </cfRule>
    <cfRule type="cellIs" dxfId="207" priority="7" stopIfTrue="1" operator="equal">
      <formula>"Dom"</formula>
    </cfRule>
    <cfRule type="cellIs" dxfId="206" priority="8" stopIfTrue="1" operator="equal">
      <formula>"Sáb"</formula>
    </cfRule>
    <cfRule type="cellIs" dxfId="205" priority="9" stopIfTrue="1" operator="equal">
      <formula>"Dom"</formula>
    </cfRule>
    <cfRule type="cellIs" dxfId="204" priority="12" stopIfTrue="1" operator="equal">
      <formula>"Sáb"</formula>
    </cfRule>
    <cfRule type="cellIs" dxfId="203" priority="13" stopIfTrue="1" operator="equal">
      <formula>"Dom"</formula>
    </cfRule>
    <cfRule type="cellIs" dxfId="202" priority="14" stopIfTrue="1" operator="equal">
      <formula>"Sáb"</formula>
    </cfRule>
    <cfRule type="cellIs" dxfId="201" priority="15" stopIfTrue="1" operator="equal">
      <formula>"Dom"</formula>
    </cfRule>
  </conditionalFormatting>
  <conditionalFormatting sqref="N16:N46">
    <cfRule type="cellIs" dxfId="200" priority="3" stopIfTrue="1" operator="equal">
      <formula>0</formula>
    </cfRule>
  </conditionalFormatting>
  <conditionalFormatting sqref="AC13:AF13">
    <cfRule type="cellIs" dxfId="199" priority="2" stopIfTrue="1" operator="equal">
      <formula>"HTPC"</formula>
    </cfRule>
  </conditionalFormatting>
  <conditionalFormatting sqref="AC23:AF23">
    <cfRule type="cellIs" dxfId="198" priority="1" stopIfTrue="1" operator="equal">
      <formula>"HTPC"</formula>
    </cfRule>
  </conditionalFormatting>
  <conditionalFormatting sqref="AC4:AG23">
    <cfRule type="cellIs" dxfId="197" priority="18" stopIfTrue="1" operator="equal">
      <formula>"HTPC"</formula>
    </cfRule>
    <cfRule type="cellIs" dxfId="196" priority="21" stopIfTrue="1" operator="equal">
      <formula>"HTPC"</formula>
    </cfRule>
  </conditionalFormatting>
  <conditionalFormatting sqref="AC23:AG23">
    <cfRule type="cellIs" dxfId="195" priority="19" stopIfTrue="1" operator="lessThanOrEqual">
      <formula>0</formula>
    </cfRule>
    <cfRule type="cellIs" dxfId="194" priority="20" stopIfTrue="1" operator="equal">
      <formula>0</formula>
    </cfRule>
    <cfRule type="cellIs" dxfId="193" priority="22" stopIfTrue="1" operator="lessThanOrEqual">
      <formula>0</formula>
    </cfRule>
    <cfRule type="cellIs" dxfId="192" priority="23" stopIfTrue="1" operator="equal">
      <formula>0</formula>
    </cfRule>
  </conditionalFormatting>
  <conditionalFormatting sqref="AC4:AH23">
    <cfRule type="cellIs" dxfId="191" priority="25" stopIfTrue="1" operator="equal">
      <formula>"HTPC"</formula>
    </cfRule>
  </conditionalFormatting>
  <conditionalFormatting sqref="AC23:AH23 AC25:AH26">
    <cfRule type="cellIs" dxfId="190" priority="26" stopIfTrue="1" operator="lessThanOrEqual">
      <formula>0</formula>
    </cfRule>
  </conditionalFormatting>
  <conditionalFormatting sqref="AC23:AH28 AI22:AI28 AI4:AI20 AI53:AI54">
    <cfRule type="cellIs" dxfId="189" priority="27" stopIfTrue="1" operator="equal">
      <formula>0</formula>
    </cfRule>
  </conditionalFormatting>
  <conditionalFormatting sqref="AI22 AI24:AI25">
    <cfRule type="cellIs" dxfId="188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7C6-99F5-402A-9D43-132C36C9B56A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15164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132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24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28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/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154</v>
      </c>
      <c r="AD15" s="12" t="s">
        <v>187</v>
      </c>
      <c r="AE15" s="12"/>
      <c r="AF15" s="12" t="s">
        <v>156</v>
      </c>
      <c r="AG15" s="12" t="s">
        <v>187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7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/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154</v>
      </c>
      <c r="AD17" s="12" t="s">
        <v>187</v>
      </c>
      <c r="AE17" s="12"/>
      <c r="AF17" s="12" t="s">
        <v>156</v>
      </c>
      <c r="AG17" s="12" t="s">
        <v>187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0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/>
      <c r="AF18" s="13">
        <v>1</v>
      </c>
      <c r="AG18" s="13">
        <v>1</v>
      </c>
      <c r="AH18" s="97"/>
      <c r="AI18" s="211">
        <f>COUNTA(AC18:AH18)</f>
        <v>4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187</v>
      </c>
      <c r="AD19" s="12" t="s">
        <v>187</v>
      </c>
      <c r="AE19" s="12"/>
      <c r="AF19" s="12" t="s">
        <v>187</v>
      </c>
      <c r="AG19" s="12" t="s">
        <v>154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/>
      <c r="AF20" s="13">
        <v>1</v>
      </c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156</v>
      </c>
      <c r="AD21" s="12" t="s">
        <v>154</v>
      </c>
      <c r="AE21" s="12"/>
      <c r="AF21" s="12" t="s">
        <v>187</v>
      </c>
      <c r="AG21" s="12" t="s">
        <v>187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/>
      <c r="AF22" s="13">
        <v>1</v>
      </c>
      <c r="AG22" s="13"/>
      <c r="AH22" s="97"/>
      <c r="AI22" s="211">
        <f>COUNTA(AC22:AH22)</f>
        <v>3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7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154</v>
      </c>
      <c r="AD23" s="14" t="s">
        <v>187</v>
      </c>
      <c r="AE23" s="14"/>
      <c r="AF23" s="14" t="s">
        <v>187</v>
      </c>
      <c r="AG23" s="14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0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0</v>
      </c>
      <c r="AF25" s="88">
        <f>SUM(AF4:AF24)</f>
        <v>5</v>
      </c>
      <c r="AG25" s="88">
        <f>SUM(AG4:AG24)</f>
        <v>4</v>
      </c>
      <c r="AH25" s="89"/>
      <c r="AI25" s="90">
        <f>SUM(AC25:AH25)</f>
        <v>19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05">
        <v>7</v>
      </c>
      <c r="AI27" s="92">
        <f>SUM(AC27:AH27)</f>
        <v>7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7</v>
      </c>
      <c r="AD29" s="203">
        <f>AD25+AD26</f>
        <v>5</v>
      </c>
      <c r="AE29" s="203">
        <f>AE25+AE26</f>
        <v>0</v>
      </c>
      <c r="AF29" s="203">
        <f>AF25+AF26</f>
        <v>5</v>
      </c>
      <c r="AG29" s="203">
        <f>AG25+AG26+AG27</f>
        <v>4</v>
      </c>
      <c r="AH29" s="203">
        <f>AH25+AH26+AH27</f>
        <v>7</v>
      </c>
      <c r="AI29" s="205">
        <f>SUM(AI25:AI28)</f>
        <v>28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7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0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ht="13.5" thickBot="1" x14ac:dyDescent="0.25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91" t="s">
        <v>203</v>
      </c>
      <c r="AC36" s="192"/>
      <c r="AD36" s="192"/>
      <c r="AE36" s="192"/>
      <c r="AF36" s="192"/>
      <c r="AG36" s="192"/>
      <c r="AH36" s="189">
        <v>3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7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0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7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19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0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4</v>
      </c>
      <c r="AH52" s="149"/>
      <c r="AI52" s="21">
        <f>AG52*5</f>
        <v>20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24</v>
      </c>
      <c r="AH53" s="149"/>
      <c r="AI53" s="22">
        <f>SUM(AI51:AI52)</f>
        <v>120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187" priority="18" stopIfTrue="1" operator="equal">
      <formula>"Sáb"</formula>
    </cfRule>
    <cfRule type="cellIs" dxfId="186" priority="19" stopIfTrue="1" operator="equal">
      <formula>"Dom"</formula>
    </cfRule>
  </conditionalFormatting>
  <conditionalFormatting sqref="M29:M31">
    <cfRule type="cellIs" dxfId="185" priority="6" stopIfTrue="1" operator="equal">
      <formula>"Sáb"</formula>
    </cfRule>
    <cfRule type="cellIs" dxfId="184" priority="7" stopIfTrue="1" operator="equal">
      <formula>"Dom"</formula>
    </cfRule>
    <cfRule type="cellIs" dxfId="183" priority="12" stopIfTrue="1" operator="equal">
      <formula>"Sáb"</formula>
    </cfRule>
    <cfRule type="cellIs" dxfId="182" priority="13" stopIfTrue="1" operator="equal">
      <formula>"Dom"</formula>
    </cfRule>
  </conditionalFormatting>
  <conditionalFormatting sqref="M31">
    <cfRule type="cellIs" dxfId="181" priority="8" stopIfTrue="1" operator="equal">
      <formula>"Sáb"</formula>
    </cfRule>
    <cfRule type="cellIs" dxfId="180" priority="9" stopIfTrue="1" operator="equal">
      <formula>"Dom"</formula>
    </cfRule>
    <cfRule type="cellIs" dxfId="179" priority="10" stopIfTrue="1" operator="equal">
      <formula>"Sáb"</formula>
    </cfRule>
    <cfRule type="cellIs" dxfId="178" priority="11" stopIfTrue="1" operator="equal">
      <formula>"Dom"</formula>
    </cfRule>
    <cfRule type="cellIs" dxfId="177" priority="14" stopIfTrue="1" operator="equal">
      <formula>"Sáb"</formula>
    </cfRule>
    <cfRule type="cellIs" dxfId="176" priority="15" stopIfTrue="1" operator="equal">
      <formula>"Dom"</formula>
    </cfRule>
    <cfRule type="cellIs" dxfId="175" priority="16" stopIfTrue="1" operator="equal">
      <formula>"Sáb"</formula>
    </cfRule>
    <cfRule type="cellIs" dxfId="174" priority="17" stopIfTrue="1" operator="equal">
      <formula>"Dom"</formula>
    </cfRule>
  </conditionalFormatting>
  <conditionalFormatting sqref="N16:N46">
    <cfRule type="cellIs" dxfId="173" priority="5" stopIfTrue="1" operator="equal">
      <formula>0</formula>
    </cfRule>
  </conditionalFormatting>
  <conditionalFormatting sqref="AC13:AF13">
    <cfRule type="cellIs" dxfId="172" priority="1" stopIfTrue="1" operator="equal">
      <formula>"HTPC"</formula>
    </cfRule>
  </conditionalFormatting>
  <conditionalFormatting sqref="AC4:AG23">
    <cfRule type="cellIs" dxfId="171" priority="20" stopIfTrue="1" operator="equal">
      <formula>"HTPC"</formula>
    </cfRule>
    <cfRule type="cellIs" dxfId="170" priority="23" stopIfTrue="1" operator="equal">
      <formula>"HTPC"</formula>
    </cfRule>
  </conditionalFormatting>
  <conditionalFormatting sqref="AC23:AG23">
    <cfRule type="cellIs" dxfId="169" priority="21" stopIfTrue="1" operator="lessThanOrEqual">
      <formula>0</formula>
    </cfRule>
    <cfRule type="cellIs" dxfId="168" priority="22" stopIfTrue="1" operator="equal">
      <formula>0</formula>
    </cfRule>
    <cfRule type="cellIs" dxfId="167" priority="29" stopIfTrue="1" operator="lessThanOrEqual">
      <formula>0</formula>
    </cfRule>
    <cfRule type="cellIs" dxfId="166" priority="30" stopIfTrue="1" operator="equal">
      <formula>0</formula>
    </cfRule>
  </conditionalFormatting>
  <conditionalFormatting sqref="AC4:AH23">
    <cfRule type="cellIs" dxfId="165" priority="32" stopIfTrue="1" operator="equal">
      <formula>"HTPC"</formula>
    </cfRule>
  </conditionalFormatting>
  <conditionalFormatting sqref="AC23:AH23 AC25:AH26">
    <cfRule type="cellIs" dxfId="164" priority="33" stopIfTrue="1" operator="lessThanOrEqual">
      <formula>0</formula>
    </cfRule>
  </conditionalFormatting>
  <conditionalFormatting sqref="AC23:AH28 AI22:AI28 AI4:AI20 AI53:AI54">
    <cfRule type="cellIs" dxfId="163" priority="34" stopIfTrue="1" operator="equal">
      <formula>0</formula>
    </cfRule>
  </conditionalFormatting>
  <conditionalFormatting sqref="AI22 AI24:AI25">
    <cfRule type="cellIs" dxfId="162" priority="31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5B51-C5E6-45EC-895D-6586D1409148}">
  <sheetPr>
    <tabColor indexed="11"/>
    <pageSetUpPr fitToPage="1"/>
  </sheetPr>
  <dimension ref="A1:AI63"/>
  <sheetViews>
    <sheetView showGridLines="0" view="pageBreakPreview" topLeftCell="A43" zoomScale="120" zoomScaleNormal="120" zoomScaleSheetLayoutView="120" workbookViewId="0">
      <selection activeCell="J58" sqref="J58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17313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133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134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/>
      <c r="AE14" s="26">
        <v>1</v>
      </c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153</v>
      </c>
      <c r="AD15" s="12"/>
      <c r="AE15" s="12" t="s">
        <v>154</v>
      </c>
      <c r="AF15" s="12" t="s">
        <v>156</v>
      </c>
      <c r="AG15" s="12" t="s">
        <v>153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/>
      <c r="AE16" s="11">
        <v>1</v>
      </c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153</v>
      </c>
      <c r="AD17" s="12"/>
      <c r="AE17" s="12" t="s">
        <v>155</v>
      </c>
      <c r="AF17" s="12" t="s">
        <v>156</v>
      </c>
      <c r="AG17" s="12" t="s">
        <v>154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5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/>
      <c r="AE18" s="13">
        <v>1</v>
      </c>
      <c r="AF18" s="13">
        <v>1</v>
      </c>
      <c r="AG18" s="13">
        <v>1</v>
      </c>
      <c r="AH18" s="97"/>
      <c r="AI18" s="211">
        <f>COUNTA(AC18:AH18)</f>
        <v>4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3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155</v>
      </c>
      <c r="AD19" s="12"/>
      <c r="AE19" s="12" t="s">
        <v>155</v>
      </c>
      <c r="AF19" s="12" t="s">
        <v>187</v>
      </c>
      <c r="AG19" s="12" t="s">
        <v>154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/>
      <c r="AE20" s="13"/>
      <c r="AF20" s="13"/>
      <c r="AG20" s="13">
        <v>1</v>
      </c>
      <c r="AH20" s="97"/>
      <c r="AI20" s="215">
        <f>COUNTA(AC20:AH20)</f>
        <v>2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156</v>
      </c>
      <c r="AD21" s="12"/>
      <c r="AE21" s="12"/>
      <c r="AF21" s="12"/>
      <c r="AG21" s="12" t="s">
        <v>157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/>
      <c r="AE22" s="13"/>
      <c r="AF22" s="13"/>
      <c r="AG22" s="13">
        <v>1</v>
      </c>
      <c r="AH22" s="97"/>
      <c r="AI22" s="211">
        <f>COUNTA(AC22:AH22)</f>
        <v>2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157</v>
      </c>
      <c r="AD23" s="14"/>
      <c r="AE23" s="14"/>
      <c r="AF23" s="14"/>
      <c r="AG23" s="14" t="s">
        <v>157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5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0</v>
      </c>
      <c r="AE25" s="88">
        <f>SUM(AE4:AE24)</f>
        <v>3</v>
      </c>
      <c r="AF25" s="88">
        <f>SUM(AF4:AF24)</f>
        <v>3</v>
      </c>
      <c r="AG25" s="88">
        <f>SUM(AG4:AG24)</f>
        <v>5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3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0</v>
      </c>
      <c r="AE29" s="203">
        <f>AE25+AE26</f>
        <v>5</v>
      </c>
      <c r="AF29" s="203">
        <f>AF25+AF26</f>
        <v>3</v>
      </c>
      <c r="AG29" s="203">
        <f>AG25+AG26+AG27</f>
        <v>5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5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3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5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3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5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214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161" priority="15" stopIfTrue="1" operator="equal">
      <formula>"Sáb"</formula>
    </cfRule>
    <cfRule type="cellIs" dxfId="160" priority="16" stopIfTrue="1" operator="equal">
      <formula>"Dom"</formula>
    </cfRule>
  </conditionalFormatting>
  <conditionalFormatting sqref="M29:M31">
    <cfRule type="cellIs" dxfId="159" priority="3" stopIfTrue="1" operator="equal">
      <formula>"Sáb"</formula>
    </cfRule>
    <cfRule type="cellIs" dxfId="158" priority="4" stopIfTrue="1" operator="equal">
      <formula>"Dom"</formula>
    </cfRule>
    <cfRule type="cellIs" dxfId="157" priority="9" stopIfTrue="1" operator="equal">
      <formula>"Sáb"</formula>
    </cfRule>
    <cfRule type="cellIs" dxfId="156" priority="10" stopIfTrue="1" operator="equal">
      <formula>"Dom"</formula>
    </cfRule>
  </conditionalFormatting>
  <conditionalFormatting sqref="M31">
    <cfRule type="cellIs" dxfId="155" priority="5" stopIfTrue="1" operator="equal">
      <formula>"Sáb"</formula>
    </cfRule>
    <cfRule type="cellIs" dxfId="154" priority="6" stopIfTrue="1" operator="equal">
      <formula>"Dom"</formula>
    </cfRule>
    <cfRule type="cellIs" dxfId="153" priority="7" stopIfTrue="1" operator="equal">
      <formula>"Sáb"</formula>
    </cfRule>
    <cfRule type="cellIs" dxfId="152" priority="8" stopIfTrue="1" operator="equal">
      <formula>"Dom"</formula>
    </cfRule>
    <cfRule type="cellIs" dxfId="151" priority="11" stopIfTrue="1" operator="equal">
      <formula>"Sáb"</formula>
    </cfRule>
    <cfRule type="cellIs" dxfId="150" priority="12" stopIfTrue="1" operator="equal">
      <formula>"Dom"</formula>
    </cfRule>
    <cfRule type="cellIs" dxfId="149" priority="13" stopIfTrue="1" operator="equal">
      <formula>"Sáb"</formula>
    </cfRule>
    <cfRule type="cellIs" dxfId="148" priority="14" stopIfTrue="1" operator="equal">
      <formula>"Dom"</formula>
    </cfRule>
  </conditionalFormatting>
  <conditionalFormatting sqref="N16:N46">
    <cfRule type="cellIs" dxfId="147" priority="2" stopIfTrue="1" operator="equal">
      <formula>0</formula>
    </cfRule>
  </conditionalFormatting>
  <conditionalFormatting sqref="AC13:AF13">
    <cfRule type="cellIs" dxfId="146" priority="1" stopIfTrue="1" operator="equal">
      <formula>"HTPC"</formula>
    </cfRule>
  </conditionalFormatting>
  <conditionalFormatting sqref="AC4:AG23">
    <cfRule type="cellIs" dxfId="145" priority="17" stopIfTrue="1" operator="equal">
      <formula>"HTPC"</formula>
    </cfRule>
    <cfRule type="cellIs" dxfId="144" priority="20" stopIfTrue="1" operator="equal">
      <formula>"HTPC"</formula>
    </cfRule>
  </conditionalFormatting>
  <conditionalFormatting sqref="AC23:AG23">
    <cfRule type="cellIs" dxfId="143" priority="18" stopIfTrue="1" operator="lessThanOrEqual">
      <formula>0</formula>
    </cfRule>
    <cfRule type="cellIs" dxfId="142" priority="19" stopIfTrue="1" operator="equal">
      <formula>0</formula>
    </cfRule>
    <cfRule type="cellIs" dxfId="141" priority="21" stopIfTrue="1" operator="lessThanOrEqual">
      <formula>0</formula>
    </cfRule>
    <cfRule type="cellIs" dxfId="140" priority="22" stopIfTrue="1" operator="equal">
      <formula>0</formula>
    </cfRule>
  </conditionalFormatting>
  <conditionalFormatting sqref="AC4:AH23">
    <cfRule type="cellIs" dxfId="139" priority="24" stopIfTrue="1" operator="equal">
      <formula>"HTPC"</formula>
    </cfRule>
  </conditionalFormatting>
  <conditionalFormatting sqref="AC23:AH23 AC25:AH26">
    <cfRule type="cellIs" dxfId="138" priority="25" stopIfTrue="1" operator="lessThanOrEqual">
      <formula>0</formula>
    </cfRule>
  </conditionalFormatting>
  <conditionalFormatting sqref="AC23:AH28 AI22:AI28 AI4:AI20 AI53:AI54">
    <cfRule type="cellIs" dxfId="137" priority="26" stopIfTrue="1" operator="equal">
      <formula>0</formula>
    </cfRule>
  </conditionalFormatting>
  <conditionalFormatting sqref="AI22 AI24:AI25">
    <cfRule type="cellIs" dxfId="136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996F-8E77-4371-8B07-6C7C13E1E55F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12728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136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126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>
        <v>1</v>
      </c>
      <c r="AE14" s="26">
        <v>1</v>
      </c>
      <c r="AF14" s="26">
        <v>1</v>
      </c>
      <c r="AG14" s="26"/>
      <c r="AH14" s="95"/>
      <c r="AI14" s="248">
        <f>COUNTA(AC14:AH14)</f>
        <v>3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 t="s">
        <v>157</v>
      </c>
      <c r="AE15" s="12" t="s">
        <v>153</v>
      </c>
      <c r="AF15" s="12" t="s">
        <v>155</v>
      </c>
      <c r="AG15" s="1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/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/>
      <c r="AD17" s="12" t="s">
        <v>155</v>
      </c>
      <c r="AE17" s="12" t="s">
        <v>153</v>
      </c>
      <c r="AF17" s="12" t="s">
        <v>157</v>
      </c>
      <c r="AG17" s="12" t="s">
        <v>155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5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/>
      <c r="AD18" s="13">
        <v>1</v>
      </c>
      <c r="AE18" s="13"/>
      <c r="AF18" s="13">
        <v>1</v>
      </c>
      <c r="AG18" s="13">
        <v>1</v>
      </c>
      <c r="AH18" s="97"/>
      <c r="AI18" s="211">
        <f>COUNTA(AC18:AH18)</f>
        <v>3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/>
      <c r="AD19" s="12" t="s">
        <v>155</v>
      </c>
      <c r="AE19" s="12"/>
      <c r="AF19" s="12" t="s">
        <v>153</v>
      </c>
      <c r="AG19" s="12" t="s">
        <v>155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3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/>
      <c r="AD20" s="13">
        <v>1</v>
      </c>
      <c r="AE20" s="13">
        <v>1</v>
      </c>
      <c r="AF20" s="13">
        <v>1</v>
      </c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/>
      <c r="AD21" s="12" t="s">
        <v>157</v>
      </c>
      <c r="AE21" s="12" t="s">
        <v>155</v>
      </c>
      <c r="AF21" s="12" t="s">
        <v>157</v>
      </c>
      <c r="AG21" s="12" t="s">
        <v>153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>
        <v>1</v>
      </c>
      <c r="AE22" s="13"/>
      <c r="AF22" s="13">
        <v>1</v>
      </c>
      <c r="AG22" s="13"/>
      <c r="AH22" s="97"/>
      <c r="AI22" s="211">
        <f>COUNTA(AC22:AH22)</f>
        <v>2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 t="s">
        <v>157</v>
      </c>
      <c r="AE23" s="14"/>
      <c r="AF23" s="14" t="s">
        <v>157</v>
      </c>
      <c r="AG23" s="14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5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5</v>
      </c>
      <c r="AE25" s="88">
        <f>SUM(AE4:AE24)</f>
        <v>3</v>
      </c>
      <c r="AF25" s="88">
        <f>SUM(AF4:AF24)</f>
        <v>5</v>
      </c>
      <c r="AG25" s="88">
        <f>SUM(AG4:AG24)</f>
        <v>3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3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0</v>
      </c>
      <c r="AD29" s="203">
        <f>AD25+AD26</f>
        <v>5</v>
      </c>
      <c r="AE29" s="203">
        <f>AE25+AE26</f>
        <v>5</v>
      </c>
      <c r="AF29" s="203">
        <f>AF25+AF26</f>
        <v>5</v>
      </c>
      <c r="AG29" s="203">
        <f>AG25+AG26+AG27</f>
        <v>3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5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3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5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3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5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135" priority="15" stopIfTrue="1" operator="equal">
      <formula>"Sáb"</formula>
    </cfRule>
    <cfRule type="cellIs" dxfId="134" priority="16" stopIfTrue="1" operator="equal">
      <formula>"Dom"</formula>
    </cfRule>
  </conditionalFormatting>
  <conditionalFormatting sqref="M29:M31">
    <cfRule type="cellIs" dxfId="133" priority="3" stopIfTrue="1" operator="equal">
      <formula>"Sáb"</formula>
    </cfRule>
    <cfRule type="cellIs" dxfId="132" priority="4" stopIfTrue="1" operator="equal">
      <formula>"Dom"</formula>
    </cfRule>
    <cfRule type="cellIs" dxfId="131" priority="9" stopIfTrue="1" operator="equal">
      <formula>"Sáb"</formula>
    </cfRule>
    <cfRule type="cellIs" dxfId="130" priority="10" stopIfTrue="1" operator="equal">
      <formula>"Dom"</formula>
    </cfRule>
  </conditionalFormatting>
  <conditionalFormatting sqref="M31">
    <cfRule type="cellIs" dxfId="129" priority="5" stopIfTrue="1" operator="equal">
      <formula>"Sáb"</formula>
    </cfRule>
    <cfRule type="cellIs" dxfId="128" priority="6" stopIfTrue="1" operator="equal">
      <formula>"Dom"</formula>
    </cfRule>
    <cfRule type="cellIs" dxfId="127" priority="7" stopIfTrue="1" operator="equal">
      <formula>"Sáb"</formula>
    </cfRule>
    <cfRule type="cellIs" dxfId="126" priority="8" stopIfTrue="1" operator="equal">
      <formula>"Dom"</formula>
    </cfRule>
    <cfRule type="cellIs" dxfId="125" priority="11" stopIfTrue="1" operator="equal">
      <formula>"Sáb"</formula>
    </cfRule>
    <cfRule type="cellIs" dxfId="124" priority="12" stopIfTrue="1" operator="equal">
      <formula>"Dom"</formula>
    </cfRule>
    <cfRule type="cellIs" dxfId="123" priority="13" stopIfTrue="1" operator="equal">
      <formula>"Sáb"</formula>
    </cfRule>
    <cfRule type="cellIs" dxfId="122" priority="14" stopIfTrue="1" operator="equal">
      <formula>"Dom"</formula>
    </cfRule>
  </conditionalFormatting>
  <conditionalFormatting sqref="N16:N46">
    <cfRule type="cellIs" dxfId="121" priority="2" stopIfTrue="1" operator="equal">
      <formula>0</formula>
    </cfRule>
  </conditionalFormatting>
  <conditionalFormatting sqref="AC13:AF13">
    <cfRule type="cellIs" dxfId="120" priority="1" stopIfTrue="1" operator="equal">
      <formula>"HTPC"</formula>
    </cfRule>
  </conditionalFormatting>
  <conditionalFormatting sqref="AC4:AG23">
    <cfRule type="cellIs" dxfId="119" priority="17" stopIfTrue="1" operator="equal">
      <formula>"HTPC"</formula>
    </cfRule>
    <cfRule type="cellIs" dxfId="118" priority="20" stopIfTrue="1" operator="equal">
      <formula>"HTPC"</formula>
    </cfRule>
  </conditionalFormatting>
  <conditionalFormatting sqref="AC23:AG23">
    <cfRule type="cellIs" dxfId="117" priority="18" stopIfTrue="1" operator="lessThanOrEqual">
      <formula>0</formula>
    </cfRule>
    <cfRule type="cellIs" dxfId="116" priority="19" stopIfTrue="1" operator="equal">
      <formula>0</formula>
    </cfRule>
    <cfRule type="cellIs" dxfId="115" priority="21" stopIfTrue="1" operator="lessThanOrEqual">
      <formula>0</formula>
    </cfRule>
    <cfRule type="cellIs" dxfId="114" priority="22" stopIfTrue="1" operator="equal">
      <formula>0</formula>
    </cfRule>
  </conditionalFormatting>
  <conditionalFormatting sqref="AC4:AH23">
    <cfRule type="cellIs" dxfId="113" priority="24" stopIfTrue="1" operator="equal">
      <formula>"HTPC"</formula>
    </cfRule>
  </conditionalFormatting>
  <conditionalFormatting sqref="AC23:AH23 AC25:AH26">
    <cfRule type="cellIs" dxfId="112" priority="25" stopIfTrue="1" operator="lessThanOrEqual">
      <formula>0</formula>
    </cfRule>
  </conditionalFormatting>
  <conditionalFormatting sqref="AC23:AH28 AI22:AI28 AI4:AI20 AI53:AI54">
    <cfRule type="cellIs" dxfId="111" priority="26" stopIfTrue="1" operator="equal">
      <formula>0</formula>
    </cfRule>
  </conditionalFormatting>
  <conditionalFormatting sqref="AI22 AI24:AI25">
    <cfRule type="cellIs" dxfId="110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E5BB-B757-466F-A1EE-8B4848659653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190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16305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181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12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189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/>
      <c r="AE14" s="26">
        <v>1</v>
      </c>
      <c r="AF14" s="26"/>
      <c r="AG14" s="26">
        <v>1</v>
      </c>
      <c r="AH14" s="95"/>
      <c r="AI14" s="248">
        <f>COUNTA(AC14:AH14)</f>
        <v>2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/>
      <c r="AE15" s="12" t="s">
        <v>156</v>
      </c>
      <c r="AF15" s="12"/>
      <c r="AG15" s="12" t="s">
        <v>154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/>
      <c r="AD16" s="11"/>
      <c r="AE16" s="11">
        <v>1</v>
      </c>
      <c r="AF16" s="11"/>
      <c r="AG16" s="11">
        <v>1</v>
      </c>
      <c r="AH16" s="97"/>
      <c r="AI16" s="211">
        <f>COUNTA(AC16:AH16)</f>
        <v>2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/>
      <c r="AD17" s="12"/>
      <c r="AE17" s="12" t="s">
        <v>156</v>
      </c>
      <c r="AF17" s="12"/>
      <c r="AG17" s="12" t="s">
        <v>157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6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/>
      <c r="AD18" s="13"/>
      <c r="AE18" s="13">
        <v>1</v>
      </c>
      <c r="AF18" s="13"/>
      <c r="AG18" s="13">
        <v>1</v>
      </c>
      <c r="AH18" s="97"/>
      <c r="AI18" s="211">
        <f>COUNTA(AC18:AH18)</f>
        <v>2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/>
      <c r="AD19" s="12"/>
      <c r="AE19" s="12" t="s">
        <v>154</v>
      </c>
      <c r="AF19" s="12"/>
      <c r="AG19" s="12" t="s">
        <v>157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6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/>
      <c r="AD20" s="13"/>
      <c r="AE20" s="13">
        <v>1</v>
      </c>
      <c r="AF20" s="13"/>
      <c r="AG20" s="13">
        <v>1</v>
      </c>
      <c r="AH20" s="97"/>
      <c r="AI20" s="215">
        <f>COUNTA(AC20:AH20)</f>
        <v>2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/>
      <c r="AD21" s="12"/>
      <c r="AE21" s="12" t="s">
        <v>153</v>
      </c>
      <c r="AF21" s="12"/>
      <c r="AG21" s="12" t="s">
        <v>155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/>
      <c r="AE22" s="13">
        <v>1</v>
      </c>
      <c r="AF22" s="13"/>
      <c r="AG22" s="13">
        <v>1</v>
      </c>
      <c r="AH22" s="97"/>
      <c r="AI22" s="211">
        <f>COUNTA(AC22:AH22)</f>
        <v>2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/>
      <c r="AE23" s="14" t="s">
        <v>153</v>
      </c>
      <c r="AF23" s="14"/>
      <c r="AG23" s="14" t="s">
        <v>155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6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0</v>
      </c>
      <c r="AE25" s="88">
        <f>SUM(AE4:AE24)</f>
        <v>5</v>
      </c>
      <c r="AF25" s="88">
        <f>SUM(AF4:AF24)</f>
        <v>0</v>
      </c>
      <c r="AG25" s="88">
        <f>SUM(AG4:AG24)</f>
        <v>5</v>
      </c>
      <c r="AH25" s="89"/>
      <c r="AI25" s="90">
        <f>SUM(AC25:AH25)</f>
        <v>10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1</v>
      </c>
      <c r="AF26" s="20"/>
      <c r="AG26" s="20">
        <v>1</v>
      </c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6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/>
      <c r="AI27" s="92">
        <f>SUM(AC27:AH27)</f>
        <v>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0</v>
      </c>
      <c r="AD29" s="203">
        <f>AD25+AD26</f>
        <v>0</v>
      </c>
      <c r="AE29" s="203">
        <f>AE25+AE26</f>
        <v>6</v>
      </c>
      <c r="AF29" s="203">
        <f>AF25+AF26</f>
        <v>0</v>
      </c>
      <c r="AG29" s="203">
        <f>AG25+AG26+AG27</f>
        <v>6</v>
      </c>
      <c r="AH29" s="203">
        <f>AH25+AH26+AH27</f>
        <v>0</v>
      </c>
      <c r="AI29" s="205">
        <f>SUM(AI25:AI28)</f>
        <v>12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6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6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10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6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6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6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0</v>
      </c>
      <c r="AH53" s="149"/>
      <c r="AI53" s="22">
        <f>SUM(AI51:AI52)</f>
        <v>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109" priority="15" stopIfTrue="1" operator="equal">
      <formula>"Sáb"</formula>
    </cfRule>
    <cfRule type="cellIs" dxfId="108" priority="16" stopIfTrue="1" operator="equal">
      <formula>"Dom"</formula>
    </cfRule>
  </conditionalFormatting>
  <conditionalFormatting sqref="M29:M31">
    <cfRule type="cellIs" dxfId="107" priority="3" stopIfTrue="1" operator="equal">
      <formula>"Sáb"</formula>
    </cfRule>
    <cfRule type="cellIs" dxfId="106" priority="4" stopIfTrue="1" operator="equal">
      <formula>"Dom"</formula>
    </cfRule>
    <cfRule type="cellIs" dxfId="105" priority="9" stopIfTrue="1" operator="equal">
      <formula>"Sáb"</formula>
    </cfRule>
    <cfRule type="cellIs" dxfId="104" priority="10" stopIfTrue="1" operator="equal">
      <formula>"Dom"</formula>
    </cfRule>
  </conditionalFormatting>
  <conditionalFormatting sqref="M31">
    <cfRule type="cellIs" dxfId="103" priority="5" stopIfTrue="1" operator="equal">
      <formula>"Sáb"</formula>
    </cfRule>
    <cfRule type="cellIs" dxfId="102" priority="6" stopIfTrue="1" operator="equal">
      <formula>"Dom"</formula>
    </cfRule>
    <cfRule type="cellIs" dxfId="101" priority="7" stopIfTrue="1" operator="equal">
      <formula>"Sáb"</formula>
    </cfRule>
    <cfRule type="cellIs" dxfId="100" priority="8" stopIfTrue="1" operator="equal">
      <formula>"Dom"</formula>
    </cfRule>
    <cfRule type="cellIs" dxfId="99" priority="11" stopIfTrue="1" operator="equal">
      <formula>"Sáb"</formula>
    </cfRule>
    <cfRule type="cellIs" dxfId="98" priority="12" stopIfTrue="1" operator="equal">
      <formula>"Dom"</formula>
    </cfRule>
    <cfRule type="cellIs" dxfId="97" priority="13" stopIfTrue="1" operator="equal">
      <formula>"Sáb"</formula>
    </cfRule>
    <cfRule type="cellIs" dxfId="96" priority="14" stopIfTrue="1" operator="equal">
      <formula>"Dom"</formula>
    </cfRule>
  </conditionalFormatting>
  <conditionalFormatting sqref="N16:N46">
    <cfRule type="cellIs" dxfId="95" priority="2" stopIfTrue="1" operator="equal">
      <formula>0</formula>
    </cfRule>
  </conditionalFormatting>
  <conditionalFormatting sqref="AC13:AF13">
    <cfRule type="cellIs" dxfId="94" priority="1" stopIfTrue="1" operator="equal">
      <formula>"HTPC"</formula>
    </cfRule>
  </conditionalFormatting>
  <conditionalFormatting sqref="AC4:AG23">
    <cfRule type="cellIs" dxfId="93" priority="17" stopIfTrue="1" operator="equal">
      <formula>"HTPC"</formula>
    </cfRule>
    <cfRule type="cellIs" dxfId="92" priority="20" stopIfTrue="1" operator="equal">
      <formula>"HTPC"</formula>
    </cfRule>
  </conditionalFormatting>
  <conditionalFormatting sqref="AC23:AG23">
    <cfRule type="cellIs" dxfId="91" priority="18" stopIfTrue="1" operator="lessThanOrEqual">
      <formula>0</formula>
    </cfRule>
    <cfRule type="cellIs" dxfId="90" priority="19" stopIfTrue="1" operator="equal">
      <formula>0</formula>
    </cfRule>
    <cfRule type="cellIs" dxfId="89" priority="21" stopIfTrue="1" operator="lessThanOrEqual">
      <formula>0</formula>
    </cfRule>
    <cfRule type="cellIs" dxfId="88" priority="22" stopIfTrue="1" operator="equal">
      <formula>0</formula>
    </cfRule>
  </conditionalFormatting>
  <conditionalFormatting sqref="AC4:AH23">
    <cfRule type="cellIs" dxfId="87" priority="24" stopIfTrue="1" operator="equal">
      <formula>"HTPC"</formula>
    </cfRule>
  </conditionalFormatting>
  <conditionalFormatting sqref="AC23:AH23 AC25:AH26">
    <cfRule type="cellIs" dxfId="86" priority="25" stopIfTrue="1" operator="lessThanOrEqual">
      <formula>0</formula>
    </cfRule>
  </conditionalFormatting>
  <conditionalFormatting sqref="AC23:AH28 AI22:AI28 AI4:AI20 AI53:AI54">
    <cfRule type="cellIs" dxfId="85" priority="26" stopIfTrue="1" operator="equal">
      <formula>0</formula>
    </cfRule>
  </conditionalFormatting>
  <conditionalFormatting sqref="AI22 AI24:AI25">
    <cfRule type="cellIs" dxfId="84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44E8-504A-405C-AC1B-FD854DDE7BD3}">
  <sheetPr>
    <tabColor indexed="11"/>
    <pageSetUpPr fitToPage="1"/>
  </sheetPr>
  <dimension ref="A1:AI63"/>
  <sheetViews>
    <sheetView showGridLines="0" view="pageBreakPreview" topLeftCell="A4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12506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137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138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 t="s">
        <v>154</v>
      </c>
      <c r="AE15" s="12" t="s">
        <v>157</v>
      </c>
      <c r="AF15" s="12" t="s">
        <v>153</v>
      </c>
      <c r="AG15" s="12" t="s">
        <v>157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2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/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4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2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/>
      <c r="AD17" s="12" t="s">
        <v>154</v>
      </c>
      <c r="AE17" s="12" t="s">
        <v>187</v>
      </c>
      <c r="AF17" s="12" t="s">
        <v>153</v>
      </c>
      <c r="AG17" s="12" t="s">
        <v>187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5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/>
      <c r="AD18" s="13"/>
      <c r="AE18" s="13">
        <v>1</v>
      </c>
      <c r="AF18" s="13">
        <v>1</v>
      </c>
      <c r="AG18" s="13">
        <v>1</v>
      </c>
      <c r="AH18" s="97"/>
      <c r="AI18" s="211">
        <f>COUNTA(AC18:AH18)</f>
        <v>3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/>
      <c r="AD19" s="12"/>
      <c r="AE19" s="12" t="s">
        <v>153</v>
      </c>
      <c r="AF19" s="12" t="s">
        <v>157</v>
      </c>
      <c r="AG19" s="12" t="s">
        <v>187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/>
      <c r="AD20" s="13"/>
      <c r="AE20" s="13">
        <v>1</v>
      </c>
      <c r="AF20" s="13">
        <v>1</v>
      </c>
      <c r="AG20" s="13"/>
      <c r="AH20" s="97"/>
      <c r="AI20" s="215">
        <f>COUNTA(AC20:AH20)</f>
        <v>2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/>
      <c r="AD21" s="12"/>
      <c r="AE21" s="12" t="s">
        <v>187</v>
      </c>
      <c r="AF21" s="12" t="s">
        <v>154</v>
      </c>
      <c r="AG21" s="1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/>
      <c r="AE22" s="13">
        <v>1</v>
      </c>
      <c r="AF22" s="13">
        <v>1</v>
      </c>
      <c r="AG22" s="13">
        <v>1</v>
      </c>
      <c r="AH22" s="97"/>
      <c r="AI22" s="211">
        <f>COUNTA(AC22:AH22)</f>
        <v>3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2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/>
      <c r="AE23" s="14" t="s">
        <v>157</v>
      </c>
      <c r="AF23" s="14" t="s">
        <v>154</v>
      </c>
      <c r="AG23" s="14" t="s">
        <v>153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2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5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2</v>
      </c>
      <c r="AE25" s="88">
        <f>SUM(AE4:AE24)</f>
        <v>5</v>
      </c>
      <c r="AF25" s="88">
        <f>SUM(AF4:AF24)</f>
        <v>5</v>
      </c>
      <c r="AG25" s="88">
        <f>SUM(AG4:AG24)</f>
        <v>4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/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2</v>
      </c>
      <c r="AD29" s="203">
        <f>AD25+AD26</f>
        <v>2</v>
      </c>
      <c r="AE29" s="203">
        <f>AE25+AE26</f>
        <v>5</v>
      </c>
      <c r="AF29" s="203">
        <f>AF25+AF26</f>
        <v>5</v>
      </c>
      <c r="AG29" s="203">
        <f>AG25+AG26+AG27</f>
        <v>4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2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2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5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2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2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5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2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2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5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83" priority="15" stopIfTrue="1" operator="equal">
      <formula>"Sáb"</formula>
    </cfRule>
    <cfRule type="cellIs" dxfId="82" priority="16" stopIfTrue="1" operator="equal">
      <formula>"Dom"</formula>
    </cfRule>
  </conditionalFormatting>
  <conditionalFormatting sqref="M29:M31">
    <cfRule type="cellIs" dxfId="81" priority="3" stopIfTrue="1" operator="equal">
      <formula>"Sáb"</formula>
    </cfRule>
    <cfRule type="cellIs" dxfId="80" priority="4" stopIfTrue="1" operator="equal">
      <formula>"Dom"</formula>
    </cfRule>
    <cfRule type="cellIs" dxfId="79" priority="9" stopIfTrue="1" operator="equal">
      <formula>"Sáb"</formula>
    </cfRule>
    <cfRule type="cellIs" dxfId="78" priority="10" stopIfTrue="1" operator="equal">
      <formula>"Dom"</formula>
    </cfRule>
  </conditionalFormatting>
  <conditionalFormatting sqref="M31">
    <cfRule type="cellIs" dxfId="77" priority="5" stopIfTrue="1" operator="equal">
      <formula>"Sáb"</formula>
    </cfRule>
    <cfRule type="cellIs" dxfId="76" priority="6" stopIfTrue="1" operator="equal">
      <formula>"Dom"</formula>
    </cfRule>
    <cfRule type="cellIs" dxfId="75" priority="7" stopIfTrue="1" operator="equal">
      <formula>"Sáb"</formula>
    </cfRule>
    <cfRule type="cellIs" dxfId="74" priority="8" stopIfTrue="1" operator="equal">
      <formula>"Dom"</formula>
    </cfRule>
    <cfRule type="cellIs" dxfId="73" priority="11" stopIfTrue="1" operator="equal">
      <formula>"Sáb"</formula>
    </cfRule>
    <cfRule type="cellIs" dxfId="72" priority="12" stopIfTrue="1" operator="equal">
      <formula>"Dom"</formula>
    </cfRule>
    <cfRule type="cellIs" dxfId="71" priority="13" stopIfTrue="1" operator="equal">
      <formula>"Sáb"</formula>
    </cfRule>
    <cfRule type="cellIs" dxfId="70" priority="14" stopIfTrue="1" operator="equal">
      <formula>"Dom"</formula>
    </cfRule>
  </conditionalFormatting>
  <conditionalFormatting sqref="N16:N46">
    <cfRule type="cellIs" dxfId="69" priority="2" stopIfTrue="1" operator="equal">
      <formula>0</formula>
    </cfRule>
  </conditionalFormatting>
  <conditionalFormatting sqref="AC13:AF13">
    <cfRule type="cellIs" dxfId="68" priority="1" stopIfTrue="1" operator="equal">
      <formula>"HTPC"</formula>
    </cfRule>
  </conditionalFormatting>
  <conditionalFormatting sqref="AC4:AG23">
    <cfRule type="cellIs" dxfId="67" priority="17" stopIfTrue="1" operator="equal">
      <formula>"HTPC"</formula>
    </cfRule>
    <cfRule type="cellIs" dxfId="66" priority="20" stopIfTrue="1" operator="equal">
      <formula>"HTPC"</formula>
    </cfRule>
  </conditionalFormatting>
  <conditionalFormatting sqref="AC23:AG23">
    <cfRule type="cellIs" dxfId="65" priority="18" stopIfTrue="1" operator="lessThanOrEqual">
      <formula>0</formula>
    </cfRule>
    <cfRule type="cellIs" dxfId="64" priority="19" stopIfTrue="1" operator="equal">
      <formula>0</formula>
    </cfRule>
    <cfRule type="cellIs" dxfId="63" priority="21" stopIfTrue="1" operator="lessThanOrEqual">
      <formula>0</formula>
    </cfRule>
    <cfRule type="cellIs" dxfId="62" priority="22" stopIfTrue="1" operator="equal">
      <formula>0</formula>
    </cfRule>
  </conditionalFormatting>
  <conditionalFormatting sqref="AC4:AH23">
    <cfRule type="cellIs" dxfId="61" priority="24" stopIfTrue="1" operator="equal">
      <formula>"HTPC"</formula>
    </cfRule>
  </conditionalFormatting>
  <conditionalFormatting sqref="AC23:AH23 AC25:AH26">
    <cfRule type="cellIs" dxfId="60" priority="25" stopIfTrue="1" operator="lessThanOrEqual">
      <formula>0</formula>
    </cfRule>
  </conditionalFormatting>
  <conditionalFormatting sqref="AC23:AH28 AI22:AI28 AI4:AI20 AI53:AI54">
    <cfRule type="cellIs" dxfId="59" priority="26" stopIfTrue="1" operator="equal">
      <formula>0</formula>
    </cfRule>
  </conditionalFormatting>
  <conditionalFormatting sqref="AI22 AI24:AI25">
    <cfRule type="cellIs" dxfId="58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9435-248F-4F9F-B5B3-886E032FCB43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4" sqref="B54:Y54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14766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139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135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/>
      <c r="AE14" s="26">
        <v>1</v>
      </c>
      <c r="AF14" s="26">
        <v>1</v>
      </c>
      <c r="AG14" s="26"/>
      <c r="AH14" s="95"/>
      <c r="AI14" s="248">
        <f>COUNTA(AC14:AH14)</f>
        <v>2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/>
      <c r="AE15" s="14" t="s">
        <v>154</v>
      </c>
      <c r="AF15" s="12" t="s">
        <v>187</v>
      </c>
      <c r="AG15" s="1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4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/>
      <c r="AE16" s="11">
        <v>1</v>
      </c>
      <c r="AF16" s="11">
        <v>1</v>
      </c>
      <c r="AG16" s="11"/>
      <c r="AH16" s="97"/>
      <c r="AI16" s="211">
        <f>COUNTA(AC16:AH16)</f>
        <v>3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2" t="s">
        <v>155</v>
      </c>
      <c r="AD17" s="12"/>
      <c r="AE17" s="12" t="s">
        <v>154</v>
      </c>
      <c r="AF17" s="12" t="s">
        <v>155</v>
      </c>
      <c r="AG17" s="12"/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/>
      <c r="AE18" s="13">
        <v>1</v>
      </c>
      <c r="AF18" s="13">
        <v>1</v>
      </c>
      <c r="AG18" s="13"/>
      <c r="AH18" s="97"/>
      <c r="AI18" s="211">
        <f>COUNTA(AC18:AH18)</f>
        <v>3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153</v>
      </c>
      <c r="AD19" s="12"/>
      <c r="AE19" s="12" t="s">
        <v>156</v>
      </c>
      <c r="AF19" s="12" t="s">
        <v>155</v>
      </c>
      <c r="AG19" s="1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2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/>
      <c r="AE20" s="13">
        <v>1</v>
      </c>
      <c r="AF20" s="13">
        <v>1</v>
      </c>
      <c r="AG20" s="13">
        <v>1</v>
      </c>
      <c r="AH20" s="97"/>
      <c r="AI20" s="215">
        <f>COUNTA(AC20:AH20)</f>
        <v>4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2" t="s">
        <v>157</v>
      </c>
      <c r="AD21" s="12"/>
      <c r="AE21" s="12" t="s">
        <v>157</v>
      </c>
      <c r="AF21" s="12" t="s">
        <v>153</v>
      </c>
      <c r="AG21" s="12" t="s">
        <v>156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/>
      <c r="AE22" s="13">
        <v>1</v>
      </c>
      <c r="AF22" s="13">
        <v>1</v>
      </c>
      <c r="AG22" s="13">
        <v>1</v>
      </c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4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2" t="s">
        <v>157</v>
      </c>
      <c r="AD23" s="14"/>
      <c r="AE23" s="14" t="s">
        <v>154</v>
      </c>
      <c r="AF23" s="14" t="s">
        <v>153</v>
      </c>
      <c r="AG23" s="14" t="s">
        <v>156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4</v>
      </c>
      <c r="AD25" s="88">
        <f>SUM(AD4:AD24)</f>
        <v>0</v>
      </c>
      <c r="AE25" s="88">
        <f>SUM(AE4:AE24)</f>
        <v>5</v>
      </c>
      <c r="AF25" s="88">
        <f>SUM(AF4:AF24)</f>
        <v>5</v>
      </c>
      <c r="AG25" s="88">
        <f>SUM(AG4:AG24)</f>
        <v>2</v>
      </c>
      <c r="AH25" s="89"/>
      <c r="AI25" s="90">
        <f>SUM(AC25:AH25)</f>
        <v>16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2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4</v>
      </c>
      <c r="AD29" s="203">
        <f>AD25+AD26</f>
        <v>0</v>
      </c>
      <c r="AE29" s="203">
        <f>AE25+AE26</f>
        <v>7</v>
      </c>
      <c r="AF29" s="203">
        <f>AF25+AF26</f>
        <v>5</v>
      </c>
      <c r="AG29" s="203">
        <f>AG25+AG26+AG27</f>
        <v>2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4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2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16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4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2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4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211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57" priority="21" stopIfTrue="1" operator="equal">
      <formula>"Sáb"</formula>
    </cfRule>
    <cfRule type="cellIs" dxfId="56" priority="22" stopIfTrue="1" operator="equal">
      <formula>"Dom"</formula>
    </cfRule>
  </conditionalFormatting>
  <conditionalFormatting sqref="M29:M31">
    <cfRule type="cellIs" dxfId="55" priority="9" stopIfTrue="1" operator="equal">
      <formula>"Sáb"</formula>
    </cfRule>
    <cfRule type="cellIs" dxfId="54" priority="10" stopIfTrue="1" operator="equal">
      <formula>"Dom"</formula>
    </cfRule>
    <cfRule type="cellIs" dxfId="53" priority="15" stopIfTrue="1" operator="equal">
      <formula>"Sáb"</formula>
    </cfRule>
    <cfRule type="cellIs" dxfId="52" priority="16" stopIfTrue="1" operator="equal">
      <formula>"Dom"</formula>
    </cfRule>
  </conditionalFormatting>
  <conditionalFormatting sqref="M31">
    <cfRule type="cellIs" dxfId="51" priority="11" stopIfTrue="1" operator="equal">
      <formula>"Sáb"</formula>
    </cfRule>
    <cfRule type="cellIs" dxfId="50" priority="12" stopIfTrue="1" operator="equal">
      <formula>"Dom"</formula>
    </cfRule>
    <cfRule type="cellIs" dxfId="49" priority="13" stopIfTrue="1" operator="equal">
      <formula>"Sáb"</formula>
    </cfRule>
    <cfRule type="cellIs" dxfId="48" priority="14" stopIfTrue="1" operator="equal">
      <formula>"Dom"</formula>
    </cfRule>
    <cfRule type="cellIs" dxfId="47" priority="17" stopIfTrue="1" operator="equal">
      <formula>"Sáb"</formula>
    </cfRule>
    <cfRule type="cellIs" dxfId="46" priority="18" stopIfTrue="1" operator="equal">
      <formula>"Dom"</formula>
    </cfRule>
    <cfRule type="cellIs" dxfId="45" priority="19" stopIfTrue="1" operator="equal">
      <formula>"Sáb"</formula>
    </cfRule>
    <cfRule type="cellIs" dxfId="44" priority="20" stopIfTrue="1" operator="equal">
      <formula>"Dom"</formula>
    </cfRule>
  </conditionalFormatting>
  <conditionalFormatting sqref="N16:N46">
    <cfRule type="cellIs" dxfId="43" priority="8" stopIfTrue="1" operator="equal">
      <formula>0</formula>
    </cfRule>
  </conditionalFormatting>
  <conditionalFormatting sqref="AC13:AF13">
    <cfRule type="cellIs" dxfId="42" priority="7" stopIfTrue="1" operator="equal">
      <formula>"HTPC"</formula>
    </cfRule>
  </conditionalFormatting>
  <conditionalFormatting sqref="AC4:AG23">
    <cfRule type="cellIs" dxfId="41" priority="23" stopIfTrue="1" operator="equal">
      <formula>"HTPC"</formula>
    </cfRule>
    <cfRule type="cellIs" dxfId="40" priority="26" stopIfTrue="1" operator="equal">
      <formula>"HTPC"</formula>
    </cfRule>
  </conditionalFormatting>
  <conditionalFormatting sqref="AC23:AG23">
    <cfRule type="cellIs" dxfId="39" priority="24" stopIfTrue="1" operator="lessThanOrEqual">
      <formula>0</formula>
    </cfRule>
    <cfRule type="cellIs" dxfId="38" priority="25" stopIfTrue="1" operator="equal">
      <formula>0</formula>
    </cfRule>
    <cfRule type="cellIs" dxfId="37" priority="27" stopIfTrue="1" operator="lessThanOrEqual">
      <formula>0</formula>
    </cfRule>
    <cfRule type="cellIs" dxfId="36" priority="28" stopIfTrue="1" operator="equal">
      <formula>0</formula>
    </cfRule>
  </conditionalFormatting>
  <conditionalFormatting sqref="AC4:AH23">
    <cfRule type="cellIs" dxfId="35" priority="30" stopIfTrue="1" operator="equal">
      <formula>"HTPC"</formula>
    </cfRule>
  </conditionalFormatting>
  <conditionalFormatting sqref="AC23:AH23 AC25:AH26">
    <cfRule type="cellIs" dxfId="34" priority="31" stopIfTrue="1" operator="lessThanOrEqual">
      <formula>0</formula>
    </cfRule>
  </conditionalFormatting>
  <conditionalFormatting sqref="AC23:AH28 AI22:AI28 AI4:AI20 AI53:AI54">
    <cfRule type="cellIs" dxfId="33" priority="32" stopIfTrue="1" operator="equal">
      <formula>0</formula>
    </cfRule>
  </conditionalFormatting>
  <conditionalFormatting sqref="AE15">
    <cfRule type="cellIs" dxfId="32" priority="1" stopIfTrue="1" operator="lessThanOrEqual">
      <formula>0</formula>
    </cfRule>
    <cfRule type="cellIs" dxfId="31" priority="2" stopIfTrue="1" operator="equal">
      <formula>0</formula>
    </cfRule>
    <cfRule type="cellIs" dxfId="30" priority="3" stopIfTrue="1" operator="lessThanOrEqual">
      <formula>0</formula>
    </cfRule>
    <cfRule type="cellIs" dxfId="29" priority="4" stopIfTrue="1" operator="equal">
      <formula>0</formula>
    </cfRule>
    <cfRule type="cellIs" dxfId="28" priority="5" stopIfTrue="1" operator="lessThanOrEqual">
      <formula>0</formula>
    </cfRule>
    <cfRule type="cellIs" dxfId="27" priority="6" stopIfTrue="1" operator="equal">
      <formula>0</formula>
    </cfRule>
  </conditionalFormatting>
  <conditionalFormatting sqref="AI22 AI24:AI25">
    <cfRule type="cellIs" dxfId="26" priority="29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ED12-1648-411F-934D-1716BDF9DDF0}">
  <sheetPr>
    <tabColor indexed="11"/>
    <pageSetUpPr fitToPage="1"/>
  </sheetPr>
  <dimension ref="A1:AI63"/>
  <sheetViews>
    <sheetView showGridLines="0" view="pageBreakPreview" zoomScale="120" zoomScaleNormal="120" zoomScaleSheetLayoutView="120" workbookViewId="0">
      <selection activeCell="B54" sqref="B54:Y54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17690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140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122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20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24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141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159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/>
      <c r="AD14" s="26">
        <v>1</v>
      </c>
      <c r="AE14" s="26">
        <v>1</v>
      </c>
      <c r="AF14" s="26"/>
      <c r="AG14" s="26"/>
      <c r="AH14" s="95"/>
      <c r="AI14" s="248">
        <f>COUNTA(AC14:AH14)</f>
        <v>2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/>
      <c r="AD15" s="12" t="s">
        <v>156</v>
      </c>
      <c r="AE15" s="12" t="s">
        <v>155</v>
      </c>
      <c r="AF15" s="12"/>
      <c r="AG15" s="1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0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/>
      <c r="AD16" s="11">
        <v>1</v>
      </c>
      <c r="AE16" s="11">
        <v>1</v>
      </c>
      <c r="AF16" s="11"/>
      <c r="AG16" s="11"/>
      <c r="AH16" s="97"/>
      <c r="AI16" s="211">
        <f>COUNTA(AC16:AH16)</f>
        <v>2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/>
      <c r="AD17" s="12" t="s">
        <v>156</v>
      </c>
      <c r="AE17" s="12" t="s">
        <v>157</v>
      </c>
      <c r="AF17" s="12"/>
      <c r="AG17" s="12"/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/>
      <c r="AD18" s="13">
        <v>1</v>
      </c>
      <c r="AE18" s="13">
        <v>1</v>
      </c>
      <c r="AF18" s="13"/>
      <c r="AG18" s="13"/>
      <c r="AH18" s="97"/>
      <c r="AI18" s="211">
        <f>COUNTA(AC18:AH18)</f>
        <v>2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0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/>
      <c r="AD19" s="12" t="s">
        <v>154</v>
      </c>
      <c r="AE19" s="12" t="s">
        <v>157</v>
      </c>
      <c r="AF19" s="12"/>
      <c r="AG19" s="1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0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/>
      <c r="AD20" s="13">
        <v>1</v>
      </c>
      <c r="AE20" s="13">
        <v>1</v>
      </c>
      <c r="AF20" s="13"/>
      <c r="AG20" s="13"/>
      <c r="AH20" s="97"/>
      <c r="AI20" s="215">
        <f>COUNTA(AC20:AH20)</f>
        <v>2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/>
      <c r="AD21" s="12" t="s">
        <v>153</v>
      </c>
      <c r="AE21" s="12" t="s">
        <v>154</v>
      </c>
      <c r="AF21" s="12"/>
      <c r="AG21" s="1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/>
      <c r="AD22" s="13">
        <v>1</v>
      </c>
      <c r="AE22" s="13">
        <v>1</v>
      </c>
      <c r="AF22" s="13"/>
      <c r="AG22" s="13"/>
      <c r="AH22" s="97"/>
      <c r="AI22" s="211">
        <f>COUNTA(AC22:AH22)</f>
        <v>2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0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/>
      <c r="AD23" s="14" t="s">
        <v>153</v>
      </c>
      <c r="AE23" s="14" t="s">
        <v>155</v>
      </c>
      <c r="AF23" s="14"/>
      <c r="AG23" s="14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0</v>
      </c>
      <c r="AD25" s="88">
        <f>SUM(AD4:AD24)</f>
        <v>5</v>
      </c>
      <c r="AE25" s="88">
        <f>SUM(AE4:AE24)</f>
        <v>5</v>
      </c>
      <c r="AF25" s="88">
        <f>SUM(AF4:AF24)</f>
        <v>0</v>
      </c>
      <c r="AG25" s="88">
        <f>SUM(AG4:AG24)</f>
        <v>0</v>
      </c>
      <c r="AH25" s="89"/>
      <c r="AI25" s="90">
        <f>SUM(AC25:AH25)</f>
        <v>10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0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0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6</v>
      </c>
      <c r="AI27" s="92">
        <f>SUM(AC27:AH27)</f>
        <v>6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>
        <v>6</v>
      </c>
      <c r="AI28" s="92">
        <f>SUM(AC28:AH28)</f>
        <v>6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0</v>
      </c>
      <c r="AD29" s="203">
        <f>AD25+AD26</f>
        <v>5</v>
      </c>
      <c r="AE29" s="203">
        <f>AE25+AE26</f>
        <v>7</v>
      </c>
      <c r="AF29" s="203">
        <f>AF25+AF26</f>
        <v>0</v>
      </c>
      <c r="AG29" s="203">
        <f>AG25+AG26+AG27</f>
        <v>0</v>
      </c>
      <c r="AH29" s="203">
        <f>AH25+AH26+AH27</f>
        <v>6</v>
      </c>
      <c r="AI29" s="205">
        <f>SUM(AI25:AI28)</f>
        <v>24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0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0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0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10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160</v>
      </c>
      <c r="AC36" s="188"/>
      <c r="AD36" s="188"/>
      <c r="AE36" s="188"/>
      <c r="AF36" s="188"/>
      <c r="AG36" s="188"/>
      <c r="AH36" s="189">
        <v>6</v>
      </c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0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0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0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0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16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20</v>
      </c>
      <c r="AH51" s="156"/>
      <c r="AI51" s="27">
        <f>AG51*5</f>
        <v>100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20</v>
      </c>
      <c r="AH53" s="149"/>
      <c r="AI53" s="22">
        <f>SUM(AI51:AI52)</f>
        <v>100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25" priority="15" stopIfTrue="1" operator="equal">
      <formula>"Sáb"</formula>
    </cfRule>
    <cfRule type="cellIs" dxfId="24" priority="16" stopIfTrue="1" operator="equal">
      <formula>"Dom"</formula>
    </cfRule>
  </conditionalFormatting>
  <conditionalFormatting sqref="M29:M31">
    <cfRule type="cellIs" dxfId="23" priority="3" stopIfTrue="1" operator="equal">
      <formula>"Sáb"</formula>
    </cfRule>
    <cfRule type="cellIs" dxfId="22" priority="4" stopIfTrue="1" operator="equal">
      <formula>"Dom"</formula>
    </cfRule>
    <cfRule type="cellIs" dxfId="21" priority="9" stopIfTrue="1" operator="equal">
      <formula>"Sáb"</formula>
    </cfRule>
    <cfRule type="cellIs" dxfId="20" priority="10" stopIfTrue="1" operator="equal">
      <formula>"Dom"</formula>
    </cfRule>
  </conditionalFormatting>
  <conditionalFormatting sqref="M31">
    <cfRule type="cellIs" dxfId="19" priority="5" stopIfTrue="1" operator="equal">
      <formula>"Sáb"</formula>
    </cfRule>
    <cfRule type="cellIs" dxfId="18" priority="6" stopIfTrue="1" operator="equal">
      <formula>"Dom"</formula>
    </cfRule>
    <cfRule type="cellIs" dxfId="17" priority="7" stopIfTrue="1" operator="equal">
      <formula>"Sáb"</formula>
    </cfRule>
    <cfRule type="cellIs" dxfId="16" priority="8" stopIfTrue="1" operator="equal">
      <formula>"Dom"</formula>
    </cfRule>
    <cfRule type="cellIs" dxfId="15" priority="11" stopIfTrue="1" operator="equal">
      <formula>"Sáb"</formula>
    </cfRule>
    <cfRule type="cellIs" dxfId="14" priority="12" stopIfTrue="1" operator="equal">
      <formula>"Dom"</formula>
    </cfRule>
    <cfRule type="cellIs" dxfId="13" priority="13" stopIfTrue="1" operator="equal">
      <formula>"Sáb"</formula>
    </cfRule>
    <cfRule type="cellIs" dxfId="12" priority="14" stopIfTrue="1" operator="equal">
      <formula>"Dom"</formula>
    </cfRule>
  </conditionalFormatting>
  <conditionalFormatting sqref="N16:N46">
    <cfRule type="cellIs" dxfId="11" priority="2" stopIfTrue="1" operator="equal">
      <formula>0</formula>
    </cfRule>
  </conditionalFormatting>
  <conditionalFormatting sqref="AC13:AF13">
    <cfRule type="cellIs" dxfId="10" priority="1" stopIfTrue="1" operator="equal">
      <formula>"HTPC"</formula>
    </cfRule>
  </conditionalFormatting>
  <conditionalFormatting sqref="AC4:AG23">
    <cfRule type="cellIs" dxfId="9" priority="17" stopIfTrue="1" operator="equal">
      <formula>"HTPC"</formula>
    </cfRule>
    <cfRule type="cellIs" dxfId="8" priority="20" stopIfTrue="1" operator="equal">
      <formula>"HTPC"</formula>
    </cfRule>
  </conditionalFormatting>
  <conditionalFormatting sqref="AC23:AG23">
    <cfRule type="cellIs" dxfId="7" priority="18" stopIfTrue="1" operator="lessThanOrEqual">
      <formula>0</formula>
    </cfRule>
    <cfRule type="cellIs" dxfId="6" priority="19" stopIfTrue="1" operator="equal">
      <formula>0</formula>
    </cfRule>
    <cfRule type="cellIs" dxfId="5" priority="21" stopIfTrue="1" operator="lessThanOrEqual">
      <formula>0</formula>
    </cfRule>
    <cfRule type="cellIs" dxfId="4" priority="22" stopIfTrue="1" operator="equal">
      <formula>0</formula>
    </cfRule>
  </conditionalFormatting>
  <conditionalFormatting sqref="AC4:AH23">
    <cfRule type="cellIs" dxfId="3" priority="24" stopIfTrue="1" operator="equal">
      <formula>"HTPC"</formula>
    </cfRule>
  </conditionalFormatting>
  <conditionalFormatting sqref="AC23:AH23 AC25:AH26">
    <cfRule type="cellIs" dxfId="2" priority="25" stopIfTrue="1" operator="lessThanOrEqual">
      <formula>0</formula>
    </cfRule>
  </conditionalFormatting>
  <conditionalFormatting sqref="AC23:AH28 AI22:AI28 AI4:AI20 AI53:AI54">
    <cfRule type="cellIs" dxfId="1" priority="26" stopIfTrue="1" operator="equal">
      <formula>0</formula>
    </cfRule>
  </conditionalFormatting>
  <conditionalFormatting sqref="AI22 AI24:AI25">
    <cfRule type="cellIs" dxfId="0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7C6-55FD-4500-9730-EA3A46608963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F828-7A39-4189-BD07-1A542ABC2E3D}">
  <sheetPr>
    <tabColor rgb="FFFFFF00"/>
    <pageSetUpPr fitToPage="1"/>
  </sheetPr>
  <dimension ref="A1:AI63"/>
  <sheetViews>
    <sheetView showGridLines="0" view="pageBreakPreview" topLeftCell="A37" zoomScale="120" zoomScaleNormal="120" zoomScaleSheetLayoutView="120" workbookViewId="0">
      <selection activeCell="B52" sqref="B52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175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20426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166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71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131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176</v>
      </c>
      <c r="AD15" s="32" t="s">
        <v>176</v>
      </c>
      <c r="AE15" s="32" t="s">
        <v>176</v>
      </c>
      <c r="AF15" s="32" t="s">
        <v>176</v>
      </c>
      <c r="AG15" s="32" t="s">
        <v>176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6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176</v>
      </c>
      <c r="AD17" s="32" t="s">
        <v>176</v>
      </c>
      <c r="AE17" s="32" t="s">
        <v>176</v>
      </c>
      <c r="AF17" s="32" t="s">
        <v>176</v>
      </c>
      <c r="AG17" s="32" t="s">
        <v>176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6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176</v>
      </c>
      <c r="AD19" s="32" t="s">
        <v>176</v>
      </c>
      <c r="AE19" s="32" t="s">
        <v>176</v>
      </c>
      <c r="AF19" s="32" t="s">
        <v>176</v>
      </c>
      <c r="AG19" s="32" t="s">
        <v>176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176</v>
      </c>
      <c r="AD21" s="32" t="s">
        <v>176</v>
      </c>
      <c r="AE21" s="32" t="s">
        <v>176</v>
      </c>
      <c r="AF21" s="32" t="s">
        <v>176</v>
      </c>
      <c r="AG21" s="32" t="s">
        <v>176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/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6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176</v>
      </c>
      <c r="AD23" s="32" t="s">
        <v>176</v>
      </c>
      <c r="AE23" s="32" t="s">
        <v>176</v>
      </c>
      <c r="AF23" s="32" t="s">
        <v>176</v>
      </c>
      <c r="AG23" s="15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6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5</v>
      </c>
      <c r="AF25" s="88">
        <f>SUM(AF4:AF24)</f>
        <v>5</v>
      </c>
      <c r="AG25" s="88">
        <f>SUM(AG4:AG24)</f>
        <v>4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1</v>
      </c>
      <c r="AD26" s="19"/>
      <c r="AE26" s="19">
        <v>1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6</v>
      </c>
      <c r="AD29" s="203">
        <f>AD25+AD26</f>
        <v>5</v>
      </c>
      <c r="AE29" s="203">
        <f>AE25+AE26</f>
        <v>6</v>
      </c>
      <c r="AF29" s="203">
        <f>AF25+AF26</f>
        <v>5</v>
      </c>
      <c r="AG29" s="203">
        <f>AG25+AG26+AG27</f>
        <v>4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6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6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131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6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6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6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6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B50:Y50"/>
    <mergeCell ref="AB51:AF51"/>
    <mergeCell ref="AG51:AH51"/>
    <mergeCell ref="B52:Y52"/>
    <mergeCell ref="AB52:AF52"/>
    <mergeCell ref="AG52:AH52"/>
    <mergeCell ref="B51:Y51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699" priority="16" stopIfTrue="1" operator="equal">
      <formula>"Sáb"</formula>
    </cfRule>
    <cfRule type="cellIs" dxfId="698" priority="17" stopIfTrue="1" operator="equal">
      <formula>"Dom"</formula>
    </cfRule>
  </conditionalFormatting>
  <conditionalFormatting sqref="M29:M31">
    <cfRule type="cellIs" dxfId="697" priority="4" stopIfTrue="1" operator="equal">
      <formula>"Sáb"</formula>
    </cfRule>
    <cfRule type="cellIs" dxfId="696" priority="5" stopIfTrue="1" operator="equal">
      <formula>"Dom"</formula>
    </cfRule>
    <cfRule type="cellIs" dxfId="695" priority="10" stopIfTrue="1" operator="equal">
      <formula>"Sáb"</formula>
    </cfRule>
    <cfRule type="cellIs" dxfId="694" priority="11" stopIfTrue="1" operator="equal">
      <formula>"Dom"</formula>
    </cfRule>
  </conditionalFormatting>
  <conditionalFormatting sqref="M31">
    <cfRule type="cellIs" dxfId="693" priority="6" stopIfTrue="1" operator="equal">
      <formula>"Sáb"</formula>
    </cfRule>
    <cfRule type="cellIs" dxfId="692" priority="7" stopIfTrue="1" operator="equal">
      <formula>"Dom"</formula>
    </cfRule>
    <cfRule type="cellIs" dxfId="691" priority="8" stopIfTrue="1" operator="equal">
      <formula>"Sáb"</formula>
    </cfRule>
    <cfRule type="cellIs" dxfId="690" priority="9" stopIfTrue="1" operator="equal">
      <formula>"Dom"</formula>
    </cfRule>
    <cfRule type="cellIs" dxfId="689" priority="12" stopIfTrue="1" operator="equal">
      <formula>"Sáb"</formula>
    </cfRule>
    <cfRule type="cellIs" dxfId="688" priority="13" stopIfTrue="1" operator="equal">
      <formula>"Dom"</formula>
    </cfRule>
    <cfRule type="cellIs" dxfId="687" priority="14" stopIfTrue="1" operator="equal">
      <formula>"Sáb"</formula>
    </cfRule>
    <cfRule type="cellIs" dxfId="686" priority="15" stopIfTrue="1" operator="equal">
      <formula>"Dom"</formula>
    </cfRule>
  </conditionalFormatting>
  <conditionalFormatting sqref="N16:N46">
    <cfRule type="cellIs" dxfId="685" priority="3" stopIfTrue="1" operator="equal">
      <formula>0</formula>
    </cfRule>
  </conditionalFormatting>
  <conditionalFormatting sqref="AC13:AF13">
    <cfRule type="cellIs" dxfId="684" priority="2" stopIfTrue="1" operator="equal">
      <formula>"HTPC"</formula>
    </cfRule>
  </conditionalFormatting>
  <conditionalFormatting sqref="AC23:AF23">
    <cfRule type="cellIs" dxfId="683" priority="1" stopIfTrue="1" operator="equal">
      <formula>"HTPC"</formula>
    </cfRule>
  </conditionalFormatting>
  <conditionalFormatting sqref="AC4:AG23">
    <cfRule type="cellIs" dxfId="682" priority="18" stopIfTrue="1" operator="equal">
      <formula>"HTPC"</formula>
    </cfRule>
    <cfRule type="cellIs" dxfId="681" priority="21" stopIfTrue="1" operator="equal">
      <formula>"HTPC"</formula>
    </cfRule>
  </conditionalFormatting>
  <conditionalFormatting sqref="AC23:AG23">
    <cfRule type="cellIs" dxfId="680" priority="19" stopIfTrue="1" operator="lessThanOrEqual">
      <formula>0</formula>
    </cfRule>
    <cfRule type="cellIs" dxfId="679" priority="20" stopIfTrue="1" operator="equal">
      <formula>0</formula>
    </cfRule>
    <cfRule type="cellIs" dxfId="678" priority="22" stopIfTrue="1" operator="lessThanOrEqual">
      <formula>0</formula>
    </cfRule>
    <cfRule type="cellIs" dxfId="677" priority="23" stopIfTrue="1" operator="equal">
      <formula>0</formula>
    </cfRule>
  </conditionalFormatting>
  <conditionalFormatting sqref="AC4:AH23">
    <cfRule type="cellIs" dxfId="676" priority="25" stopIfTrue="1" operator="equal">
      <formula>"HTPC"</formula>
    </cfRule>
  </conditionalFormatting>
  <conditionalFormatting sqref="AC23:AH23 AC25:AH26">
    <cfRule type="cellIs" dxfId="675" priority="26" stopIfTrue="1" operator="lessThanOrEqual">
      <formula>0</formula>
    </cfRule>
  </conditionalFormatting>
  <conditionalFormatting sqref="AC23:AH28 AI22:AI28 AI4:AI20 AI53:AI54">
    <cfRule type="cellIs" dxfId="674" priority="27" stopIfTrue="1" operator="equal">
      <formula>0</formula>
    </cfRule>
  </conditionalFormatting>
  <conditionalFormatting sqref="AI22 AI24:AI25">
    <cfRule type="cellIs" dxfId="673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paperSize="9" scale="90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E566-095F-4353-ACAF-B223DB37F71E}">
  <sheetPr>
    <tabColor rgb="FFFFFF00"/>
    <pageSetUpPr fitToPage="1"/>
  </sheetPr>
  <dimension ref="A1:AI63"/>
  <sheetViews>
    <sheetView showGridLines="0" view="pageBreakPreview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170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21585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168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169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172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/>
      <c r="AE14" s="26">
        <v>1</v>
      </c>
      <c r="AF14" s="26">
        <v>1</v>
      </c>
      <c r="AG14" s="26">
        <v>1</v>
      </c>
      <c r="AH14" s="95"/>
      <c r="AI14" s="248">
        <f>COUNTA(AC14:AH14)</f>
        <v>4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173</v>
      </c>
      <c r="AD15" s="32"/>
      <c r="AE15" s="32" t="s">
        <v>173</v>
      </c>
      <c r="AF15" s="32" t="s">
        <v>173</v>
      </c>
      <c r="AG15" s="32" t="s">
        <v>173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4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173</v>
      </c>
      <c r="AD17" s="32" t="s">
        <v>173</v>
      </c>
      <c r="AE17" s="32" t="s">
        <v>173</v>
      </c>
      <c r="AF17" s="32" t="s">
        <v>173</v>
      </c>
      <c r="AG17" s="32" t="s">
        <v>173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173</v>
      </c>
      <c r="AD19" s="32" t="s">
        <v>173</v>
      </c>
      <c r="AE19" s="32" t="s">
        <v>173</v>
      </c>
      <c r="AF19" s="32" t="s">
        <v>173</v>
      </c>
      <c r="AG19" s="32" t="s">
        <v>173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173</v>
      </c>
      <c r="AD21" s="32" t="s">
        <v>173</v>
      </c>
      <c r="AE21" s="32" t="s">
        <v>173</v>
      </c>
      <c r="AF21" s="32" t="s">
        <v>173</v>
      </c>
      <c r="AG21" s="32" t="s">
        <v>173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173</v>
      </c>
      <c r="AD23" s="32" t="s">
        <v>173</v>
      </c>
      <c r="AE23" s="32" t="s">
        <v>173</v>
      </c>
      <c r="AF23" s="32" t="s">
        <v>173</v>
      </c>
      <c r="AG23" s="15" t="s">
        <v>173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4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4</v>
      </c>
      <c r="AE25" s="88">
        <f>SUM(AE4:AE24)</f>
        <v>5</v>
      </c>
      <c r="AF25" s="88">
        <f>SUM(AF4:AF24)</f>
        <v>5</v>
      </c>
      <c r="AG25" s="88">
        <f>SUM(AG4:AG24)</f>
        <v>5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4</v>
      </c>
      <c r="AE29" s="203">
        <f>AE25+AE26</f>
        <v>7</v>
      </c>
      <c r="AF29" s="203">
        <f>AF25+AF26</f>
        <v>5</v>
      </c>
      <c r="AG29" s="203">
        <f>AG25+AG26+AG27</f>
        <v>5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4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172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 t="s">
        <v>171</v>
      </c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4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4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672" priority="16" stopIfTrue="1" operator="equal">
      <formula>"Sáb"</formula>
    </cfRule>
    <cfRule type="cellIs" dxfId="671" priority="17" stopIfTrue="1" operator="equal">
      <formula>"Dom"</formula>
    </cfRule>
  </conditionalFormatting>
  <conditionalFormatting sqref="M29:M31">
    <cfRule type="cellIs" dxfId="670" priority="4" stopIfTrue="1" operator="equal">
      <formula>"Sáb"</formula>
    </cfRule>
    <cfRule type="cellIs" dxfId="669" priority="5" stopIfTrue="1" operator="equal">
      <formula>"Dom"</formula>
    </cfRule>
    <cfRule type="cellIs" dxfId="668" priority="10" stopIfTrue="1" operator="equal">
      <formula>"Sáb"</formula>
    </cfRule>
    <cfRule type="cellIs" dxfId="667" priority="11" stopIfTrue="1" operator="equal">
      <formula>"Dom"</formula>
    </cfRule>
  </conditionalFormatting>
  <conditionalFormatting sqref="M31">
    <cfRule type="cellIs" dxfId="666" priority="6" stopIfTrue="1" operator="equal">
      <formula>"Sáb"</formula>
    </cfRule>
    <cfRule type="cellIs" dxfId="665" priority="7" stopIfTrue="1" operator="equal">
      <formula>"Dom"</formula>
    </cfRule>
    <cfRule type="cellIs" dxfId="664" priority="8" stopIfTrue="1" operator="equal">
      <formula>"Sáb"</formula>
    </cfRule>
    <cfRule type="cellIs" dxfId="663" priority="9" stopIfTrue="1" operator="equal">
      <formula>"Dom"</formula>
    </cfRule>
    <cfRule type="cellIs" dxfId="662" priority="12" stopIfTrue="1" operator="equal">
      <formula>"Sáb"</formula>
    </cfRule>
    <cfRule type="cellIs" dxfId="661" priority="13" stopIfTrue="1" operator="equal">
      <formula>"Dom"</formula>
    </cfRule>
    <cfRule type="cellIs" dxfId="660" priority="14" stopIfTrue="1" operator="equal">
      <formula>"Sáb"</formula>
    </cfRule>
    <cfRule type="cellIs" dxfId="659" priority="15" stopIfTrue="1" operator="equal">
      <formula>"Dom"</formula>
    </cfRule>
  </conditionalFormatting>
  <conditionalFormatting sqref="N16:N46">
    <cfRule type="cellIs" dxfId="658" priority="3" stopIfTrue="1" operator="equal">
      <formula>0</formula>
    </cfRule>
  </conditionalFormatting>
  <conditionalFormatting sqref="AC13:AF13">
    <cfRule type="cellIs" dxfId="657" priority="2" stopIfTrue="1" operator="equal">
      <formula>"HTPC"</formula>
    </cfRule>
  </conditionalFormatting>
  <conditionalFormatting sqref="AC23:AF23">
    <cfRule type="cellIs" dxfId="656" priority="1" stopIfTrue="1" operator="equal">
      <formula>"HTPC"</formula>
    </cfRule>
  </conditionalFormatting>
  <conditionalFormatting sqref="AC4:AG23">
    <cfRule type="cellIs" dxfId="655" priority="18" stopIfTrue="1" operator="equal">
      <formula>"HTPC"</formula>
    </cfRule>
    <cfRule type="cellIs" dxfId="654" priority="21" stopIfTrue="1" operator="equal">
      <formula>"HTPC"</formula>
    </cfRule>
  </conditionalFormatting>
  <conditionalFormatting sqref="AC23:AG23">
    <cfRule type="cellIs" dxfId="653" priority="19" stopIfTrue="1" operator="lessThanOrEqual">
      <formula>0</formula>
    </cfRule>
    <cfRule type="cellIs" dxfId="652" priority="20" stopIfTrue="1" operator="equal">
      <formula>0</formula>
    </cfRule>
    <cfRule type="cellIs" dxfId="651" priority="22" stopIfTrue="1" operator="lessThanOrEqual">
      <formula>0</formula>
    </cfRule>
    <cfRule type="cellIs" dxfId="650" priority="23" stopIfTrue="1" operator="equal">
      <formula>0</formula>
    </cfRule>
  </conditionalFormatting>
  <conditionalFormatting sqref="AC4:AH23">
    <cfRule type="cellIs" dxfId="649" priority="25" stopIfTrue="1" operator="equal">
      <formula>"HTPC"</formula>
    </cfRule>
  </conditionalFormatting>
  <conditionalFormatting sqref="AC23:AH23 AC25:AH26">
    <cfRule type="cellIs" dxfId="648" priority="26" stopIfTrue="1" operator="lessThanOrEqual">
      <formula>0</formula>
    </cfRule>
  </conditionalFormatting>
  <conditionalFormatting sqref="AC23:AH28 AI22:AI28 AI4:AI20 AI53:AI54">
    <cfRule type="cellIs" dxfId="647" priority="27" stopIfTrue="1" operator="equal">
      <formula>0</formula>
    </cfRule>
  </conditionalFormatting>
  <conditionalFormatting sqref="AI22 AI24:AI25">
    <cfRule type="cellIs" dxfId="646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94D9-6A06-4165-86CE-FAC05C73F71C}">
  <sheetPr>
    <tabColor rgb="FFFFFF00"/>
    <pageSetUpPr fitToPage="1"/>
  </sheetPr>
  <dimension ref="A1:AI63"/>
  <sheetViews>
    <sheetView showGridLines="0" view="pageBreakPreview" topLeftCell="A4" zoomScale="120" zoomScaleNormal="120" zoomScaleSheetLayoutView="120" workbookViewId="0">
      <selection activeCell="B49" sqref="B49:Y51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175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18695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142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71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131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174</v>
      </c>
      <c r="AD15" s="32" t="s">
        <v>174</v>
      </c>
      <c r="AE15" s="32" t="s">
        <v>174</v>
      </c>
      <c r="AF15" s="32" t="s">
        <v>174</v>
      </c>
      <c r="AG15" s="32" t="s">
        <v>174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174</v>
      </c>
      <c r="AD17" s="32" t="s">
        <v>174</v>
      </c>
      <c r="AE17" s="32" t="s">
        <v>174</v>
      </c>
      <c r="AF17" s="32" t="s">
        <v>174</v>
      </c>
      <c r="AG17" s="32" t="s">
        <v>174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174</v>
      </c>
      <c r="AD19" s="32" t="s">
        <v>174</v>
      </c>
      <c r="AE19" s="32" t="s">
        <v>174</v>
      </c>
      <c r="AF19" s="32" t="s">
        <v>174</v>
      </c>
      <c r="AG19" s="32" t="s">
        <v>174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174</v>
      </c>
      <c r="AD21" s="32" t="s">
        <v>174</v>
      </c>
      <c r="AE21" s="32" t="s">
        <v>174</v>
      </c>
      <c r="AF21" s="32" t="s">
        <v>174</v>
      </c>
      <c r="AG21" s="32" t="s">
        <v>174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/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174</v>
      </c>
      <c r="AD23" s="32" t="s">
        <v>174</v>
      </c>
      <c r="AE23" s="32" t="s">
        <v>174</v>
      </c>
      <c r="AF23" s="15" t="s">
        <v>174</v>
      </c>
      <c r="AG23" s="15"/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5</v>
      </c>
      <c r="AF25" s="88">
        <f>SUM(AF4:AF24)</f>
        <v>5</v>
      </c>
      <c r="AG25" s="88">
        <f>SUM(AG4:AG24)</f>
        <v>4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5</v>
      </c>
      <c r="AE29" s="203">
        <f>AE25+AE26</f>
        <v>7</v>
      </c>
      <c r="AF29" s="203">
        <f>AF25+AF26</f>
        <v>5</v>
      </c>
      <c r="AG29" s="203">
        <f>AG25+AG26+AG27</f>
        <v>4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131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186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68" t="s">
        <v>210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28" t="s">
        <v>207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44" t="s">
        <v>209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0:Y50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645" priority="16" stopIfTrue="1" operator="equal">
      <formula>"Sáb"</formula>
    </cfRule>
    <cfRule type="cellIs" dxfId="644" priority="17" stopIfTrue="1" operator="equal">
      <formula>"Dom"</formula>
    </cfRule>
  </conditionalFormatting>
  <conditionalFormatting sqref="M29:M31">
    <cfRule type="cellIs" dxfId="643" priority="4" stopIfTrue="1" operator="equal">
      <formula>"Sáb"</formula>
    </cfRule>
    <cfRule type="cellIs" dxfId="642" priority="5" stopIfTrue="1" operator="equal">
      <formula>"Dom"</formula>
    </cfRule>
    <cfRule type="cellIs" dxfId="641" priority="10" stopIfTrue="1" operator="equal">
      <formula>"Sáb"</formula>
    </cfRule>
    <cfRule type="cellIs" dxfId="640" priority="11" stopIfTrue="1" operator="equal">
      <formula>"Dom"</formula>
    </cfRule>
  </conditionalFormatting>
  <conditionalFormatting sqref="M31">
    <cfRule type="cellIs" dxfId="639" priority="6" stopIfTrue="1" operator="equal">
      <formula>"Sáb"</formula>
    </cfRule>
    <cfRule type="cellIs" dxfId="638" priority="7" stopIfTrue="1" operator="equal">
      <formula>"Dom"</formula>
    </cfRule>
    <cfRule type="cellIs" dxfId="637" priority="8" stopIfTrue="1" operator="equal">
      <formula>"Sáb"</formula>
    </cfRule>
    <cfRule type="cellIs" dxfId="636" priority="9" stopIfTrue="1" operator="equal">
      <formula>"Dom"</formula>
    </cfRule>
    <cfRule type="cellIs" dxfId="635" priority="12" stopIfTrue="1" operator="equal">
      <formula>"Sáb"</formula>
    </cfRule>
    <cfRule type="cellIs" dxfId="634" priority="13" stopIfTrue="1" operator="equal">
      <formula>"Dom"</formula>
    </cfRule>
    <cfRule type="cellIs" dxfId="633" priority="14" stopIfTrue="1" operator="equal">
      <formula>"Sáb"</formula>
    </cfRule>
    <cfRule type="cellIs" dxfId="632" priority="15" stopIfTrue="1" operator="equal">
      <formula>"Dom"</formula>
    </cfRule>
  </conditionalFormatting>
  <conditionalFormatting sqref="N16:N46">
    <cfRule type="cellIs" dxfId="631" priority="3" stopIfTrue="1" operator="equal">
      <formula>0</formula>
    </cfRule>
  </conditionalFormatting>
  <conditionalFormatting sqref="AC13:AF13">
    <cfRule type="cellIs" dxfId="630" priority="2" stopIfTrue="1" operator="equal">
      <formula>"HTPC"</formula>
    </cfRule>
  </conditionalFormatting>
  <conditionalFormatting sqref="AC23:AF23">
    <cfRule type="cellIs" dxfId="629" priority="1" stopIfTrue="1" operator="equal">
      <formula>"HTPC"</formula>
    </cfRule>
  </conditionalFormatting>
  <conditionalFormatting sqref="AC4:AG23">
    <cfRule type="cellIs" dxfId="628" priority="18" stopIfTrue="1" operator="equal">
      <formula>"HTPC"</formula>
    </cfRule>
    <cfRule type="cellIs" dxfId="627" priority="21" stopIfTrue="1" operator="equal">
      <formula>"HTPC"</formula>
    </cfRule>
  </conditionalFormatting>
  <conditionalFormatting sqref="AC23:AG23">
    <cfRule type="cellIs" dxfId="626" priority="19" stopIfTrue="1" operator="lessThanOrEqual">
      <formula>0</formula>
    </cfRule>
    <cfRule type="cellIs" dxfId="625" priority="20" stopIfTrue="1" operator="equal">
      <formula>0</formula>
    </cfRule>
    <cfRule type="cellIs" dxfId="624" priority="22" stopIfTrue="1" operator="lessThanOrEqual">
      <formula>0</formula>
    </cfRule>
    <cfRule type="cellIs" dxfId="623" priority="23" stopIfTrue="1" operator="equal">
      <formula>0</formula>
    </cfRule>
  </conditionalFormatting>
  <conditionalFormatting sqref="AC4:AH23">
    <cfRule type="cellIs" dxfId="622" priority="25" stopIfTrue="1" operator="equal">
      <formula>"HTPC"</formula>
    </cfRule>
  </conditionalFormatting>
  <conditionalFormatting sqref="AC23:AH23 AC25:AH26">
    <cfRule type="cellIs" dxfId="621" priority="26" stopIfTrue="1" operator="lessThanOrEqual">
      <formula>0</formula>
    </cfRule>
  </conditionalFormatting>
  <conditionalFormatting sqref="AC23:AH28 AI22:AI28 AI4:AI20 AI53:AI54">
    <cfRule type="cellIs" dxfId="620" priority="27" stopIfTrue="1" operator="equal">
      <formula>0</formula>
    </cfRule>
  </conditionalFormatting>
  <conditionalFormatting sqref="AI22 AI24:AI25">
    <cfRule type="cellIs" dxfId="619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D56F-5E29-4932-AF5B-C24C0F66CC63}">
  <sheetPr>
    <tabColor rgb="FFFFFF00"/>
  </sheetPr>
  <dimension ref="A1:AI63"/>
  <sheetViews>
    <sheetView showGridLines="0" view="pageBreakPreview" zoomScale="120" zoomScaleNormal="120" zoomScaleSheetLayoutView="120" workbookViewId="0">
      <selection activeCell="B49" sqref="B49:Y49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17098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164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/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180</v>
      </c>
      <c r="AD15" s="32" t="s">
        <v>180</v>
      </c>
      <c r="AE15" s="32" t="s">
        <v>180</v>
      </c>
      <c r="AF15" s="32" t="s">
        <v>180</v>
      </c>
      <c r="AG15" s="32" t="s">
        <v>180</v>
      </c>
      <c r="AH15" s="96"/>
      <c r="AI15" s="214"/>
    </row>
    <row r="16" spans="1:35" ht="14.25" customHeight="1" x14ac:dyDescent="0.2">
      <c r="A16" s="174" t="str">
        <f>IF(M16="Sáb","SÁBADO",IF(M16="Dom","DOMINGO",IF(M16="---","----------"," ")))</f>
        <v xml:space="preserve"> 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tr">
        <f t="shared" ref="A17:A46" si="0">IF(M17="Sáb","SÁBADO",IF(M17="Dom","DOMINGO",IF(M17="---","----------"," ")))</f>
        <v xml:space="preserve"> 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180</v>
      </c>
      <c r="AD17" s="32" t="s">
        <v>180</v>
      </c>
      <c r="AE17" s="32" t="s">
        <v>180</v>
      </c>
      <c r="AF17" s="32" t="s">
        <v>180</v>
      </c>
      <c r="AG17" s="32" t="s">
        <v>180</v>
      </c>
      <c r="AH17" s="96"/>
      <c r="AI17" s="214"/>
    </row>
    <row r="18" spans="1:35" x14ac:dyDescent="0.2">
      <c r="A18" s="174" t="str">
        <f t="shared" si="0"/>
        <v xml:space="preserve"> 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1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tr">
        <f t="shared" si="0"/>
        <v xml:space="preserve"> 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1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180</v>
      </c>
      <c r="AD19" s="32" t="s">
        <v>180</v>
      </c>
      <c r="AE19" s="32" t="s">
        <v>180</v>
      </c>
      <c r="AF19" s="32" t="s">
        <v>180</v>
      </c>
      <c r="AG19" s="32" t="s">
        <v>180</v>
      </c>
      <c r="AH19" s="96"/>
      <c r="AI19" s="214"/>
    </row>
    <row r="20" spans="1:35" x14ac:dyDescent="0.2">
      <c r="A20" s="174"/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1"/>
        <v>4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si="0"/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1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180</v>
      </c>
      <c r="AD21" s="32" t="s">
        <v>180</v>
      </c>
      <c r="AE21" s="32" t="s">
        <v>180</v>
      </c>
      <c r="AF21" s="32" t="s">
        <v>180</v>
      </c>
      <c r="AG21" s="32" t="s">
        <v>180</v>
      </c>
      <c r="AH21" s="96"/>
      <c r="AI21" s="216"/>
    </row>
    <row r="22" spans="1:35" x14ac:dyDescent="0.2">
      <c r="A22" s="174" t="str">
        <f t="shared" si="0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1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>
        <v>1</v>
      </c>
      <c r="AD22" s="11">
        <v>1</v>
      </c>
      <c r="AE22" s="11">
        <v>1</v>
      </c>
      <c r="AF22" s="11">
        <v>1</v>
      </c>
      <c r="AG22" s="11"/>
      <c r="AH22" s="97"/>
      <c r="AI22" s="211">
        <f>COUNTA(AC22:AH22)</f>
        <v>4</v>
      </c>
    </row>
    <row r="23" spans="1:35" ht="13.5" thickBot="1" x14ac:dyDescent="0.25">
      <c r="A23" s="174" t="str">
        <f t="shared" si="0"/>
        <v xml:space="preserve"> 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1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 t="s">
        <v>180</v>
      </c>
      <c r="AD23" s="32" t="s">
        <v>180</v>
      </c>
      <c r="AE23" s="32" t="s">
        <v>180</v>
      </c>
      <c r="AF23" s="32" t="s">
        <v>180</v>
      </c>
      <c r="AG23" s="15"/>
      <c r="AH23" s="98"/>
      <c r="AI23" s="212"/>
    </row>
    <row r="24" spans="1:35" ht="13.5" thickBot="1" x14ac:dyDescent="0.25">
      <c r="A24" s="174" t="str">
        <f t="shared" si="0"/>
        <v xml:space="preserve"> 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1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tr">
        <f t="shared" si="0"/>
        <v xml:space="preserve"> 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1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5</v>
      </c>
      <c r="AF25" s="88">
        <f>SUM(AF4:AF24)</f>
        <v>5</v>
      </c>
      <c r="AG25" s="88">
        <f>SUM(AG4:AG24)</f>
        <v>4</v>
      </c>
      <c r="AH25" s="89"/>
      <c r="AI25" s="90">
        <f>SUM(AC25:AH25)</f>
        <v>24</v>
      </c>
    </row>
    <row r="26" spans="1:35" x14ac:dyDescent="0.2">
      <c r="A26" s="174" t="str">
        <f t="shared" si="0"/>
        <v xml:space="preserve"> 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1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tr">
        <f t="shared" si="0"/>
        <v xml:space="preserve"> 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1"/>
        <v>4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0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1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0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1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5</v>
      </c>
      <c r="AE29" s="203">
        <f>AE25+AE26</f>
        <v>7</v>
      </c>
      <c r="AF29" s="203">
        <f>AF25+AF26</f>
        <v>5</v>
      </c>
      <c r="AG29" s="203">
        <f>AG25+AG26+AG27</f>
        <v>4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tr">
        <f t="shared" si="0"/>
        <v xml:space="preserve"> 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1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tr">
        <f t="shared" si="0"/>
        <v xml:space="preserve"> 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1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1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0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1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0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1"/>
        <v>4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0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1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/>
      <c r="AC35" s="192"/>
      <c r="AD35" s="192"/>
      <c r="AE35" s="192"/>
      <c r="AF35" s="192"/>
      <c r="AG35" s="192"/>
      <c r="AH35" s="193"/>
      <c r="AI35" s="194"/>
    </row>
    <row r="36" spans="1:35" ht="12.75" customHeight="1" x14ac:dyDescent="0.2">
      <c r="A36" s="174" t="str">
        <f t="shared" si="0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1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0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1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0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1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0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1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0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1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0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1"/>
        <v>4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0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1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0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1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0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1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0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1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0</v>
      </c>
      <c r="AI45" s="181"/>
    </row>
    <row r="46" spans="1:35" ht="13.5" thickBot="1" x14ac:dyDescent="0.25">
      <c r="A46" s="174" t="str">
        <f t="shared" si="0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1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186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197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B51:Y51"/>
    <mergeCell ref="AB51:AF51"/>
    <mergeCell ref="AG51:AH51"/>
    <mergeCell ref="B52:Y52"/>
    <mergeCell ref="AB52:AF52"/>
    <mergeCell ref="AG52:AH52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618" priority="16" stopIfTrue="1" operator="equal">
      <formula>"Sáb"</formula>
    </cfRule>
    <cfRule type="cellIs" dxfId="617" priority="17" stopIfTrue="1" operator="equal">
      <formula>"Dom"</formula>
    </cfRule>
  </conditionalFormatting>
  <conditionalFormatting sqref="M29:M31">
    <cfRule type="cellIs" dxfId="616" priority="4" stopIfTrue="1" operator="equal">
      <formula>"Sáb"</formula>
    </cfRule>
    <cfRule type="cellIs" dxfId="615" priority="5" stopIfTrue="1" operator="equal">
      <formula>"Dom"</formula>
    </cfRule>
    <cfRule type="cellIs" dxfId="614" priority="10" stopIfTrue="1" operator="equal">
      <formula>"Sáb"</formula>
    </cfRule>
    <cfRule type="cellIs" dxfId="613" priority="11" stopIfTrue="1" operator="equal">
      <formula>"Dom"</formula>
    </cfRule>
  </conditionalFormatting>
  <conditionalFormatting sqref="M31">
    <cfRule type="cellIs" dxfId="612" priority="6" stopIfTrue="1" operator="equal">
      <formula>"Sáb"</formula>
    </cfRule>
    <cfRule type="cellIs" dxfId="611" priority="7" stopIfTrue="1" operator="equal">
      <formula>"Dom"</formula>
    </cfRule>
    <cfRule type="cellIs" dxfId="610" priority="8" stopIfTrue="1" operator="equal">
      <formula>"Sáb"</formula>
    </cfRule>
    <cfRule type="cellIs" dxfId="609" priority="9" stopIfTrue="1" operator="equal">
      <formula>"Dom"</formula>
    </cfRule>
    <cfRule type="cellIs" dxfId="608" priority="12" stopIfTrue="1" operator="equal">
      <formula>"Sáb"</formula>
    </cfRule>
    <cfRule type="cellIs" dxfId="607" priority="13" stopIfTrue="1" operator="equal">
      <formula>"Dom"</formula>
    </cfRule>
    <cfRule type="cellIs" dxfId="606" priority="14" stopIfTrue="1" operator="equal">
      <formula>"Sáb"</formula>
    </cfRule>
    <cfRule type="cellIs" dxfId="605" priority="15" stopIfTrue="1" operator="equal">
      <formula>"Dom"</formula>
    </cfRule>
  </conditionalFormatting>
  <conditionalFormatting sqref="N16:N46">
    <cfRule type="cellIs" dxfId="604" priority="3" stopIfTrue="1" operator="equal">
      <formula>0</formula>
    </cfRule>
  </conditionalFormatting>
  <conditionalFormatting sqref="AC13:AF13">
    <cfRule type="cellIs" dxfId="603" priority="2" stopIfTrue="1" operator="equal">
      <formula>"HTPC"</formula>
    </cfRule>
  </conditionalFormatting>
  <conditionalFormatting sqref="AC23:AF23">
    <cfRule type="cellIs" dxfId="602" priority="1" stopIfTrue="1" operator="equal">
      <formula>"HTPC"</formula>
    </cfRule>
  </conditionalFormatting>
  <conditionalFormatting sqref="AC4:AG23">
    <cfRule type="cellIs" dxfId="601" priority="18" stopIfTrue="1" operator="equal">
      <formula>"HTPC"</formula>
    </cfRule>
    <cfRule type="cellIs" dxfId="600" priority="21" stopIfTrue="1" operator="equal">
      <formula>"HTPC"</formula>
    </cfRule>
  </conditionalFormatting>
  <conditionalFormatting sqref="AC23:AG23">
    <cfRule type="cellIs" dxfId="599" priority="19" stopIfTrue="1" operator="lessThanOrEqual">
      <formula>0</formula>
    </cfRule>
    <cfRule type="cellIs" dxfId="598" priority="20" stopIfTrue="1" operator="equal">
      <formula>0</formula>
    </cfRule>
    <cfRule type="cellIs" dxfId="597" priority="22" stopIfTrue="1" operator="lessThanOrEqual">
      <formula>0</formula>
    </cfRule>
    <cfRule type="cellIs" dxfId="596" priority="23" stopIfTrue="1" operator="equal">
      <formula>0</formula>
    </cfRule>
  </conditionalFormatting>
  <conditionalFormatting sqref="AC4:AH23">
    <cfRule type="cellIs" dxfId="595" priority="25" stopIfTrue="1" operator="equal">
      <formula>"HTPC"</formula>
    </cfRule>
  </conditionalFormatting>
  <conditionalFormatting sqref="AC23:AH23 AC25:AH26">
    <cfRule type="cellIs" dxfId="594" priority="26" stopIfTrue="1" operator="lessThanOrEqual">
      <formula>0</formula>
    </cfRule>
  </conditionalFormatting>
  <conditionalFormatting sqref="AC23:AH28 AI22:AI28 AI4:AI20 AI53:AI54">
    <cfRule type="cellIs" dxfId="593" priority="27" stopIfTrue="1" operator="equal">
      <formula>0</formula>
    </cfRule>
  </conditionalFormatting>
  <conditionalFormatting sqref="AI22 AI24:AI25">
    <cfRule type="cellIs" dxfId="592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3" orientation="portrait" r:id="rId1"/>
  <headerFooter alignWithMargins="0">
    <oddHeader>&amp;C&amp;"Arial,Negrito"PREFEITURA DA ESTÂNCIA TURÍSTICA DE ITU
SECRETARIA MUNICIPAL DE EDUCAÇÃO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5967-17F4-4F2D-BF36-6BC9EC0083FA}">
  <sheetPr>
    <tabColor rgb="FFFFFF00"/>
    <pageSetUpPr fitToPage="1"/>
  </sheetPr>
  <dimension ref="A1:AI63"/>
  <sheetViews>
    <sheetView showGridLines="0" view="pageBreakPreview" topLeftCell="A40" zoomScale="120" zoomScaleNormal="120" zoomScaleSheetLayoutView="120" workbookViewId="0">
      <selection activeCell="E58" sqref="E58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92">
        <v>22046</v>
      </c>
      <c r="W2" s="293"/>
      <c r="X2" s="293"/>
      <c r="Y2" s="293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198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71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/>
      <c r="AE4" s="26"/>
      <c r="AF4" s="26"/>
      <c r="AG4" s="26"/>
      <c r="AH4" s="95"/>
      <c r="AI4" s="254">
        <f>COUNTA(AC4:AH4)</f>
        <v>0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32"/>
      <c r="AD5" s="32"/>
      <c r="AE5" s="32"/>
      <c r="AF5" s="32"/>
      <c r="AG5" s="32"/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/>
      <c r="AD6" s="11"/>
      <c r="AE6" s="11"/>
      <c r="AF6" s="11"/>
      <c r="AG6" s="11"/>
      <c r="AH6" s="97"/>
      <c r="AI6" s="211">
        <f>COUNTA(AC6:AH6)</f>
        <v>0</v>
      </c>
    </row>
    <row r="7" spans="1:35" ht="15.75" customHeight="1" thickBot="1" x14ac:dyDescent="0.25">
      <c r="A7" s="249" t="s">
        <v>125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/>
      <c r="AD7" s="32"/>
      <c r="AE7" s="32"/>
      <c r="AF7" s="32"/>
      <c r="AG7" s="32"/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/>
      <c r="AD8" s="11"/>
      <c r="AE8" s="11"/>
      <c r="AF8" s="11"/>
      <c r="AG8" s="11"/>
      <c r="AH8" s="97"/>
      <c r="AI8" s="211">
        <f>COUNTA(AC8:AH8)</f>
        <v>0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/>
      <c r="AD9" s="32"/>
      <c r="AE9" s="32"/>
      <c r="AF9" s="32"/>
      <c r="AG9" s="32"/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/>
      <c r="AD10" s="11"/>
      <c r="AE10" s="11"/>
      <c r="AF10" s="11"/>
      <c r="AG10" s="11"/>
      <c r="AH10" s="97"/>
      <c r="AI10" s="211">
        <f>COUNTA(AC10:AH10)</f>
        <v>0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/>
      <c r="AD11" s="32"/>
      <c r="AE11" s="32"/>
      <c r="AF11" s="32"/>
      <c r="AG11" s="32"/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/>
      <c r="AD12" s="11"/>
      <c r="AE12" s="11"/>
      <c r="AF12" s="11"/>
      <c r="AG12" s="11"/>
      <c r="AH12" s="97"/>
      <c r="AI12" s="211">
        <f>COUNTA(AC12:AH12)</f>
        <v>0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/>
      <c r="AD13" s="32"/>
      <c r="AE13" s="32"/>
      <c r="AF13" s="32"/>
      <c r="AG13" s="15"/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31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 t="s">
        <v>173</v>
      </c>
      <c r="AD15" s="32" t="s">
        <v>173</v>
      </c>
      <c r="AE15" s="32" t="s">
        <v>173</v>
      </c>
      <c r="AF15" s="32" t="s">
        <v>173</v>
      </c>
      <c r="AG15" s="32" t="s">
        <v>173</v>
      </c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4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 t="s">
        <v>173</v>
      </c>
      <c r="AD17" s="32" t="s">
        <v>173</v>
      </c>
      <c r="AE17" s="32" t="s">
        <v>173</v>
      </c>
      <c r="AF17" s="32" t="s">
        <v>173</v>
      </c>
      <c r="AG17" s="32" t="s">
        <v>173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>
        <v>1</v>
      </c>
      <c r="AD18" s="11">
        <v>1</v>
      </c>
      <c r="AE18" s="11">
        <v>1</v>
      </c>
      <c r="AF18" s="11">
        <v>1</v>
      </c>
      <c r="AG18" s="11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5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 t="s">
        <v>173</v>
      </c>
      <c r="AD19" s="32" t="s">
        <v>173</v>
      </c>
      <c r="AE19" s="32" t="s">
        <v>173</v>
      </c>
      <c r="AF19" s="32" t="s">
        <v>173</v>
      </c>
      <c r="AG19" s="32" t="s">
        <v>173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>
        <v>1</v>
      </c>
      <c r="AD20" s="11">
        <v>1</v>
      </c>
      <c r="AE20" s="11">
        <v>1</v>
      </c>
      <c r="AF20" s="11">
        <v>1</v>
      </c>
      <c r="AG20" s="11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 t="s">
        <v>173</v>
      </c>
      <c r="AD21" s="32" t="s">
        <v>173</v>
      </c>
      <c r="AE21" s="32" t="s">
        <v>173</v>
      </c>
      <c r="AF21" s="32" t="s">
        <v>173</v>
      </c>
      <c r="AG21" s="32" t="s">
        <v>173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/>
      <c r="AD22" s="11">
        <v>1</v>
      </c>
      <c r="AE22" s="11">
        <v>1</v>
      </c>
      <c r="AF22" s="11">
        <v>1</v>
      </c>
      <c r="AG22" s="11">
        <v>1</v>
      </c>
      <c r="AH22" s="97"/>
      <c r="AI22" s="211">
        <f>COUNTA(AC22:AH22)</f>
        <v>4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4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32"/>
      <c r="AD23" s="32" t="s">
        <v>173</v>
      </c>
      <c r="AE23" s="32" t="s">
        <v>173</v>
      </c>
      <c r="AF23" s="32" t="s">
        <v>173</v>
      </c>
      <c r="AG23" s="15" t="s">
        <v>173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4</v>
      </c>
      <c r="AD25" s="88">
        <f>SUM(AD4:AD24)</f>
        <v>5</v>
      </c>
      <c r="AE25" s="88">
        <f>SUM(AE4:AE24)</f>
        <v>5</v>
      </c>
      <c r="AF25" s="88">
        <f>SUM(AF4:AF24)</f>
        <v>5</v>
      </c>
      <c r="AG25" s="88">
        <f>SUM(AG4:AG24)</f>
        <v>5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5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4</v>
      </c>
      <c r="AD29" s="203">
        <f>AD25+AD26</f>
        <v>5</v>
      </c>
      <c r="AE29" s="203">
        <f>AE25+AE26</f>
        <v>7</v>
      </c>
      <c r="AF29" s="203">
        <f>AF25+AF26</f>
        <v>5</v>
      </c>
      <c r="AG29" s="203">
        <f>AG25+AG26+AG27</f>
        <v>5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4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5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125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4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5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4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194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212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/>
      <c r="AH52" s="149"/>
      <c r="AI52" s="21">
        <f>AG52*5</f>
        <v>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  <mergeCell ref="B53:Y53"/>
    <mergeCell ref="AB53:AF53"/>
    <mergeCell ref="AG53:AH53"/>
    <mergeCell ref="B54:Y54"/>
    <mergeCell ref="AB54:AF54"/>
    <mergeCell ref="AG54:AH54"/>
    <mergeCell ref="AB51:AF51"/>
    <mergeCell ref="AG51:AH51"/>
    <mergeCell ref="B52:Y52"/>
    <mergeCell ref="AB52:AF52"/>
    <mergeCell ref="AG52:AH52"/>
    <mergeCell ref="B51:Y51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</mergeCells>
  <conditionalFormatting sqref="M16:M46">
    <cfRule type="cellIs" dxfId="591" priority="16" stopIfTrue="1" operator="equal">
      <formula>"Sáb"</formula>
    </cfRule>
    <cfRule type="cellIs" dxfId="590" priority="17" stopIfTrue="1" operator="equal">
      <formula>"Dom"</formula>
    </cfRule>
  </conditionalFormatting>
  <conditionalFormatting sqref="M29:M31">
    <cfRule type="cellIs" dxfId="589" priority="4" stopIfTrue="1" operator="equal">
      <formula>"Sáb"</formula>
    </cfRule>
    <cfRule type="cellIs" dxfId="588" priority="5" stopIfTrue="1" operator="equal">
      <formula>"Dom"</formula>
    </cfRule>
    <cfRule type="cellIs" dxfId="587" priority="10" stopIfTrue="1" operator="equal">
      <formula>"Sáb"</formula>
    </cfRule>
    <cfRule type="cellIs" dxfId="586" priority="11" stopIfTrue="1" operator="equal">
      <formula>"Dom"</formula>
    </cfRule>
  </conditionalFormatting>
  <conditionalFormatting sqref="M31">
    <cfRule type="cellIs" dxfId="585" priority="6" stopIfTrue="1" operator="equal">
      <formula>"Sáb"</formula>
    </cfRule>
    <cfRule type="cellIs" dxfId="584" priority="7" stopIfTrue="1" operator="equal">
      <formula>"Dom"</formula>
    </cfRule>
    <cfRule type="cellIs" dxfId="583" priority="8" stopIfTrue="1" operator="equal">
      <formula>"Sáb"</formula>
    </cfRule>
    <cfRule type="cellIs" dxfId="582" priority="9" stopIfTrue="1" operator="equal">
      <formula>"Dom"</formula>
    </cfRule>
    <cfRule type="cellIs" dxfId="581" priority="12" stopIfTrue="1" operator="equal">
      <formula>"Sáb"</formula>
    </cfRule>
    <cfRule type="cellIs" dxfId="580" priority="13" stopIfTrue="1" operator="equal">
      <formula>"Dom"</formula>
    </cfRule>
    <cfRule type="cellIs" dxfId="579" priority="14" stopIfTrue="1" operator="equal">
      <formula>"Sáb"</formula>
    </cfRule>
    <cfRule type="cellIs" dxfId="578" priority="15" stopIfTrue="1" operator="equal">
      <formula>"Dom"</formula>
    </cfRule>
  </conditionalFormatting>
  <conditionalFormatting sqref="N16:N46">
    <cfRule type="cellIs" dxfId="577" priority="3" stopIfTrue="1" operator="equal">
      <formula>0</formula>
    </cfRule>
  </conditionalFormatting>
  <conditionalFormatting sqref="AC13:AF13">
    <cfRule type="cellIs" dxfId="576" priority="2" stopIfTrue="1" operator="equal">
      <formula>"HTPC"</formula>
    </cfRule>
  </conditionalFormatting>
  <conditionalFormatting sqref="AC23:AF23">
    <cfRule type="cellIs" dxfId="575" priority="1" stopIfTrue="1" operator="equal">
      <formula>"HTPC"</formula>
    </cfRule>
  </conditionalFormatting>
  <conditionalFormatting sqref="AC4:AG23">
    <cfRule type="cellIs" dxfId="574" priority="18" stopIfTrue="1" operator="equal">
      <formula>"HTPC"</formula>
    </cfRule>
    <cfRule type="cellIs" dxfId="573" priority="21" stopIfTrue="1" operator="equal">
      <formula>"HTPC"</formula>
    </cfRule>
  </conditionalFormatting>
  <conditionalFormatting sqref="AC23:AG23">
    <cfRule type="cellIs" dxfId="572" priority="19" stopIfTrue="1" operator="lessThanOrEqual">
      <formula>0</formula>
    </cfRule>
    <cfRule type="cellIs" dxfId="571" priority="20" stopIfTrue="1" operator="equal">
      <formula>0</formula>
    </cfRule>
    <cfRule type="cellIs" dxfId="570" priority="22" stopIfTrue="1" operator="lessThanOrEqual">
      <formula>0</formula>
    </cfRule>
    <cfRule type="cellIs" dxfId="569" priority="23" stopIfTrue="1" operator="equal">
      <formula>0</formula>
    </cfRule>
  </conditionalFormatting>
  <conditionalFormatting sqref="AC4:AH23">
    <cfRule type="cellIs" dxfId="568" priority="25" stopIfTrue="1" operator="equal">
      <formula>"HTPC"</formula>
    </cfRule>
  </conditionalFormatting>
  <conditionalFormatting sqref="AC23:AH23 AC25:AH26">
    <cfRule type="cellIs" dxfId="567" priority="26" stopIfTrue="1" operator="lessThanOrEqual">
      <formula>0</formula>
    </cfRule>
  </conditionalFormatting>
  <conditionalFormatting sqref="AC23:AH28 AI22:AI28 AI4:AI20 AI53:AI54">
    <cfRule type="cellIs" dxfId="566" priority="27" stopIfTrue="1" operator="equal">
      <formula>0</formula>
    </cfRule>
  </conditionalFormatting>
  <conditionalFormatting sqref="AI22 AI24:AI25">
    <cfRule type="cellIs" dxfId="565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A74E-0C17-43DA-9F17-175BEE724FCF}">
  <sheetPr>
    <tabColor rgb="FFFFFF00"/>
    <pageSetUpPr fitToPage="1"/>
  </sheetPr>
  <dimension ref="A1:AI63"/>
  <sheetViews>
    <sheetView showGridLines="0" view="pageBreakPreview" topLeftCell="A43" zoomScale="120" zoomScaleNormal="120" zoomScaleSheetLayoutView="120" workbookViewId="0">
      <selection activeCell="B52" sqref="B51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170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20288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201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111">
        <v>1</v>
      </c>
      <c r="AD4" s="113">
        <v>1</v>
      </c>
      <c r="AE4" s="113">
        <v>1</v>
      </c>
      <c r="AF4" s="113">
        <v>1</v>
      </c>
      <c r="AG4" s="113">
        <v>1</v>
      </c>
      <c r="AH4" s="110"/>
      <c r="AI4" s="254">
        <f>COUNTA(AC4:AH4)</f>
        <v>5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123</v>
      </c>
      <c r="K5" s="257" t="s">
        <v>81</v>
      </c>
      <c r="L5" s="257"/>
      <c r="M5" s="257"/>
      <c r="N5" s="87">
        <f>$AG$53</f>
        <v>30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36</v>
      </c>
      <c r="Z5" s="231"/>
      <c r="AA5" s="50"/>
      <c r="AB5" s="213"/>
      <c r="AC5" s="112" t="s">
        <v>202</v>
      </c>
      <c r="AD5" s="114" t="s">
        <v>202</v>
      </c>
      <c r="AE5" s="114" t="s">
        <v>202</v>
      </c>
      <c r="AF5" s="114" t="s">
        <v>202</v>
      </c>
      <c r="AG5" s="114" t="s">
        <v>202</v>
      </c>
      <c r="AH5" s="115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111">
        <v>1</v>
      </c>
      <c r="AD6" s="113">
        <v>1</v>
      </c>
      <c r="AE6" s="113">
        <v>1</v>
      </c>
      <c r="AF6" s="113">
        <v>1</v>
      </c>
      <c r="AG6" s="113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172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112" t="s">
        <v>202</v>
      </c>
      <c r="AD7" s="114" t="s">
        <v>202</v>
      </c>
      <c r="AE7" s="114" t="s">
        <v>202</v>
      </c>
      <c r="AF7" s="114" t="s">
        <v>202</v>
      </c>
      <c r="AG7" s="114" t="s">
        <v>202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111">
        <v>1</v>
      </c>
      <c r="AD8" s="113">
        <v>1</v>
      </c>
      <c r="AE8" s="113">
        <v>1</v>
      </c>
      <c r="AF8" s="113">
        <v>1</v>
      </c>
      <c r="AG8" s="113">
        <v>1</v>
      </c>
      <c r="AH8" s="97"/>
      <c r="AI8" s="211">
        <f>COUNTA(AC8:AH8)</f>
        <v>5</v>
      </c>
    </row>
    <row r="9" spans="1:35" ht="15" customHeight="1" thickBot="1" x14ac:dyDescent="0.25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112" t="s">
        <v>202</v>
      </c>
      <c r="AD9" s="114" t="s">
        <v>202</v>
      </c>
      <c r="AE9" s="114" t="s">
        <v>202</v>
      </c>
      <c r="AF9" s="114" t="s">
        <v>202</v>
      </c>
      <c r="AG9" s="114" t="s">
        <v>202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111">
        <v>1</v>
      </c>
      <c r="AD10" s="113">
        <v>1</v>
      </c>
      <c r="AE10" s="113">
        <v>1</v>
      </c>
      <c r="AF10" s="113">
        <v>1</v>
      </c>
      <c r="AG10" s="113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112" t="s">
        <v>202</v>
      </c>
      <c r="AD11" s="114" t="s">
        <v>202</v>
      </c>
      <c r="AE11" s="114" t="s">
        <v>202</v>
      </c>
      <c r="AF11" s="114" t="s">
        <v>202</v>
      </c>
      <c r="AG11" s="114" t="s">
        <v>202</v>
      </c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111">
        <v>1</v>
      </c>
      <c r="AD12" s="113">
        <v>1</v>
      </c>
      <c r="AE12" s="113">
        <v>1</v>
      </c>
      <c r="AF12" s="113"/>
      <c r="AG12" s="113">
        <v>1</v>
      </c>
      <c r="AH12" s="97"/>
      <c r="AI12" s="211">
        <f>COUNTA(AC12:AH12)</f>
        <v>4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112" t="s">
        <v>202</v>
      </c>
      <c r="AD13" s="114" t="s">
        <v>202</v>
      </c>
      <c r="AE13" s="114" t="s">
        <v>202</v>
      </c>
      <c r="AF13" s="114"/>
      <c r="AG13" s="114" t="s">
        <v>202</v>
      </c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67" t="s">
        <v>7</v>
      </c>
      <c r="AC14" s="31"/>
      <c r="AD14" s="26"/>
      <c r="AE14" s="26"/>
      <c r="AF14" s="26"/>
      <c r="AG14" s="26"/>
      <c r="AH14" s="95"/>
      <c r="AI14" s="248">
        <f>COUNTA(AC14:AH14)</f>
        <v>0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32"/>
      <c r="AD15" s="32"/>
      <c r="AE15" s="32"/>
      <c r="AF15" s="32"/>
      <c r="AG15" s="32"/>
      <c r="AH15" s="96"/>
      <c r="AI15" s="214"/>
    </row>
    <row r="16" spans="1:35" ht="14.25" customHeight="1" x14ac:dyDescent="0.2">
      <c r="A16" s="174" t="s">
        <v>206</v>
      </c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5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33"/>
      <c r="AD16" s="11"/>
      <c r="AE16" s="11"/>
      <c r="AF16" s="11"/>
      <c r="AG16" s="11"/>
      <c r="AH16" s="97"/>
      <c r="AI16" s="211">
        <f>COUNTA(AC16:AH16)</f>
        <v>0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5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32"/>
      <c r="AD17" s="32"/>
      <c r="AE17" s="32"/>
      <c r="AF17" s="32"/>
      <c r="AG17" s="32"/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7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33"/>
      <c r="AD18" s="11"/>
      <c r="AE18" s="11"/>
      <c r="AF18" s="11"/>
      <c r="AG18" s="11"/>
      <c r="AH18" s="97"/>
      <c r="AI18" s="211">
        <f>COUNTA(AC18:AH18)</f>
        <v>0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4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32"/>
      <c r="AD19" s="32"/>
      <c r="AE19" s="32"/>
      <c r="AF19" s="32"/>
      <c r="AG19" s="32"/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5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33"/>
      <c r="AD20" s="11"/>
      <c r="AE20" s="11"/>
      <c r="AF20" s="11"/>
      <c r="AG20" s="11"/>
      <c r="AH20" s="97"/>
      <c r="AI20" s="215">
        <f>COUNTA(AC20:AH20)</f>
        <v>0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32"/>
      <c r="AD21" s="32"/>
      <c r="AE21" s="32"/>
      <c r="AF21" s="32"/>
      <c r="AG21" s="32"/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33"/>
      <c r="AD22" s="11"/>
      <c r="AE22" s="116"/>
      <c r="AF22" s="11"/>
      <c r="AG22" s="11"/>
      <c r="AH22" s="97"/>
      <c r="AI22" s="211">
        <f>COUNTA(AC22:AH22)</f>
        <v>0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5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3"/>
      <c r="AC23" s="32"/>
      <c r="AD23" s="32"/>
      <c r="AE23" s="32"/>
      <c r="AF23" s="32"/>
      <c r="AG23" s="109"/>
      <c r="AH23" s="96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5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7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5</v>
      </c>
      <c r="AD25" s="88">
        <f>SUM(AD4:AD24)</f>
        <v>5</v>
      </c>
      <c r="AE25" s="88">
        <f>SUM(AE4:AE24)</f>
        <v>5</v>
      </c>
      <c r="AF25" s="88">
        <f>SUM(AF4:AF24)</f>
        <v>4</v>
      </c>
      <c r="AG25" s="88">
        <f>SUM(AG4:AG24)</f>
        <v>5</v>
      </c>
      <c r="AH25" s="89"/>
      <c r="AI25" s="90">
        <f>SUM(AC25:AH25)</f>
        <v>24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4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/>
      <c r="AD26" s="19"/>
      <c r="AE26" s="19">
        <v>2</v>
      </c>
      <c r="AF26" s="20"/>
      <c r="AG26" s="20"/>
      <c r="AH26" s="20"/>
      <c r="AI26" s="91">
        <f>SUM(AC26:AH26)</f>
        <v>2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5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10</v>
      </c>
      <c r="AI27" s="92">
        <f>SUM(AC27:AH27)</f>
        <v>10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5</v>
      </c>
      <c r="AD29" s="203">
        <f>AD25+AD26</f>
        <v>5</v>
      </c>
      <c r="AE29" s="203">
        <f>AE25+AE26</f>
        <v>7</v>
      </c>
      <c r="AF29" s="203">
        <f>AF25+AF26</f>
        <v>4</v>
      </c>
      <c r="AG29" s="203">
        <f>AG25+AG26+AG27</f>
        <v>5</v>
      </c>
      <c r="AH29" s="203">
        <f>AH25+AH26+AH27</f>
        <v>10</v>
      </c>
      <c r="AI29" s="205">
        <f>SUM(AI25:AI28)</f>
        <v>36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5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5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7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4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5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ht="13.5" thickBot="1" x14ac:dyDescent="0.25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 t="s">
        <v>172</v>
      </c>
      <c r="AC35" s="192"/>
      <c r="AD35" s="192"/>
      <c r="AE35" s="192"/>
      <c r="AF35" s="192"/>
      <c r="AG35" s="192"/>
      <c r="AH35" s="193">
        <v>24</v>
      </c>
      <c r="AI35" s="194"/>
    </row>
    <row r="36" spans="1:35" ht="12.75" customHeight="1" thickBot="1" x14ac:dyDescent="0.25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91"/>
      <c r="AC36" s="192"/>
      <c r="AD36" s="192"/>
      <c r="AE36" s="192"/>
      <c r="AF36" s="192"/>
      <c r="AG36" s="192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5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91"/>
      <c r="AC37" s="192"/>
      <c r="AD37" s="192"/>
      <c r="AE37" s="192"/>
      <c r="AF37" s="192"/>
      <c r="AG37" s="192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5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7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4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5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5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5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24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7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 t="s">
        <v>186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68" t="s">
        <v>210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28" t="s">
        <v>207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44" t="s">
        <v>213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48"/>
      <c r="AA51" s="50"/>
      <c r="AB51" s="153" t="s">
        <v>86</v>
      </c>
      <c r="AC51" s="154"/>
      <c r="AD51" s="154"/>
      <c r="AE51" s="154"/>
      <c r="AF51" s="154"/>
      <c r="AG51" s="155"/>
      <c r="AH51" s="156"/>
      <c r="AI51" s="27">
        <f>AG51*5</f>
        <v>0</v>
      </c>
    </row>
    <row r="52" spans="1:35" ht="12.75" customHeight="1" x14ac:dyDescent="0.2">
      <c r="A52" s="47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30</v>
      </c>
      <c r="AH53" s="149"/>
      <c r="AI53" s="22">
        <f>SUM(AI51:AI52)</f>
        <v>150</v>
      </c>
    </row>
    <row r="54" spans="1:35" ht="12.75" customHeight="1" x14ac:dyDescent="0.2">
      <c r="A54" s="47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6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B50:Y50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3:Y53"/>
    <mergeCell ref="AB53:AF53"/>
    <mergeCell ref="AG53:AH53"/>
    <mergeCell ref="B54:Y54"/>
    <mergeCell ref="AB54:AF54"/>
    <mergeCell ref="AG54:AH54"/>
    <mergeCell ref="B51:Y51"/>
    <mergeCell ref="AB51:AF51"/>
    <mergeCell ref="AG51:AH51"/>
    <mergeCell ref="B52:Y52"/>
    <mergeCell ref="AB52:AF52"/>
    <mergeCell ref="AG52:AH52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564" priority="16" stopIfTrue="1" operator="equal">
      <formula>"Sáb"</formula>
    </cfRule>
    <cfRule type="cellIs" dxfId="563" priority="17" stopIfTrue="1" operator="equal">
      <formula>"Dom"</formula>
    </cfRule>
  </conditionalFormatting>
  <conditionalFormatting sqref="M29:M31">
    <cfRule type="cellIs" dxfId="562" priority="4" stopIfTrue="1" operator="equal">
      <formula>"Sáb"</formula>
    </cfRule>
    <cfRule type="cellIs" dxfId="561" priority="5" stopIfTrue="1" operator="equal">
      <formula>"Dom"</formula>
    </cfRule>
    <cfRule type="cellIs" dxfId="560" priority="10" stopIfTrue="1" operator="equal">
      <formula>"Sáb"</formula>
    </cfRule>
    <cfRule type="cellIs" dxfId="559" priority="11" stopIfTrue="1" operator="equal">
      <formula>"Dom"</formula>
    </cfRule>
  </conditionalFormatting>
  <conditionalFormatting sqref="M31">
    <cfRule type="cellIs" dxfId="558" priority="6" stopIfTrue="1" operator="equal">
      <formula>"Sáb"</formula>
    </cfRule>
    <cfRule type="cellIs" dxfId="557" priority="7" stopIfTrue="1" operator="equal">
      <formula>"Dom"</formula>
    </cfRule>
    <cfRule type="cellIs" dxfId="556" priority="8" stopIfTrue="1" operator="equal">
      <formula>"Sáb"</formula>
    </cfRule>
    <cfRule type="cellIs" dxfId="555" priority="9" stopIfTrue="1" operator="equal">
      <formula>"Dom"</formula>
    </cfRule>
    <cfRule type="cellIs" dxfId="554" priority="12" stopIfTrue="1" operator="equal">
      <formula>"Sáb"</formula>
    </cfRule>
    <cfRule type="cellIs" dxfId="553" priority="13" stopIfTrue="1" operator="equal">
      <formula>"Dom"</formula>
    </cfRule>
    <cfRule type="cellIs" dxfId="552" priority="14" stopIfTrue="1" operator="equal">
      <formula>"Sáb"</formula>
    </cfRule>
    <cfRule type="cellIs" dxfId="551" priority="15" stopIfTrue="1" operator="equal">
      <formula>"Dom"</formula>
    </cfRule>
  </conditionalFormatting>
  <conditionalFormatting sqref="N16:N46">
    <cfRule type="cellIs" dxfId="550" priority="3" stopIfTrue="1" operator="equal">
      <formula>0</formula>
    </cfRule>
  </conditionalFormatting>
  <conditionalFormatting sqref="AC13:AF13">
    <cfRule type="cellIs" dxfId="549" priority="2" stopIfTrue="1" operator="equal">
      <formula>"HTPC"</formula>
    </cfRule>
  </conditionalFormatting>
  <conditionalFormatting sqref="AC23:AF23">
    <cfRule type="cellIs" dxfId="548" priority="1" stopIfTrue="1" operator="equal">
      <formula>"HTPC"</formula>
    </cfRule>
  </conditionalFormatting>
  <conditionalFormatting sqref="AC4:AG23">
    <cfRule type="cellIs" dxfId="547" priority="18" stopIfTrue="1" operator="equal">
      <formula>"HTPC"</formula>
    </cfRule>
    <cfRule type="cellIs" dxfId="546" priority="21" stopIfTrue="1" operator="equal">
      <formula>"HTPC"</formula>
    </cfRule>
  </conditionalFormatting>
  <conditionalFormatting sqref="AC23:AG23">
    <cfRule type="cellIs" dxfId="545" priority="19" stopIfTrue="1" operator="lessThanOrEqual">
      <formula>0</formula>
    </cfRule>
    <cfRule type="cellIs" dxfId="544" priority="20" stopIfTrue="1" operator="equal">
      <formula>0</formula>
    </cfRule>
    <cfRule type="cellIs" dxfId="543" priority="22" stopIfTrue="1" operator="lessThanOrEqual">
      <formula>0</formula>
    </cfRule>
    <cfRule type="cellIs" dxfId="542" priority="23" stopIfTrue="1" operator="equal">
      <formula>0</formula>
    </cfRule>
  </conditionalFormatting>
  <conditionalFormatting sqref="AC4:AH23">
    <cfRule type="cellIs" dxfId="541" priority="25" stopIfTrue="1" operator="equal">
      <formula>"HTPC"</formula>
    </cfRule>
  </conditionalFormatting>
  <conditionalFormatting sqref="AC23:AH23 AC25:AH26">
    <cfRule type="cellIs" dxfId="540" priority="26" stopIfTrue="1" operator="lessThanOrEqual">
      <formula>0</formula>
    </cfRule>
  </conditionalFormatting>
  <conditionalFormatting sqref="AC23:AH28 AI22:AI28 AI4:AI20 AI53:AI54">
    <cfRule type="cellIs" dxfId="539" priority="27" stopIfTrue="1" operator="equal">
      <formula>0</formula>
    </cfRule>
  </conditionalFormatting>
  <conditionalFormatting sqref="AI22 AI24:AI25">
    <cfRule type="cellIs" dxfId="538" priority="24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DA28-1A59-408C-A1AE-6EAC41DEFDA7}">
  <sheetPr>
    <tabColor rgb="FF00B0F0"/>
    <pageSetUpPr fitToPage="1"/>
  </sheetPr>
  <dimension ref="A1:AI63"/>
  <sheetViews>
    <sheetView showGridLines="0" view="pageBreakPreview" topLeftCell="A37" zoomScale="120" zoomScaleNormal="120" zoomScaleSheetLayoutView="120" workbookViewId="0">
      <selection activeCell="B50" sqref="B50:Y52"/>
    </sheetView>
  </sheetViews>
  <sheetFormatPr defaultColWidth="2.7109375" defaultRowHeight="12.75" x14ac:dyDescent="0.2"/>
  <cols>
    <col min="1" max="9" width="2" style="10" customWidth="1"/>
    <col min="10" max="10" width="12.5703125" style="10" bestFit="1" customWidth="1"/>
    <col min="11" max="11" width="4" style="10" customWidth="1"/>
    <col min="12" max="12" width="2.7109375" style="10" hidden="1" customWidth="1"/>
    <col min="13" max="13" width="4.42578125" style="10" customWidth="1"/>
    <col min="14" max="14" width="5.140625" style="10" customWidth="1"/>
    <col min="15" max="25" width="2.7109375" style="10" customWidth="1"/>
    <col min="26" max="26" width="3.140625" style="10" customWidth="1"/>
    <col min="27" max="27" width="0.7109375" style="10" customWidth="1"/>
    <col min="28" max="28" width="4.28515625" style="10" customWidth="1"/>
    <col min="29" max="29" width="4.140625" style="10" customWidth="1"/>
    <col min="30" max="30" width="3.7109375" style="10" customWidth="1"/>
    <col min="31" max="31" width="4" style="10" customWidth="1"/>
    <col min="32" max="34" width="3.7109375" style="10" customWidth="1"/>
    <col min="35" max="35" width="5.85546875" style="10" customWidth="1"/>
    <col min="36" max="16384" width="2.7109375" style="10"/>
  </cols>
  <sheetData>
    <row r="1" spans="1:35" ht="16.5" thickBot="1" x14ac:dyDescent="0.25">
      <c r="A1" s="272" t="s">
        <v>120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4"/>
      <c r="AA1" s="50"/>
      <c r="AB1" s="275" t="s">
        <v>0</v>
      </c>
      <c r="AC1" s="276"/>
      <c r="AD1" s="276"/>
      <c r="AE1" s="276"/>
      <c r="AF1" s="276"/>
      <c r="AG1" s="276"/>
      <c r="AH1" s="276"/>
      <c r="AI1" s="277"/>
    </row>
    <row r="2" spans="1:35" ht="15.75" x14ac:dyDescent="0.2">
      <c r="A2" s="278" t="s">
        <v>65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 t="s">
        <v>66</v>
      </c>
      <c r="S2" s="280"/>
      <c r="T2" s="280"/>
      <c r="U2" s="280"/>
      <c r="V2" s="281">
        <v>21443</v>
      </c>
      <c r="W2" s="282"/>
      <c r="X2" s="282"/>
      <c r="Y2" s="282"/>
      <c r="Z2" s="52"/>
      <c r="AA2" s="50"/>
      <c r="AB2" s="283"/>
      <c r="AC2" s="285" t="s">
        <v>47</v>
      </c>
      <c r="AD2" s="286" t="s">
        <v>48</v>
      </c>
      <c r="AE2" s="286" t="s">
        <v>49</v>
      </c>
      <c r="AF2" s="286" t="s">
        <v>50</v>
      </c>
      <c r="AG2" s="286" t="s">
        <v>51</v>
      </c>
      <c r="AH2" s="287" t="s">
        <v>82</v>
      </c>
      <c r="AI2" s="288" t="s">
        <v>46</v>
      </c>
    </row>
    <row r="3" spans="1:35" ht="13.5" thickBot="1" x14ac:dyDescent="0.25">
      <c r="A3" s="289" t="s">
        <v>78</v>
      </c>
      <c r="B3" s="257"/>
      <c r="C3" s="257"/>
      <c r="D3" s="290" t="s">
        <v>178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1"/>
      <c r="AA3" s="50"/>
      <c r="AB3" s="284"/>
      <c r="AC3" s="285"/>
      <c r="AD3" s="286"/>
      <c r="AE3" s="286"/>
      <c r="AF3" s="286"/>
      <c r="AG3" s="286"/>
      <c r="AH3" s="286"/>
      <c r="AI3" s="288"/>
    </row>
    <row r="4" spans="1:35" ht="13.5" thickBot="1" x14ac:dyDescent="0.25">
      <c r="A4" s="261" t="s">
        <v>77</v>
      </c>
      <c r="B4" s="262"/>
      <c r="C4" s="262"/>
      <c r="D4" s="262"/>
      <c r="E4" s="262"/>
      <c r="F4" s="263" t="s">
        <v>144</v>
      </c>
      <c r="G4" s="263"/>
      <c r="H4" s="263"/>
      <c r="I4" s="263"/>
      <c r="J4" s="68" t="s">
        <v>68</v>
      </c>
      <c r="K4" s="86"/>
      <c r="L4" s="24"/>
      <c r="M4" s="264" t="s">
        <v>67</v>
      </c>
      <c r="N4" s="264"/>
      <c r="O4" s="265" t="s">
        <v>124</v>
      </c>
      <c r="P4" s="266"/>
      <c r="Q4" s="25"/>
      <c r="R4" s="25"/>
      <c r="S4" s="38"/>
      <c r="T4" s="38"/>
      <c r="U4" s="39"/>
      <c r="V4" s="39"/>
      <c r="W4" s="39"/>
      <c r="X4" s="39"/>
      <c r="Y4" s="39"/>
      <c r="Z4" s="40"/>
      <c r="AA4" s="50"/>
      <c r="AB4" s="267" t="s">
        <v>2</v>
      </c>
      <c r="AC4" s="31"/>
      <c r="AD4" s="26">
        <v>1</v>
      </c>
      <c r="AE4" s="26">
        <v>1</v>
      </c>
      <c r="AF4" s="26"/>
      <c r="AG4" s="26">
        <v>1</v>
      </c>
      <c r="AH4" s="95"/>
      <c r="AI4" s="254">
        <f>COUNTA(AC4:AH4)</f>
        <v>3</v>
      </c>
    </row>
    <row r="5" spans="1:35" ht="13.5" thickBot="1" x14ac:dyDescent="0.25">
      <c r="A5" s="255" t="s">
        <v>76</v>
      </c>
      <c r="B5" s="256"/>
      <c r="C5" s="256"/>
      <c r="D5" s="256"/>
      <c r="E5" s="256"/>
      <c r="F5" s="256"/>
      <c r="G5" s="256"/>
      <c r="H5" s="256"/>
      <c r="I5" s="256"/>
      <c r="J5" s="69" t="s">
        <v>93</v>
      </c>
      <c r="K5" s="257" t="s">
        <v>81</v>
      </c>
      <c r="L5" s="257"/>
      <c r="M5" s="257"/>
      <c r="N5" s="87">
        <f>$AG$53</f>
        <v>60</v>
      </c>
      <c r="O5" s="258" t="s">
        <v>57</v>
      </c>
      <c r="P5" s="258"/>
      <c r="Q5" s="258"/>
      <c r="R5" s="258"/>
      <c r="S5" s="259" t="s">
        <v>60</v>
      </c>
      <c r="T5" s="259"/>
      <c r="U5" s="259"/>
      <c r="V5" s="259"/>
      <c r="W5" s="259"/>
      <c r="X5" s="260"/>
      <c r="Y5" s="229">
        <f>$AI$29</f>
        <v>72</v>
      </c>
      <c r="Z5" s="231"/>
      <c r="AA5" s="50"/>
      <c r="AB5" s="213"/>
      <c r="AC5" s="32"/>
      <c r="AD5" s="32" t="s">
        <v>151</v>
      </c>
      <c r="AE5" s="32" t="s">
        <v>151</v>
      </c>
      <c r="AF5" s="32"/>
      <c r="AG5" s="32" t="s">
        <v>151</v>
      </c>
      <c r="AH5" s="96"/>
      <c r="AI5" s="214"/>
    </row>
    <row r="6" spans="1:35" x14ac:dyDescent="0.2">
      <c r="A6" s="261" t="s">
        <v>79</v>
      </c>
      <c r="B6" s="262"/>
      <c r="C6" s="262"/>
      <c r="D6" s="262"/>
      <c r="E6" s="262"/>
      <c r="F6" s="262"/>
      <c r="G6" s="262"/>
      <c r="H6" s="263" t="s">
        <v>70</v>
      </c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8" t="s">
        <v>84</v>
      </c>
      <c r="T6" s="268"/>
      <c r="U6" s="268"/>
      <c r="V6" s="268"/>
      <c r="W6" s="269" t="str">
        <f>'Configurações do Mês'!B1</f>
        <v>JANEIRO</v>
      </c>
      <c r="X6" s="270"/>
      <c r="Y6" s="270"/>
      <c r="Z6" s="271"/>
      <c r="AA6" s="50"/>
      <c r="AB6" s="209" t="s">
        <v>3</v>
      </c>
      <c r="AC6" s="33">
        <v>1</v>
      </c>
      <c r="AD6" s="11">
        <v>1</v>
      </c>
      <c r="AE6" s="11">
        <v>1</v>
      </c>
      <c r="AF6" s="11">
        <v>1</v>
      </c>
      <c r="AG6" s="11">
        <v>1</v>
      </c>
      <c r="AH6" s="97"/>
      <c r="AI6" s="211">
        <f>COUNTA(AC6:AH6)</f>
        <v>5</v>
      </c>
    </row>
    <row r="7" spans="1:35" ht="15.75" customHeight="1" thickBot="1" x14ac:dyDescent="0.25">
      <c r="A7" s="249" t="s">
        <v>143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1">
        <f>'Configurações do Mês'!B2</f>
        <v>2025</v>
      </c>
      <c r="X7" s="252"/>
      <c r="Y7" s="252"/>
      <c r="Z7" s="253"/>
      <c r="AA7" s="50"/>
      <c r="AB7" s="213"/>
      <c r="AC7" s="32" t="s">
        <v>151</v>
      </c>
      <c r="AD7" s="32" t="s">
        <v>151</v>
      </c>
      <c r="AE7" s="32" t="s">
        <v>151</v>
      </c>
      <c r="AF7" s="32" t="s">
        <v>151</v>
      </c>
      <c r="AG7" s="32" t="s">
        <v>151</v>
      </c>
      <c r="AH7" s="96"/>
      <c r="AI7" s="214"/>
    </row>
    <row r="8" spans="1:35" ht="12" customHeight="1" thickBot="1" x14ac:dyDescent="0.25">
      <c r="A8" s="53"/>
      <c r="B8" s="54"/>
      <c r="C8" s="54"/>
      <c r="D8" s="54"/>
      <c r="E8" s="54"/>
      <c r="F8" s="55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6"/>
      <c r="U8" s="54"/>
      <c r="V8" s="54"/>
      <c r="W8" s="57"/>
      <c r="X8" s="54"/>
      <c r="Y8" s="54"/>
      <c r="Z8" s="58"/>
      <c r="AA8" s="50"/>
      <c r="AB8" s="209" t="s">
        <v>4</v>
      </c>
      <c r="AC8" s="33">
        <v>1</v>
      </c>
      <c r="AD8" s="11">
        <v>1</v>
      </c>
      <c r="AE8" s="11">
        <v>1</v>
      </c>
      <c r="AF8" s="11">
        <v>1</v>
      </c>
      <c r="AG8" s="11">
        <v>1</v>
      </c>
      <c r="AH8" s="97"/>
      <c r="AI8" s="211">
        <f>COUNTA(AC8:AH8)</f>
        <v>5</v>
      </c>
    </row>
    <row r="9" spans="1:35" ht="15" customHeight="1" x14ac:dyDescent="0.2">
      <c r="A9" s="229" t="s">
        <v>45</v>
      </c>
      <c r="B9" s="230"/>
      <c r="C9" s="230"/>
      <c r="D9" s="230"/>
      <c r="E9" s="230"/>
      <c r="F9" s="230"/>
      <c r="G9" s="230"/>
      <c r="H9" s="230"/>
      <c r="I9" s="230"/>
      <c r="J9" s="231"/>
      <c r="K9" s="238" t="s">
        <v>95</v>
      </c>
      <c r="L9" s="35"/>
      <c r="M9" s="238" t="s">
        <v>96</v>
      </c>
      <c r="N9" s="241" t="s">
        <v>64</v>
      </c>
      <c r="O9" s="229" t="s">
        <v>63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1"/>
      <c r="AA9" s="50"/>
      <c r="AB9" s="213"/>
      <c r="AC9" s="32" t="s">
        <v>151</v>
      </c>
      <c r="AD9" s="32" t="s">
        <v>151</v>
      </c>
      <c r="AE9" s="32" t="s">
        <v>151</v>
      </c>
      <c r="AF9" s="32" t="s">
        <v>151</v>
      </c>
      <c r="AG9" s="32" t="s">
        <v>151</v>
      </c>
      <c r="AH9" s="96"/>
      <c r="AI9" s="214"/>
    </row>
    <row r="10" spans="1:35" ht="12.75" customHeight="1" x14ac:dyDescent="0.2">
      <c r="A10" s="232"/>
      <c r="B10" s="233"/>
      <c r="C10" s="233"/>
      <c r="D10" s="233"/>
      <c r="E10" s="233"/>
      <c r="F10" s="233"/>
      <c r="G10" s="233"/>
      <c r="H10" s="233"/>
      <c r="I10" s="233"/>
      <c r="J10" s="234"/>
      <c r="K10" s="239"/>
      <c r="L10" s="36"/>
      <c r="M10" s="239"/>
      <c r="N10" s="242"/>
      <c r="O10" s="232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  <c r="AA10" s="50"/>
      <c r="AB10" s="209" t="s">
        <v>5</v>
      </c>
      <c r="AC10" s="33">
        <v>1</v>
      </c>
      <c r="AD10" s="11">
        <v>1</v>
      </c>
      <c r="AE10" s="11">
        <v>1</v>
      </c>
      <c r="AF10" s="11">
        <v>1</v>
      </c>
      <c r="AG10" s="11">
        <v>1</v>
      </c>
      <c r="AH10" s="97"/>
      <c r="AI10" s="211">
        <f>COUNTA(AC10:AH10)</f>
        <v>5</v>
      </c>
    </row>
    <row r="11" spans="1:35" ht="12.75" customHeight="1" thickBot="1" x14ac:dyDescent="0.25">
      <c r="A11" s="232"/>
      <c r="B11" s="233"/>
      <c r="C11" s="233"/>
      <c r="D11" s="233"/>
      <c r="E11" s="233"/>
      <c r="F11" s="233"/>
      <c r="G11" s="233"/>
      <c r="H11" s="233"/>
      <c r="I11" s="233"/>
      <c r="J11" s="234"/>
      <c r="K11" s="239"/>
      <c r="L11" s="37"/>
      <c r="M11" s="239"/>
      <c r="N11" s="242"/>
      <c r="O11" s="235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7"/>
      <c r="AA11" s="50"/>
      <c r="AB11" s="213"/>
      <c r="AC11" s="32" t="s">
        <v>151</v>
      </c>
      <c r="AD11" s="32" t="s">
        <v>151</v>
      </c>
      <c r="AE11" s="32" t="s">
        <v>151</v>
      </c>
      <c r="AF11" s="32" t="s">
        <v>151</v>
      </c>
      <c r="AG11" s="32" t="s">
        <v>151</v>
      </c>
      <c r="AH11" s="96"/>
      <c r="AI11" s="214"/>
    </row>
    <row r="12" spans="1:35" ht="12.75" customHeight="1" x14ac:dyDescent="0.2">
      <c r="A12" s="232"/>
      <c r="B12" s="233"/>
      <c r="C12" s="233"/>
      <c r="D12" s="233"/>
      <c r="E12" s="233"/>
      <c r="F12" s="233"/>
      <c r="G12" s="233"/>
      <c r="H12" s="233"/>
      <c r="I12" s="233"/>
      <c r="J12" s="234"/>
      <c r="K12" s="239"/>
      <c r="L12" s="59"/>
      <c r="M12" s="239"/>
      <c r="N12" s="242"/>
      <c r="O12" s="244" t="s">
        <v>2</v>
      </c>
      <c r="P12" s="220" t="s">
        <v>3</v>
      </c>
      <c r="Q12" s="220" t="s">
        <v>4</v>
      </c>
      <c r="R12" s="220" t="s">
        <v>5</v>
      </c>
      <c r="S12" s="220" t="s">
        <v>6</v>
      </c>
      <c r="T12" s="220" t="s">
        <v>7</v>
      </c>
      <c r="U12" s="220" t="s">
        <v>8</v>
      </c>
      <c r="V12" s="217" t="s">
        <v>9</v>
      </c>
      <c r="W12" s="220" t="s">
        <v>61</v>
      </c>
      <c r="X12" s="220" t="s">
        <v>62</v>
      </c>
      <c r="Y12" s="223" t="s">
        <v>43</v>
      </c>
      <c r="Z12" s="226" t="s">
        <v>46</v>
      </c>
      <c r="AA12" s="50"/>
      <c r="AB12" s="209" t="s">
        <v>6</v>
      </c>
      <c r="AC12" s="33">
        <v>1</v>
      </c>
      <c r="AD12" s="11">
        <v>1</v>
      </c>
      <c r="AE12" s="11">
        <v>1</v>
      </c>
      <c r="AF12" s="11">
        <v>1</v>
      </c>
      <c r="AG12" s="11">
        <v>1</v>
      </c>
      <c r="AH12" s="97"/>
      <c r="AI12" s="211">
        <f>COUNTA(AC12:AH12)</f>
        <v>5</v>
      </c>
    </row>
    <row r="13" spans="1:35" ht="13.5" thickBot="1" x14ac:dyDescent="0.25">
      <c r="A13" s="232"/>
      <c r="B13" s="233"/>
      <c r="C13" s="233"/>
      <c r="D13" s="233"/>
      <c r="E13" s="233"/>
      <c r="F13" s="233"/>
      <c r="G13" s="233"/>
      <c r="H13" s="233"/>
      <c r="I13" s="233"/>
      <c r="J13" s="234"/>
      <c r="K13" s="239"/>
      <c r="L13" s="39"/>
      <c r="M13" s="239"/>
      <c r="N13" s="242"/>
      <c r="O13" s="245"/>
      <c r="P13" s="221"/>
      <c r="Q13" s="221"/>
      <c r="R13" s="221"/>
      <c r="S13" s="221"/>
      <c r="T13" s="221"/>
      <c r="U13" s="221"/>
      <c r="V13" s="218"/>
      <c r="W13" s="221"/>
      <c r="X13" s="221"/>
      <c r="Y13" s="224"/>
      <c r="Z13" s="227"/>
      <c r="AA13" s="50"/>
      <c r="AB13" s="210"/>
      <c r="AC13" s="32" t="s">
        <v>151</v>
      </c>
      <c r="AD13" s="32" t="s">
        <v>151</v>
      </c>
      <c r="AE13" s="32" t="s">
        <v>151</v>
      </c>
      <c r="AF13" s="32" t="s">
        <v>151</v>
      </c>
      <c r="AG13" s="15" t="s">
        <v>151</v>
      </c>
      <c r="AH13" s="98"/>
      <c r="AI13" s="212"/>
    </row>
    <row r="14" spans="1:35" x14ac:dyDescent="0.2">
      <c r="A14" s="232"/>
      <c r="B14" s="233"/>
      <c r="C14" s="233"/>
      <c r="D14" s="233"/>
      <c r="E14" s="233"/>
      <c r="F14" s="233"/>
      <c r="G14" s="233"/>
      <c r="H14" s="233"/>
      <c r="I14" s="233"/>
      <c r="J14" s="234"/>
      <c r="K14" s="239"/>
      <c r="L14" s="39"/>
      <c r="M14" s="239"/>
      <c r="N14" s="242"/>
      <c r="O14" s="245"/>
      <c r="P14" s="221"/>
      <c r="Q14" s="221"/>
      <c r="R14" s="221"/>
      <c r="S14" s="221"/>
      <c r="T14" s="221"/>
      <c r="U14" s="221"/>
      <c r="V14" s="218"/>
      <c r="W14" s="221"/>
      <c r="X14" s="221"/>
      <c r="Y14" s="224"/>
      <c r="Z14" s="227"/>
      <c r="AA14" s="50"/>
      <c r="AB14" s="247" t="s">
        <v>7</v>
      </c>
      <c r="AC14" s="99">
        <v>1</v>
      </c>
      <c r="AD14" s="26">
        <v>1</v>
      </c>
      <c r="AE14" s="26">
        <v>1</v>
      </c>
      <c r="AF14" s="26">
        <v>1</v>
      </c>
      <c r="AG14" s="26">
        <v>1</v>
      </c>
      <c r="AH14" s="95"/>
      <c r="AI14" s="248">
        <f>COUNTA(AC14:AH14)</f>
        <v>5</v>
      </c>
    </row>
    <row r="15" spans="1:35" ht="15.75" customHeight="1" thickBot="1" x14ac:dyDescent="0.25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40"/>
      <c r="L15" s="60"/>
      <c r="M15" s="240"/>
      <c r="N15" s="243"/>
      <c r="O15" s="246"/>
      <c r="P15" s="222"/>
      <c r="Q15" s="222"/>
      <c r="R15" s="222"/>
      <c r="S15" s="222"/>
      <c r="T15" s="222"/>
      <c r="U15" s="222"/>
      <c r="V15" s="219"/>
      <c r="W15" s="222"/>
      <c r="X15" s="222"/>
      <c r="Y15" s="225"/>
      <c r="Z15" s="228"/>
      <c r="AA15" s="50"/>
      <c r="AB15" s="213"/>
      <c r="AC15" s="100" t="s">
        <v>152</v>
      </c>
      <c r="AD15" s="12" t="s">
        <v>152</v>
      </c>
      <c r="AE15" s="12" t="s">
        <v>152</v>
      </c>
      <c r="AF15" s="12" t="s">
        <v>152</v>
      </c>
      <c r="AG15" s="12" t="s">
        <v>152</v>
      </c>
      <c r="AH15" s="96"/>
      <c r="AI15" s="214"/>
    </row>
    <row r="16" spans="1:35" ht="14.25" customHeight="1" x14ac:dyDescent="0.2">
      <c r="A16" s="174"/>
      <c r="B16" s="175"/>
      <c r="C16" s="175"/>
      <c r="D16" s="175"/>
      <c r="E16" s="175"/>
      <c r="F16" s="175"/>
      <c r="G16" s="175"/>
      <c r="H16" s="175"/>
      <c r="I16" s="175"/>
      <c r="J16" s="176"/>
      <c r="K16" s="41" t="s">
        <v>25</v>
      </c>
      <c r="L16" s="42" t="str">
        <f>'Configurações do Mês'!B5</f>
        <v>Seg</v>
      </c>
      <c r="M16" s="43" t="str">
        <f>'Configurações do Mês'!B5</f>
        <v>Seg</v>
      </c>
      <c r="N16" s="61">
        <f>IF(M16="Seg",$AC$29,IF(M16="Ter",$AD$29,IF(M16="Qua",$AE$29,IF(M16="Qui",$AF$29,IF(M16="Sex",$AG$29," ")))))</f>
        <v>11</v>
      </c>
      <c r="O16" s="71"/>
      <c r="P16" s="72"/>
      <c r="Q16" s="72"/>
      <c r="R16" s="72"/>
      <c r="S16" s="72"/>
      <c r="T16" s="72"/>
      <c r="U16" s="72"/>
      <c r="V16" s="73"/>
      <c r="W16" s="72"/>
      <c r="X16" s="72"/>
      <c r="Y16" s="74"/>
      <c r="Z16" s="75"/>
      <c r="AA16" s="50"/>
      <c r="AB16" s="209" t="s">
        <v>8</v>
      </c>
      <c r="AC16" s="101">
        <v>1</v>
      </c>
      <c r="AD16" s="11">
        <v>1</v>
      </c>
      <c r="AE16" s="11">
        <v>1</v>
      </c>
      <c r="AF16" s="11">
        <v>1</v>
      </c>
      <c r="AG16" s="11">
        <v>1</v>
      </c>
      <c r="AH16" s="97"/>
      <c r="AI16" s="211">
        <f>COUNTA(AC16:AH16)</f>
        <v>5</v>
      </c>
    </row>
    <row r="17" spans="1:35" x14ac:dyDescent="0.2">
      <c r="A17" s="174" t="s">
        <v>206</v>
      </c>
      <c r="B17" s="175"/>
      <c r="C17" s="175"/>
      <c r="D17" s="175"/>
      <c r="E17" s="175"/>
      <c r="F17" s="175"/>
      <c r="G17" s="175"/>
      <c r="H17" s="175"/>
      <c r="I17" s="175"/>
      <c r="J17" s="176"/>
      <c r="K17" s="44" t="s">
        <v>26</v>
      </c>
      <c r="L17" s="42" t="str">
        <f>'Configurações do Mês'!B6</f>
        <v>Ter</v>
      </c>
      <c r="M17" s="43" t="str">
        <f>'Configurações do Mês'!B6</f>
        <v>Ter</v>
      </c>
      <c r="N17" s="62">
        <f>IF(M17="Seg",$AC$29,IF(M17="Ter",$AD$29,IF(M17="Qua",$AE$29,IF(M17="Qui",$AF$29,IF(M17="Sex",$AG$29," ")))))</f>
        <v>10</v>
      </c>
      <c r="O17" s="76"/>
      <c r="P17" s="77"/>
      <c r="Q17" s="77"/>
      <c r="R17" s="77"/>
      <c r="S17" s="77"/>
      <c r="T17" s="77"/>
      <c r="U17" s="77"/>
      <c r="V17" s="78"/>
      <c r="W17" s="77"/>
      <c r="X17" s="77"/>
      <c r="Y17" s="79"/>
      <c r="Z17" s="80"/>
      <c r="AA17" s="50"/>
      <c r="AB17" s="213"/>
      <c r="AC17" s="100" t="s">
        <v>152</v>
      </c>
      <c r="AD17" s="12" t="s">
        <v>152</v>
      </c>
      <c r="AE17" s="12" t="s">
        <v>152</v>
      </c>
      <c r="AF17" s="12" t="s">
        <v>152</v>
      </c>
      <c r="AG17" s="12" t="s">
        <v>152</v>
      </c>
      <c r="AH17" s="96"/>
      <c r="AI17" s="214"/>
    </row>
    <row r="18" spans="1:35" x14ac:dyDescent="0.2">
      <c r="A18" s="174" t="s">
        <v>206</v>
      </c>
      <c r="B18" s="175"/>
      <c r="C18" s="175"/>
      <c r="D18" s="175"/>
      <c r="E18" s="175"/>
      <c r="F18" s="175"/>
      <c r="G18" s="175"/>
      <c r="H18" s="175"/>
      <c r="I18" s="175"/>
      <c r="J18" s="176"/>
      <c r="K18" s="44" t="s">
        <v>27</v>
      </c>
      <c r="L18" s="42" t="str">
        <f>'Configurações do Mês'!B7</f>
        <v>Qua</v>
      </c>
      <c r="M18" s="43" t="str">
        <f>'Configurações do Mês'!B7</f>
        <v>Qua</v>
      </c>
      <c r="N18" s="62">
        <f t="shared" ref="N18:N46" si="0">IF(M18="Seg",$AC$29,IF(M18="Ter",$AD$29,IF(M18="Qua",$AE$29,IF(M18="Qui",$AF$29,IF(M18="Sex",$AG$29," ")))))</f>
        <v>12</v>
      </c>
      <c r="O18" s="76"/>
      <c r="P18" s="77"/>
      <c r="Q18" s="77"/>
      <c r="R18" s="77"/>
      <c r="S18" s="77"/>
      <c r="T18" s="77"/>
      <c r="U18" s="77"/>
      <c r="V18" s="78"/>
      <c r="W18" s="77"/>
      <c r="X18" s="77"/>
      <c r="Y18" s="79"/>
      <c r="Z18" s="80"/>
      <c r="AA18" s="50"/>
      <c r="AB18" s="209" t="s">
        <v>9</v>
      </c>
      <c r="AC18" s="102">
        <v>1</v>
      </c>
      <c r="AD18" s="13">
        <v>1</v>
      </c>
      <c r="AE18" s="13">
        <v>1</v>
      </c>
      <c r="AF18" s="13">
        <v>1</v>
      </c>
      <c r="AG18" s="13">
        <v>1</v>
      </c>
      <c r="AH18" s="97"/>
      <c r="AI18" s="211">
        <f>COUNTA(AC18:AH18)</f>
        <v>5</v>
      </c>
    </row>
    <row r="19" spans="1:35" x14ac:dyDescent="0.2">
      <c r="A19" s="174" t="s">
        <v>206</v>
      </c>
      <c r="B19" s="175"/>
      <c r="C19" s="175"/>
      <c r="D19" s="175"/>
      <c r="E19" s="175"/>
      <c r="F19" s="175"/>
      <c r="G19" s="175"/>
      <c r="H19" s="175"/>
      <c r="I19" s="175"/>
      <c r="J19" s="176"/>
      <c r="K19" s="44" t="s">
        <v>28</v>
      </c>
      <c r="L19" s="42" t="str">
        <f>'Configurações do Mês'!B8</f>
        <v>Qui</v>
      </c>
      <c r="M19" s="43" t="str">
        <f>'Configurações do Mês'!B8</f>
        <v>Qui</v>
      </c>
      <c r="N19" s="62">
        <f t="shared" si="0"/>
        <v>9</v>
      </c>
      <c r="O19" s="76"/>
      <c r="P19" s="77"/>
      <c r="Q19" s="77"/>
      <c r="R19" s="77"/>
      <c r="S19" s="77"/>
      <c r="T19" s="77"/>
      <c r="U19" s="77"/>
      <c r="V19" s="78"/>
      <c r="W19" s="77"/>
      <c r="X19" s="77"/>
      <c r="Y19" s="79"/>
      <c r="Z19" s="80"/>
      <c r="AA19" s="50"/>
      <c r="AB19" s="213"/>
      <c r="AC19" s="100" t="s">
        <v>152</v>
      </c>
      <c r="AD19" s="12" t="s">
        <v>152</v>
      </c>
      <c r="AE19" s="12" t="s">
        <v>152</v>
      </c>
      <c r="AF19" s="12" t="s">
        <v>152</v>
      </c>
      <c r="AG19" s="12" t="s">
        <v>152</v>
      </c>
      <c r="AH19" s="96"/>
      <c r="AI19" s="214"/>
    </row>
    <row r="20" spans="1:35" x14ac:dyDescent="0.2">
      <c r="A20" s="174" t="s">
        <v>206</v>
      </c>
      <c r="B20" s="175"/>
      <c r="C20" s="175"/>
      <c r="D20" s="175"/>
      <c r="E20" s="175"/>
      <c r="F20" s="175"/>
      <c r="G20" s="175"/>
      <c r="H20" s="175"/>
      <c r="I20" s="175"/>
      <c r="J20" s="176"/>
      <c r="K20" s="44" t="s">
        <v>29</v>
      </c>
      <c r="L20" s="42" t="str">
        <f>'Configurações do Mês'!B9</f>
        <v>Sex</v>
      </c>
      <c r="M20" s="43" t="str">
        <f>'Configurações do Mês'!B9</f>
        <v>Sex</v>
      </c>
      <c r="N20" s="62">
        <f t="shared" si="0"/>
        <v>10</v>
      </c>
      <c r="O20" s="76"/>
      <c r="P20" s="77"/>
      <c r="Q20" s="77"/>
      <c r="R20" s="77"/>
      <c r="S20" s="77"/>
      <c r="T20" s="77"/>
      <c r="U20" s="77"/>
      <c r="V20" s="78"/>
      <c r="W20" s="77"/>
      <c r="X20" s="77"/>
      <c r="Y20" s="79"/>
      <c r="Z20" s="81"/>
      <c r="AA20" s="50"/>
      <c r="AB20" s="209" t="s">
        <v>61</v>
      </c>
      <c r="AC20" s="102">
        <v>1</v>
      </c>
      <c r="AD20" s="13">
        <v>1</v>
      </c>
      <c r="AE20" s="13">
        <v>1</v>
      </c>
      <c r="AF20" s="13">
        <v>1</v>
      </c>
      <c r="AG20" s="13">
        <v>1</v>
      </c>
      <c r="AH20" s="97"/>
      <c r="AI20" s="215">
        <f>COUNTA(AC20:AH20)</f>
        <v>5</v>
      </c>
    </row>
    <row r="21" spans="1:35" x14ac:dyDescent="0.2">
      <c r="A21" s="174" t="str">
        <f t="shared" ref="A21:A46" si="1">IF(M21="Sáb","SÁBADO",IF(M21="Dom","DOMINGO",IF(M21="---","----------"," ")))</f>
        <v>SÁBADO</v>
      </c>
      <c r="B21" s="175"/>
      <c r="C21" s="175"/>
      <c r="D21" s="175"/>
      <c r="E21" s="175"/>
      <c r="F21" s="175"/>
      <c r="G21" s="175"/>
      <c r="H21" s="175"/>
      <c r="I21" s="175"/>
      <c r="J21" s="176"/>
      <c r="K21" s="44" t="s">
        <v>30</v>
      </c>
      <c r="L21" s="42" t="str">
        <f>'Configurações do Mês'!B10</f>
        <v>Sáb</v>
      </c>
      <c r="M21" s="43" t="str">
        <f>'Configurações do Mês'!B10</f>
        <v>Sáb</v>
      </c>
      <c r="N21" s="62" t="str">
        <f t="shared" si="0"/>
        <v xml:space="preserve"> </v>
      </c>
      <c r="O21" s="76"/>
      <c r="P21" s="77"/>
      <c r="Q21" s="77"/>
      <c r="R21" s="77"/>
      <c r="S21" s="77"/>
      <c r="T21" s="77"/>
      <c r="U21" s="77"/>
      <c r="V21" s="78"/>
      <c r="W21" s="77"/>
      <c r="X21" s="77"/>
      <c r="Y21" s="79"/>
      <c r="Z21" s="81"/>
      <c r="AA21" s="50"/>
      <c r="AB21" s="213"/>
      <c r="AC21" s="100" t="s">
        <v>152</v>
      </c>
      <c r="AD21" s="12" t="s">
        <v>152</v>
      </c>
      <c r="AE21" s="12" t="s">
        <v>152</v>
      </c>
      <c r="AF21" s="12" t="s">
        <v>152</v>
      </c>
      <c r="AG21" s="12" t="s">
        <v>152</v>
      </c>
      <c r="AH21" s="96"/>
      <c r="AI21" s="216"/>
    </row>
    <row r="22" spans="1:35" x14ac:dyDescent="0.2">
      <c r="A22" s="174" t="str">
        <f t="shared" si="1"/>
        <v>DOMINGO</v>
      </c>
      <c r="B22" s="175"/>
      <c r="C22" s="175"/>
      <c r="D22" s="175"/>
      <c r="E22" s="175"/>
      <c r="F22" s="175"/>
      <c r="G22" s="175"/>
      <c r="H22" s="175"/>
      <c r="I22" s="175"/>
      <c r="J22" s="176"/>
      <c r="K22" s="44" t="s">
        <v>31</v>
      </c>
      <c r="L22" s="42" t="str">
        <f>'Configurações do Mês'!B11</f>
        <v>Dom</v>
      </c>
      <c r="M22" s="43" t="str">
        <f>'Configurações do Mês'!B11</f>
        <v>Dom</v>
      </c>
      <c r="N22" s="62" t="str">
        <f t="shared" si="0"/>
        <v xml:space="preserve"> </v>
      </c>
      <c r="O22" s="76"/>
      <c r="P22" s="77"/>
      <c r="Q22" s="77"/>
      <c r="R22" s="77"/>
      <c r="S22" s="77"/>
      <c r="T22" s="77"/>
      <c r="U22" s="77"/>
      <c r="V22" s="78"/>
      <c r="W22" s="77"/>
      <c r="X22" s="77"/>
      <c r="Y22" s="79"/>
      <c r="Z22" s="80"/>
      <c r="AA22" s="50"/>
      <c r="AB22" s="209" t="s">
        <v>62</v>
      </c>
      <c r="AC22" s="102">
        <v>1</v>
      </c>
      <c r="AD22" s="13">
        <v>1</v>
      </c>
      <c r="AE22" s="13">
        <v>1</v>
      </c>
      <c r="AF22" s="13">
        <v>1</v>
      </c>
      <c r="AG22" s="13">
        <v>1</v>
      </c>
      <c r="AH22" s="97"/>
      <c r="AI22" s="211">
        <f>COUNTA(AC22:AH22)</f>
        <v>5</v>
      </c>
    </row>
    <row r="23" spans="1:35" ht="13.5" thickBot="1" x14ac:dyDescent="0.25">
      <c r="A23" s="174" t="s">
        <v>206</v>
      </c>
      <c r="B23" s="175"/>
      <c r="C23" s="175"/>
      <c r="D23" s="175"/>
      <c r="E23" s="175"/>
      <c r="F23" s="175"/>
      <c r="G23" s="175"/>
      <c r="H23" s="175"/>
      <c r="I23" s="175"/>
      <c r="J23" s="176"/>
      <c r="K23" s="44" t="s">
        <v>32</v>
      </c>
      <c r="L23" s="42" t="str">
        <f>'Configurações do Mês'!B12</f>
        <v>Seg</v>
      </c>
      <c r="M23" s="43" t="str">
        <f>'Configurações do Mês'!B12</f>
        <v>Seg</v>
      </c>
      <c r="N23" s="62">
        <f t="shared" si="0"/>
        <v>11</v>
      </c>
      <c r="O23" s="76"/>
      <c r="P23" s="77"/>
      <c r="Q23" s="77"/>
      <c r="R23" s="77"/>
      <c r="S23" s="77"/>
      <c r="T23" s="77"/>
      <c r="U23" s="77"/>
      <c r="V23" s="78"/>
      <c r="W23" s="77"/>
      <c r="X23" s="77"/>
      <c r="Y23" s="79"/>
      <c r="Z23" s="80"/>
      <c r="AA23" s="50"/>
      <c r="AB23" s="210"/>
      <c r="AC23" s="103" t="s">
        <v>152</v>
      </c>
      <c r="AD23" s="14" t="s">
        <v>152</v>
      </c>
      <c r="AE23" s="14" t="s">
        <v>152</v>
      </c>
      <c r="AF23" s="14" t="s">
        <v>152</v>
      </c>
      <c r="AG23" s="14" t="s">
        <v>152</v>
      </c>
      <c r="AH23" s="98"/>
      <c r="AI23" s="212"/>
    </row>
    <row r="24" spans="1:35" ht="13.5" thickBot="1" x14ac:dyDescent="0.25">
      <c r="A24" s="174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  <c r="K24" s="44" t="s">
        <v>33</v>
      </c>
      <c r="L24" s="42" t="str">
        <f>'Configurações do Mês'!B13</f>
        <v>Ter</v>
      </c>
      <c r="M24" s="43" t="str">
        <f>'Configurações do Mês'!B13</f>
        <v>Ter</v>
      </c>
      <c r="N24" s="62">
        <f t="shared" si="0"/>
        <v>10</v>
      </c>
      <c r="O24" s="76"/>
      <c r="P24" s="77"/>
      <c r="Q24" s="77"/>
      <c r="R24" s="77"/>
      <c r="S24" s="77"/>
      <c r="T24" s="77"/>
      <c r="U24" s="77"/>
      <c r="V24" s="78"/>
      <c r="W24" s="77"/>
      <c r="X24" s="77"/>
      <c r="Y24" s="79"/>
      <c r="Z24" s="80"/>
      <c r="AA24" s="50"/>
      <c r="AB24" s="16"/>
      <c r="AC24" s="17"/>
      <c r="AD24" s="17"/>
      <c r="AE24" s="17"/>
      <c r="AF24" s="17"/>
      <c r="AG24" s="17"/>
      <c r="AH24" s="17"/>
      <c r="AI24" s="18"/>
    </row>
    <row r="25" spans="1:35" x14ac:dyDescent="0.2">
      <c r="A25" s="174" t="s">
        <v>206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4" t="s">
        <v>34</v>
      </c>
      <c r="L25" s="42" t="str">
        <f>'Configurações do Mês'!B14</f>
        <v>Qua</v>
      </c>
      <c r="M25" s="43" t="str">
        <f>'Configurações do Mês'!B14</f>
        <v>Qua</v>
      </c>
      <c r="N25" s="62">
        <f t="shared" si="0"/>
        <v>12</v>
      </c>
      <c r="O25" s="76"/>
      <c r="P25" s="77"/>
      <c r="Q25" s="77"/>
      <c r="R25" s="77"/>
      <c r="S25" s="77"/>
      <c r="T25" s="77"/>
      <c r="U25" s="77"/>
      <c r="V25" s="78"/>
      <c r="W25" s="77"/>
      <c r="X25" s="77"/>
      <c r="Y25" s="79"/>
      <c r="Z25" s="80"/>
      <c r="AA25" s="50"/>
      <c r="AB25" s="28" t="s">
        <v>58</v>
      </c>
      <c r="AC25" s="88">
        <f>SUM(AC4:AC24)</f>
        <v>9</v>
      </c>
      <c r="AD25" s="88">
        <f>SUM(AD4:AD24)</f>
        <v>10</v>
      </c>
      <c r="AE25" s="88">
        <f>SUM(AE4:AE24)</f>
        <v>10</v>
      </c>
      <c r="AF25" s="88">
        <f>SUM(AF4:AF24)</f>
        <v>9</v>
      </c>
      <c r="AG25" s="88">
        <f>SUM(AG4:AG24)</f>
        <v>10</v>
      </c>
      <c r="AH25" s="89"/>
      <c r="AI25" s="90">
        <f>SUM(AC25:AH25)</f>
        <v>48</v>
      </c>
    </row>
    <row r="26" spans="1:35" x14ac:dyDescent="0.2">
      <c r="A26" s="174" t="s">
        <v>206</v>
      </c>
      <c r="B26" s="175"/>
      <c r="C26" s="175"/>
      <c r="D26" s="175"/>
      <c r="E26" s="175"/>
      <c r="F26" s="175"/>
      <c r="G26" s="175"/>
      <c r="H26" s="175"/>
      <c r="I26" s="175"/>
      <c r="J26" s="176"/>
      <c r="K26" s="44" t="s">
        <v>35</v>
      </c>
      <c r="L26" s="42" t="str">
        <f>'Configurações do Mês'!B15</f>
        <v>Qui</v>
      </c>
      <c r="M26" s="43" t="str">
        <f>'Configurações do Mês'!B15</f>
        <v>Qui</v>
      </c>
      <c r="N26" s="62">
        <f t="shared" si="0"/>
        <v>9</v>
      </c>
      <c r="O26" s="76"/>
      <c r="P26" s="77"/>
      <c r="Q26" s="77"/>
      <c r="R26" s="77"/>
      <c r="S26" s="77"/>
      <c r="T26" s="77"/>
      <c r="U26" s="77"/>
      <c r="V26" s="78"/>
      <c r="W26" s="77"/>
      <c r="X26" s="77"/>
      <c r="Y26" s="79"/>
      <c r="Z26" s="80"/>
      <c r="AA26" s="50"/>
      <c r="AB26" s="29" t="s">
        <v>43</v>
      </c>
      <c r="AC26" s="19">
        <v>2</v>
      </c>
      <c r="AD26" s="19"/>
      <c r="AE26" s="19">
        <v>2</v>
      </c>
      <c r="AF26" s="20"/>
      <c r="AG26" s="20"/>
      <c r="AH26" s="20"/>
      <c r="AI26" s="91">
        <f>SUM(AC26:AH26)</f>
        <v>4</v>
      </c>
    </row>
    <row r="27" spans="1:35" x14ac:dyDescent="0.2">
      <c r="A27" s="174" t="s">
        <v>206</v>
      </c>
      <c r="B27" s="175"/>
      <c r="C27" s="175"/>
      <c r="D27" s="175"/>
      <c r="E27" s="175"/>
      <c r="F27" s="175"/>
      <c r="G27" s="175"/>
      <c r="H27" s="175"/>
      <c r="I27" s="175"/>
      <c r="J27" s="176"/>
      <c r="K27" s="44" t="s">
        <v>36</v>
      </c>
      <c r="L27" s="42" t="str">
        <f>'Configurações do Mês'!B16</f>
        <v>Sex</v>
      </c>
      <c r="M27" s="43" t="str">
        <f>'Configurações do Mês'!B16</f>
        <v>Sex</v>
      </c>
      <c r="N27" s="62">
        <f t="shared" si="0"/>
        <v>10</v>
      </c>
      <c r="O27" s="76"/>
      <c r="P27" s="77"/>
      <c r="Q27" s="77"/>
      <c r="R27" s="77"/>
      <c r="S27" s="77"/>
      <c r="T27" s="77"/>
      <c r="U27" s="77"/>
      <c r="V27" s="78"/>
      <c r="W27" s="77"/>
      <c r="X27" s="77"/>
      <c r="Y27" s="79"/>
      <c r="Z27" s="80"/>
      <c r="AA27" s="50"/>
      <c r="AB27" s="29" t="s">
        <v>42</v>
      </c>
      <c r="AC27" s="19"/>
      <c r="AD27" s="19"/>
      <c r="AE27" s="19"/>
      <c r="AF27" s="19"/>
      <c r="AG27" s="19"/>
      <c r="AH27" s="19">
        <v>20</v>
      </c>
      <c r="AI27" s="92">
        <f>SUM(AC27:AH27)</f>
        <v>20</v>
      </c>
    </row>
    <row r="28" spans="1:35" ht="12.75" customHeight="1" x14ac:dyDescent="0.2">
      <c r="A28" s="174" t="str">
        <f t="shared" si="1"/>
        <v>SÁBADO</v>
      </c>
      <c r="B28" s="175"/>
      <c r="C28" s="175"/>
      <c r="D28" s="175"/>
      <c r="E28" s="175"/>
      <c r="F28" s="175"/>
      <c r="G28" s="175"/>
      <c r="H28" s="175"/>
      <c r="I28" s="175"/>
      <c r="J28" s="176"/>
      <c r="K28" s="44" t="s">
        <v>37</v>
      </c>
      <c r="L28" s="42" t="str">
        <f>'Configurações do Mês'!B17</f>
        <v>Sáb</v>
      </c>
      <c r="M28" s="43" t="str">
        <f>'Configurações do Mês'!B17</f>
        <v>Sáb</v>
      </c>
      <c r="N28" s="62" t="str">
        <f t="shared" si="0"/>
        <v xml:space="preserve"> </v>
      </c>
      <c r="O28" s="76"/>
      <c r="P28" s="77"/>
      <c r="Q28" s="77"/>
      <c r="R28" s="77"/>
      <c r="S28" s="77"/>
      <c r="T28" s="77"/>
      <c r="U28" s="77"/>
      <c r="V28" s="78"/>
      <c r="W28" s="77"/>
      <c r="X28" s="77"/>
      <c r="Y28" s="79"/>
      <c r="Z28" s="80"/>
      <c r="AA28" s="50"/>
      <c r="AB28" s="63" t="s">
        <v>80</v>
      </c>
      <c r="AC28" s="19"/>
      <c r="AD28" s="19"/>
      <c r="AE28" s="19"/>
      <c r="AF28" s="19"/>
      <c r="AG28" s="19"/>
      <c r="AH28" s="19"/>
      <c r="AI28" s="92">
        <f>SUM(AC28:AH28)</f>
        <v>0</v>
      </c>
    </row>
    <row r="29" spans="1:35" ht="15" customHeight="1" x14ac:dyDescent="0.2">
      <c r="A29" s="174" t="str">
        <f t="shared" si="1"/>
        <v>DOMINGO</v>
      </c>
      <c r="B29" s="175"/>
      <c r="C29" s="175"/>
      <c r="D29" s="175"/>
      <c r="E29" s="175"/>
      <c r="F29" s="175"/>
      <c r="G29" s="175"/>
      <c r="H29" s="175"/>
      <c r="I29" s="175"/>
      <c r="J29" s="176"/>
      <c r="K29" s="44" t="s">
        <v>39</v>
      </c>
      <c r="L29" s="42" t="str">
        <f>'Configurações do Mês'!B18</f>
        <v>Dom</v>
      </c>
      <c r="M29" s="43" t="str">
        <f>'Configurações do Mês'!B18</f>
        <v>Dom</v>
      </c>
      <c r="N29" s="62" t="str">
        <f t="shared" si="0"/>
        <v xml:space="preserve"> </v>
      </c>
      <c r="O29" s="76"/>
      <c r="P29" s="77"/>
      <c r="Q29" s="77"/>
      <c r="R29" s="77"/>
      <c r="S29" s="77"/>
      <c r="T29" s="77"/>
      <c r="U29" s="77"/>
      <c r="V29" s="78"/>
      <c r="W29" s="77"/>
      <c r="X29" s="77"/>
      <c r="Y29" s="79"/>
      <c r="Z29" s="80"/>
      <c r="AA29" s="50"/>
      <c r="AB29" s="207" t="s">
        <v>46</v>
      </c>
      <c r="AC29" s="203">
        <f>AC25+AC26</f>
        <v>11</v>
      </c>
      <c r="AD29" s="203">
        <f>AD25+AD26</f>
        <v>10</v>
      </c>
      <c r="AE29" s="203">
        <f>AE25+AE26</f>
        <v>12</v>
      </c>
      <c r="AF29" s="203">
        <f>AF25+AF26</f>
        <v>9</v>
      </c>
      <c r="AG29" s="203">
        <f>AG25+AG26+AG27</f>
        <v>10</v>
      </c>
      <c r="AH29" s="203">
        <f>AH25+AH26+AH27</f>
        <v>20</v>
      </c>
      <c r="AI29" s="205">
        <f>SUM(AI25:AI28)</f>
        <v>72</v>
      </c>
    </row>
    <row r="30" spans="1:35" ht="12.75" customHeight="1" thickBot="1" x14ac:dyDescent="0.25">
      <c r="A30" s="174" t="s">
        <v>206</v>
      </c>
      <c r="B30" s="175"/>
      <c r="C30" s="175"/>
      <c r="D30" s="175"/>
      <c r="E30" s="175"/>
      <c r="F30" s="175"/>
      <c r="G30" s="175"/>
      <c r="H30" s="175"/>
      <c r="I30" s="175"/>
      <c r="J30" s="176"/>
      <c r="K30" s="44" t="s">
        <v>40</v>
      </c>
      <c r="L30" s="42" t="str">
        <f>'Configurações do Mês'!B19</f>
        <v>Seg</v>
      </c>
      <c r="M30" s="43" t="str">
        <f>'Configurações do Mês'!B19</f>
        <v>Seg</v>
      </c>
      <c r="N30" s="62">
        <f t="shared" si="0"/>
        <v>11</v>
      </c>
      <c r="O30" s="76"/>
      <c r="P30" s="77"/>
      <c r="Q30" s="77"/>
      <c r="R30" s="77"/>
      <c r="S30" s="77"/>
      <c r="T30" s="77"/>
      <c r="U30" s="77"/>
      <c r="V30" s="78"/>
      <c r="W30" s="77"/>
      <c r="X30" s="77"/>
      <c r="Y30" s="79"/>
      <c r="Z30" s="80"/>
      <c r="AA30" s="50"/>
      <c r="AB30" s="208"/>
      <c r="AC30" s="204"/>
      <c r="AD30" s="204"/>
      <c r="AE30" s="204"/>
      <c r="AF30" s="204"/>
      <c r="AG30" s="204"/>
      <c r="AH30" s="204"/>
      <c r="AI30" s="206"/>
    </row>
    <row r="31" spans="1:35" ht="13.5" thickBot="1" x14ac:dyDescent="0.25">
      <c r="A31" s="174" t="s">
        <v>206</v>
      </c>
      <c r="B31" s="175"/>
      <c r="C31" s="175"/>
      <c r="D31" s="175"/>
      <c r="E31" s="175"/>
      <c r="F31" s="175"/>
      <c r="G31" s="175"/>
      <c r="H31" s="175"/>
      <c r="I31" s="175"/>
      <c r="J31" s="176"/>
      <c r="K31" s="44" t="s">
        <v>41</v>
      </c>
      <c r="L31" s="42" t="str">
        <f>'Configurações do Mês'!B20</f>
        <v>Ter</v>
      </c>
      <c r="M31" s="43" t="str">
        <f>'Configurações do Mês'!B20</f>
        <v>Ter</v>
      </c>
      <c r="N31" s="62">
        <f t="shared" si="0"/>
        <v>10</v>
      </c>
      <c r="O31" s="76"/>
      <c r="P31" s="77"/>
      <c r="Q31" s="77"/>
      <c r="R31" s="77"/>
      <c r="S31" s="77"/>
      <c r="T31" s="77"/>
      <c r="U31" s="77"/>
      <c r="V31" s="78"/>
      <c r="W31" s="77"/>
      <c r="X31" s="77"/>
      <c r="Y31" s="79"/>
      <c r="Z31" s="8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 customHeight="1" x14ac:dyDescent="0.2">
      <c r="A32" s="174" t="s">
        <v>196</v>
      </c>
      <c r="B32" s="175"/>
      <c r="C32" s="175"/>
      <c r="D32" s="175"/>
      <c r="E32" s="175"/>
      <c r="F32" s="175"/>
      <c r="G32" s="175"/>
      <c r="H32" s="175"/>
      <c r="I32" s="175"/>
      <c r="J32" s="176"/>
      <c r="K32" s="44" t="s">
        <v>10</v>
      </c>
      <c r="L32" s="42" t="str">
        <f>'Configurações do Mês'!B21</f>
        <v>Qua</v>
      </c>
      <c r="M32" s="43" t="str">
        <f>'Configurações do Mês'!B21</f>
        <v>Qua</v>
      </c>
      <c r="N32" s="62">
        <f t="shared" si="0"/>
        <v>12</v>
      </c>
      <c r="O32" s="76"/>
      <c r="P32" s="77"/>
      <c r="Q32" s="77"/>
      <c r="R32" s="77"/>
      <c r="S32" s="77"/>
      <c r="T32" s="77"/>
      <c r="U32" s="77"/>
      <c r="V32" s="78"/>
      <c r="W32" s="77"/>
      <c r="X32" s="77"/>
      <c r="Y32" s="79"/>
      <c r="Z32" s="80"/>
      <c r="AA32" s="50"/>
      <c r="AB32" s="195" t="s">
        <v>91</v>
      </c>
      <c r="AC32" s="196"/>
      <c r="AD32" s="196"/>
      <c r="AE32" s="196"/>
      <c r="AF32" s="196"/>
      <c r="AG32" s="196"/>
      <c r="AH32" s="196"/>
      <c r="AI32" s="197"/>
    </row>
    <row r="33" spans="1:35" ht="13.5" thickBot="1" x14ac:dyDescent="0.25">
      <c r="A33" s="174" t="str">
        <f t="shared" si="1"/>
        <v xml:space="preserve"> </v>
      </c>
      <c r="B33" s="175"/>
      <c r="C33" s="175"/>
      <c r="D33" s="175"/>
      <c r="E33" s="175"/>
      <c r="F33" s="175"/>
      <c r="G33" s="175"/>
      <c r="H33" s="175"/>
      <c r="I33" s="175"/>
      <c r="J33" s="176"/>
      <c r="K33" s="44" t="s">
        <v>11</v>
      </c>
      <c r="L33" s="42" t="str">
        <f>'Configurações do Mês'!B22</f>
        <v>Qui</v>
      </c>
      <c r="M33" s="43" t="str">
        <f>'Configurações do Mês'!B22</f>
        <v>Qui</v>
      </c>
      <c r="N33" s="62">
        <f t="shared" si="0"/>
        <v>9</v>
      </c>
      <c r="O33" s="76"/>
      <c r="P33" s="77"/>
      <c r="Q33" s="77"/>
      <c r="R33" s="77"/>
      <c r="S33" s="77"/>
      <c r="T33" s="77"/>
      <c r="U33" s="77"/>
      <c r="V33" s="78"/>
      <c r="W33" s="77"/>
      <c r="X33" s="77"/>
      <c r="Y33" s="79"/>
      <c r="Z33" s="80"/>
      <c r="AA33" s="50"/>
      <c r="AB33" s="198"/>
      <c r="AC33" s="199"/>
      <c r="AD33" s="199"/>
      <c r="AE33" s="199"/>
      <c r="AF33" s="199"/>
      <c r="AG33" s="199"/>
      <c r="AH33" s="199"/>
      <c r="AI33" s="200"/>
    </row>
    <row r="34" spans="1:35" ht="12.75" customHeight="1" thickBot="1" x14ac:dyDescent="0.25">
      <c r="A34" s="174" t="str">
        <f t="shared" si="1"/>
        <v xml:space="preserve"> </v>
      </c>
      <c r="B34" s="175"/>
      <c r="C34" s="175"/>
      <c r="D34" s="175"/>
      <c r="E34" s="175"/>
      <c r="F34" s="175"/>
      <c r="G34" s="175"/>
      <c r="H34" s="175"/>
      <c r="I34" s="175"/>
      <c r="J34" s="176"/>
      <c r="K34" s="44" t="s">
        <v>12</v>
      </c>
      <c r="L34" s="42" t="str">
        <f>'Configurações do Mês'!B23</f>
        <v>Sex</v>
      </c>
      <c r="M34" s="43" t="str">
        <f>'Configurações do Mês'!B23</f>
        <v>Sex</v>
      </c>
      <c r="N34" s="62">
        <f t="shared" si="0"/>
        <v>10</v>
      </c>
      <c r="O34" s="76"/>
      <c r="P34" s="77"/>
      <c r="Q34" s="77"/>
      <c r="R34" s="77"/>
      <c r="S34" s="77"/>
      <c r="T34" s="77"/>
      <c r="U34" s="77"/>
      <c r="V34" s="78"/>
      <c r="W34" s="77"/>
      <c r="X34" s="77"/>
      <c r="Y34" s="79"/>
      <c r="Z34" s="80"/>
      <c r="AA34" s="50"/>
      <c r="AB34" s="162" t="s">
        <v>83</v>
      </c>
      <c r="AC34" s="163"/>
      <c r="AD34" s="163"/>
      <c r="AE34" s="163"/>
      <c r="AF34" s="163"/>
      <c r="AG34" s="164"/>
      <c r="AH34" s="201" t="s">
        <v>85</v>
      </c>
      <c r="AI34" s="202"/>
    </row>
    <row r="35" spans="1:35" x14ac:dyDescent="0.2">
      <c r="A35" s="174" t="str">
        <f t="shared" si="1"/>
        <v>SÁBADO</v>
      </c>
      <c r="B35" s="175"/>
      <c r="C35" s="175"/>
      <c r="D35" s="175"/>
      <c r="E35" s="175"/>
      <c r="F35" s="175"/>
      <c r="G35" s="175"/>
      <c r="H35" s="175"/>
      <c r="I35" s="175"/>
      <c r="J35" s="176"/>
      <c r="K35" s="44" t="s">
        <v>13</v>
      </c>
      <c r="L35" s="42" t="str">
        <f>'Configurações do Mês'!B24</f>
        <v>Sáb</v>
      </c>
      <c r="M35" s="43" t="str">
        <f>'Configurações do Mês'!B24</f>
        <v>Sáb</v>
      </c>
      <c r="N35" s="62" t="str">
        <f t="shared" si="0"/>
        <v xml:space="preserve"> </v>
      </c>
      <c r="O35" s="76"/>
      <c r="P35" s="77"/>
      <c r="Q35" s="77"/>
      <c r="R35" s="77"/>
      <c r="S35" s="77"/>
      <c r="T35" s="77"/>
      <c r="U35" s="77"/>
      <c r="V35" s="78"/>
      <c r="W35" s="77"/>
      <c r="X35" s="77"/>
      <c r="Y35" s="79"/>
      <c r="Z35" s="80"/>
      <c r="AA35" s="50"/>
      <c r="AB35" s="191"/>
      <c r="AC35" s="192"/>
      <c r="AD35" s="192"/>
      <c r="AE35" s="192"/>
      <c r="AF35" s="192"/>
      <c r="AG35" s="192"/>
      <c r="AH35" s="193"/>
      <c r="AI35" s="194"/>
    </row>
    <row r="36" spans="1:35" ht="12.75" customHeight="1" x14ac:dyDescent="0.2">
      <c r="A36" s="174" t="str">
        <f t="shared" si="1"/>
        <v>DOMINGO</v>
      </c>
      <c r="B36" s="175"/>
      <c r="C36" s="175"/>
      <c r="D36" s="175"/>
      <c r="E36" s="175"/>
      <c r="F36" s="175"/>
      <c r="G36" s="175"/>
      <c r="H36" s="175"/>
      <c r="I36" s="175"/>
      <c r="J36" s="176"/>
      <c r="K36" s="44" t="s">
        <v>14</v>
      </c>
      <c r="L36" s="42" t="str">
        <f>'Configurações do Mês'!B25</f>
        <v>Dom</v>
      </c>
      <c r="M36" s="43" t="str">
        <f>'Configurações do Mês'!B25</f>
        <v>Dom</v>
      </c>
      <c r="N36" s="62" t="str">
        <f t="shared" si="0"/>
        <v xml:space="preserve"> </v>
      </c>
      <c r="O36" s="76"/>
      <c r="P36" s="77"/>
      <c r="Q36" s="77"/>
      <c r="R36" s="77"/>
      <c r="S36" s="77"/>
      <c r="T36" s="77"/>
      <c r="U36" s="77"/>
      <c r="V36" s="78"/>
      <c r="W36" s="77"/>
      <c r="X36" s="77"/>
      <c r="Y36" s="79"/>
      <c r="Z36" s="80"/>
      <c r="AA36" s="50"/>
      <c r="AB36" s="187"/>
      <c r="AC36" s="188"/>
      <c r="AD36" s="188"/>
      <c r="AE36" s="188"/>
      <c r="AF36" s="188"/>
      <c r="AG36" s="188"/>
      <c r="AH36" s="189"/>
      <c r="AI36" s="190"/>
    </row>
    <row r="37" spans="1:35" x14ac:dyDescent="0.2">
      <c r="A37" s="174" t="str">
        <f t="shared" si="1"/>
        <v xml:space="preserve"> </v>
      </c>
      <c r="B37" s="175"/>
      <c r="C37" s="175"/>
      <c r="D37" s="175"/>
      <c r="E37" s="175"/>
      <c r="F37" s="175"/>
      <c r="G37" s="175"/>
      <c r="H37" s="175"/>
      <c r="I37" s="175"/>
      <c r="J37" s="176"/>
      <c r="K37" s="44" t="s">
        <v>15</v>
      </c>
      <c r="L37" s="42" t="str">
        <f>'Configurações do Mês'!B26</f>
        <v>Seg</v>
      </c>
      <c r="M37" s="43" t="str">
        <f>'Configurações do Mês'!B26</f>
        <v>Seg</v>
      </c>
      <c r="N37" s="62">
        <f t="shared" si="0"/>
        <v>11</v>
      </c>
      <c r="O37" s="76"/>
      <c r="P37" s="77"/>
      <c r="Q37" s="77"/>
      <c r="R37" s="77"/>
      <c r="S37" s="77"/>
      <c r="T37" s="77"/>
      <c r="U37" s="77"/>
      <c r="V37" s="78"/>
      <c r="W37" s="77"/>
      <c r="X37" s="77"/>
      <c r="Y37" s="79"/>
      <c r="Z37" s="80"/>
      <c r="AA37" s="50"/>
      <c r="AB37" s="187"/>
      <c r="AC37" s="188"/>
      <c r="AD37" s="188"/>
      <c r="AE37" s="188"/>
      <c r="AF37" s="188"/>
      <c r="AG37" s="188"/>
      <c r="AH37" s="189"/>
      <c r="AI37" s="190"/>
    </row>
    <row r="38" spans="1:35" x14ac:dyDescent="0.2">
      <c r="A38" s="174" t="str">
        <f t="shared" si="1"/>
        <v xml:space="preserve"> </v>
      </c>
      <c r="B38" s="175"/>
      <c r="C38" s="175"/>
      <c r="D38" s="175"/>
      <c r="E38" s="175"/>
      <c r="F38" s="175"/>
      <c r="G38" s="175"/>
      <c r="H38" s="175"/>
      <c r="I38" s="175"/>
      <c r="J38" s="176"/>
      <c r="K38" s="44" t="s">
        <v>16</v>
      </c>
      <c r="L38" s="42" t="str">
        <f>'Configurações do Mês'!B27</f>
        <v>Ter</v>
      </c>
      <c r="M38" s="43" t="str">
        <f>'Configurações do Mês'!B27</f>
        <v>Ter</v>
      </c>
      <c r="N38" s="62">
        <f t="shared" si="0"/>
        <v>10</v>
      </c>
      <c r="O38" s="76"/>
      <c r="P38" s="77"/>
      <c r="Q38" s="77"/>
      <c r="R38" s="77"/>
      <c r="S38" s="77"/>
      <c r="T38" s="77"/>
      <c r="U38" s="77"/>
      <c r="V38" s="78"/>
      <c r="W38" s="77"/>
      <c r="X38" s="77"/>
      <c r="Y38" s="79"/>
      <c r="Z38" s="81"/>
      <c r="AA38" s="50"/>
      <c r="AB38" s="187"/>
      <c r="AC38" s="188"/>
      <c r="AD38" s="188"/>
      <c r="AE38" s="188"/>
      <c r="AF38" s="188"/>
      <c r="AG38" s="188"/>
      <c r="AH38" s="189"/>
      <c r="AI38" s="190"/>
    </row>
    <row r="39" spans="1:35" x14ac:dyDescent="0.2">
      <c r="A39" s="174" t="str">
        <f t="shared" si="1"/>
        <v xml:space="preserve"> </v>
      </c>
      <c r="B39" s="175"/>
      <c r="C39" s="175"/>
      <c r="D39" s="175"/>
      <c r="E39" s="175"/>
      <c r="F39" s="175"/>
      <c r="G39" s="175"/>
      <c r="H39" s="175"/>
      <c r="I39" s="175"/>
      <c r="J39" s="176"/>
      <c r="K39" s="44" t="s">
        <v>17</v>
      </c>
      <c r="L39" s="42" t="str">
        <f>'Configurações do Mês'!B28</f>
        <v>Qua</v>
      </c>
      <c r="M39" s="43" t="str">
        <f>'Configurações do Mês'!B28</f>
        <v>Qua</v>
      </c>
      <c r="N39" s="62">
        <f t="shared" si="0"/>
        <v>12</v>
      </c>
      <c r="O39" s="76"/>
      <c r="P39" s="77"/>
      <c r="Q39" s="77"/>
      <c r="R39" s="77"/>
      <c r="S39" s="77"/>
      <c r="T39" s="77"/>
      <c r="U39" s="77"/>
      <c r="V39" s="78"/>
      <c r="W39" s="77"/>
      <c r="X39" s="77"/>
      <c r="Y39" s="79"/>
      <c r="Z39" s="80"/>
      <c r="AA39" s="50"/>
      <c r="AB39" s="187"/>
      <c r="AC39" s="188"/>
      <c r="AD39" s="188"/>
      <c r="AE39" s="188"/>
      <c r="AF39" s="188"/>
      <c r="AG39" s="188"/>
      <c r="AH39" s="189"/>
      <c r="AI39" s="190"/>
    </row>
    <row r="40" spans="1:35" x14ac:dyDescent="0.2">
      <c r="A40" s="174" t="str">
        <f t="shared" si="1"/>
        <v xml:space="preserve"> </v>
      </c>
      <c r="B40" s="175"/>
      <c r="C40" s="175"/>
      <c r="D40" s="175"/>
      <c r="E40" s="175"/>
      <c r="F40" s="175"/>
      <c r="G40" s="175"/>
      <c r="H40" s="175"/>
      <c r="I40" s="175"/>
      <c r="J40" s="176"/>
      <c r="K40" s="44" t="s">
        <v>18</v>
      </c>
      <c r="L40" s="42" t="str">
        <f>'Configurações do Mês'!B29</f>
        <v>Qui</v>
      </c>
      <c r="M40" s="43" t="str">
        <f>'Configurações do Mês'!B29</f>
        <v>Qui</v>
      </c>
      <c r="N40" s="62">
        <f t="shared" si="0"/>
        <v>9</v>
      </c>
      <c r="O40" s="76"/>
      <c r="P40" s="77"/>
      <c r="Q40" s="77"/>
      <c r="R40" s="77"/>
      <c r="S40" s="77"/>
      <c r="T40" s="77"/>
      <c r="U40" s="77"/>
      <c r="V40" s="78"/>
      <c r="W40" s="77"/>
      <c r="X40" s="77"/>
      <c r="Y40" s="79"/>
      <c r="Z40" s="80"/>
      <c r="AA40" s="50"/>
      <c r="AB40" s="187"/>
      <c r="AC40" s="188"/>
      <c r="AD40" s="188"/>
      <c r="AE40" s="188"/>
      <c r="AF40" s="188"/>
      <c r="AG40" s="188"/>
      <c r="AH40" s="189"/>
      <c r="AI40" s="190"/>
    </row>
    <row r="41" spans="1:35" x14ac:dyDescent="0.2">
      <c r="A41" s="174" t="str">
        <f t="shared" si="1"/>
        <v xml:space="preserve"> </v>
      </c>
      <c r="B41" s="175"/>
      <c r="C41" s="175"/>
      <c r="D41" s="175"/>
      <c r="E41" s="175"/>
      <c r="F41" s="175"/>
      <c r="G41" s="175"/>
      <c r="H41" s="175"/>
      <c r="I41" s="175"/>
      <c r="J41" s="176"/>
      <c r="K41" s="44" t="s">
        <v>19</v>
      </c>
      <c r="L41" s="42" t="str">
        <f>'Configurações do Mês'!B30</f>
        <v>Sex</v>
      </c>
      <c r="M41" s="43" t="str">
        <f>'Configurações do Mês'!B30</f>
        <v>Sex</v>
      </c>
      <c r="N41" s="62">
        <f t="shared" si="0"/>
        <v>10</v>
      </c>
      <c r="O41" s="76"/>
      <c r="P41" s="77"/>
      <c r="Q41" s="77"/>
      <c r="R41" s="77"/>
      <c r="S41" s="77"/>
      <c r="T41" s="77"/>
      <c r="U41" s="77"/>
      <c r="V41" s="78"/>
      <c r="W41" s="77"/>
      <c r="X41" s="77"/>
      <c r="Y41" s="79"/>
      <c r="Z41" s="80"/>
      <c r="AA41" s="50"/>
      <c r="AB41" s="187"/>
      <c r="AC41" s="188"/>
      <c r="AD41" s="188"/>
      <c r="AE41" s="188"/>
      <c r="AF41" s="188"/>
      <c r="AG41" s="188"/>
      <c r="AH41" s="189"/>
      <c r="AI41" s="190"/>
    </row>
    <row r="42" spans="1:35" x14ac:dyDescent="0.2">
      <c r="A42" s="174" t="str">
        <f t="shared" si="1"/>
        <v>SÁBADO</v>
      </c>
      <c r="B42" s="175"/>
      <c r="C42" s="175"/>
      <c r="D42" s="175"/>
      <c r="E42" s="175"/>
      <c r="F42" s="175"/>
      <c r="G42" s="175"/>
      <c r="H42" s="175"/>
      <c r="I42" s="175"/>
      <c r="J42" s="176"/>
      <c r="K42" s="44" t="s">
        <v>20</v>
      </c>
      <c r="L42" s="42" t="str">
        <f>'Configurações do Mês'!B31</f>
        <v>Sáb</v>
      </c>
      <c r="M42" s="43" t="str">
        <f>'Configurações do Mês'!B31</f>
        <v>Sáb</v>
      </c>
      <c r="N42" s="62" t="str">
        <f t="shared" si="0"/>
        <v xml:space="preserve"> </v>
      </c>
      <c r="O42" s="76"/>
      <c r="P42" s="77"/>
      <c r="Q42" s="77"/>
      <c r="R42" s="77"/>
      <c r="S42" s="77"/>
      <c r="T42" s="77"/>
      <c r="U42" s="77"/>
      <c r="V42" s="78"/>
      <c r="W42" s="77"/>
      <c r="X42" s="77"/>
      <c r="Y42" s="79"/>
      <c r="Z42" s="80"/>
      <c r="AA42" s="50"/>
      <c r="AB42" s="187"/>
      <c r="AC42" s="188"/>
      <c r="AD42" s="188"/>
      <c r="AE42" s="188"/>
      <c r="AF42" s="188"/>
      <c r="AG42" s="188"/>
      <c r="AH42" s="189"/>
      <c r="AI42" s="190"/>
    </row>
    <row r="43" spans="1:35" x14ac:dyDescent="0.2">
      <c r="A43" s="174" t="str">
        <f t="shared" si="1"/>
        <v>DOMINGO</v>
      </c>
      <c r="B43" s="175"/>
      <c r="C43" s="175"/>
      <c r="D43" s="175"/>
      <c r="E43" s="175"/>
      <c r="F43" s="175"/>
      <c r="G43" s="175"/>
      <c r="H43" s="175"/>
      <c r="I43" s="175"/>
      <c r="J43" s="176"/>
      <c r="K43" s="44" t="s">
        <v>21</v>
      </c>
      <c r="L43" s="42" t="str">
        <f>'Configurações do Mês'!B32</f>
        <v>Dom</v>
      </c>
      <c r="M43" s="43" t="str">
        <f>'Configurações do Mês'!B32</f>
        <v>Dom</v>
      </c>
      <c r="N43" s="62" t="str">
        <f t="shared" si="0"/>
        <v xml:space="preserve"> </v>
      </c>
      <c r="O43" s="76"/>
      <c r="P43" s="77"/>
      <c r="Q43" s="77"/>
      <c r="R43" s="77"/>
      <c r="S43" s="77"/>
      <c r="T43" s="77"/>
      <c r="U43" s="77"/>
      <c r="V43" s="78"/>
      <c r="W43" s="77"/>
      <c r="X43" s="77"/>
      <c r="Y43" s="79"/>
      <c r="Z43" s="81"/>
      <c r="AA43" s="50"/>
      <c r="AB43" s="183"/>
      <c r="AC43" s="184"/>
      <c r="AD43" s="184"/>
      <c r="AE43" s="184"/>
      <c r="AF43" s="184"/>
      <c r="AG43" s="184"/>
      <c r="AH43" s="185"/>
      <c r="AI43" s="186"/>
    </row>
    <row r="44" spans="1:35" ht="13.5" thickBot="1" x14ac:dyDescent="0.25">
      <c r="A44" s="174" t="str">
        <f t="shared" si="1"/>
        <v xml:space="preserve"> </v>
      </c>
      <c r="B44" s="175"/>
      <c r="C44" s="175"/>
      <c r="D44" s="175"/>
      <c r="E44" s="175"/>
      <c r="F44" s="175"/>
      <c r="G44" s="175"/>
      <c r="H44" s="175"/>
      <c r="I44" s="175"/>
      <c r="J44" s="176"/>
      <c r="K44" s="44" t="s">
        <v>22</v>
      </c>
      <c r="L44" s="42" t="str">
        <f>'Configurações do Mês'!B33</f>
        <v>Seg</v>
      </c>
      <c r="M44" s="43" t="str">
        <f>'Configurações do Mês'!B33</f>
        <v>Seg</v>
      </c>
      <c r="N44" s="62">
        <f t="shared" si="0"/>
        <v>11</v>
      </c>
      <c r="O44" s="76"/>
      <c r="P44" s="77"/>
      <c r="Q44" s="77"/>
      <c r="R44" s="77"/>
      <c r="S44" s="77"/>
      <c r="T44" s="77"/>
      <c r="U44" s="77"/>
      <c r="V44" s="78"/>
      <c r="W44" s="77"/>
      <c r="X44" s="77"/>
      <c r="Y44" s="79"/>
      <c r="Z44" s="80"/>
      <c r="AA44" s="50"/>
      <c r="AB44" s="183"/>
      <c r="AC44" s="184"/>
      <c r="AD44" s="184"/>
      <c r="AE44" s="184"/>
      <c r="AF44" s="184"/>
      <c r="AG44" s="184"/>
      <c r="AH44" s="185"/>
      <c r="AI44" s="186"/>
    </row>
    <row r="45" spans="1:35" ht="13.5" thickBot="1" x14ac:dyDescent="0.25">
      <c r="A45" s="174" t="str">
        <f t="shared" si="1"/>
        <v xml:space="preserve"> </v>
      </c>
      <c r="B45" s="175"/>
      <c r="C45" s="175"/>
      <c r="D45" s="175"/>
      <c r="E45" s="175"/>
      <c r="F45" s="175"/>
      <c r="G45" s="175"/>
      <c r="H45" s="175"/>
      <c r="I45" s="175"/>
      <c r="J45" s="176"/>
      <c r="K45" s="44" t="s">
        <v>23</v>
      </c>
      <c r="L45" s="42" t="str">
        <f>'Configurações do Mês'!B34</f>
        <v>Ter</v>
      </c>
      <c r="M45" s="43" t="str">
        <f>'Configurações do Mês'!B34</f>
        <v>Ter</v>
      </c>
      <c r="N45" s="62">
        <f t="shared" si="0"/>
        <v>10</v>
      </c>
      <c r="O45" s="76"/>
      <c r="P45" s="77"/>
      <c r="Q45" s="77"/>
      <c r="R45" s="77"/>
      <c r="S45" s="77"/>
      <c r="T45" s="77"/>
      <c r="U45" s="77"/>
      <c r="V45" s="78"/>
      <c r="W45" s="77"/>
      <c r="X45" s="77"/>
      <c r="Y45" s="79"/>
      <c r="Z45" s="81"/>
      <c r="AA45" s="50"/>
      <c r="AB45" s="177" t="s">
        <v>92</v>
      </c>
      <c r="AC45" s="178"/>
      <c r="AD45" s="178"/>
      <c r="AE45" s="178"/>
      <c r="AF45" s="178"/>
      <c r="AG45" s="179"/>
      <c r="AH45" s="180">
        <f>SUM(AH35:AI44)</f>
        <v>0</v>
      </c>
      <c r="AI45" s="181"/>
    </row>
    <row r="46" spans="1:35" ht="13.5" thickBot="1" x14ac:dyDescent="0.25">
      <c r="A46" s="174" t="str">
        <f t="shared" si="1"/>
        <v xml:space="preserve"> </v>
      </c>
      <c r="B46" s="175"/>
      <c r="C46" s="175"/>
      <c r="D46" s="175"/>
      <c r="E46" s="175"/>
      <c r="F46" s="175"/>
      <c r="G46" s="175"/>
      <c r="H46" s="175"/>
      <c r="I46" s="175"/>
      <c r="J46" s="176"/>
      <c r="K46" s="45" t="s">
        <v>24</v>
      </c>
      <c r="L46" s="46" t="str">
        <f>'Configurações do Mês'!B35</f>
        <v>Qua</v>
      </c>
      <c r="M46" s="43" t="str">
        <f>'Configurações do Mês'!B35</f>
        <v>Qua</v>
      </c>
      <c r="N46" s="62">
        <f t="shared" si="0"/>
        <v>12</v>
      </c>
      <c r="O46" s="64"/>
      <c r="P46" s="82"/>
      <c r="Q46" s="82"/>
      <c r="R46" s="82"/>
      <c r="S46" s="82"/>
      <c r="T46" s="82"/>
      <c r="U46" s="82"/>
      <c r="V46" s="83"/>
      <c r="W46" s="82"/>
      <c r="X46" s="82"/>
      <c r="Y46" s="84"/>
      <c r="Z46" s="85"/>
      <c r="AA46" s="50"/>
      <c r="AB46" s="177" t="s">
        <v>87</v>
      </c>
      <c r="AC46" s="178"/>
      <c r="AD46" s="178"/>
      <c r="AE46" s="178"/>
      <c r="AF46" s="178"/>
      <c r="AG46" s="179"/>
      <c r="AH46" s="182"/>
      <c r="AI46" s="181"/>
    </row>
    <row r="47" spans="1:35" ht="12" customHeight="1" thickBot="1" x14ac:dyDescent="0.25">
      <c r="A47" s="159" t="s">
        <v>59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  <c r="AA47" s="50"/>
      <c r="AB47" s="50"/>
      <c r="AC47" s="30"/>
      <c r="AD47" s="30"/>
      <c r="AE47" s="30"/>
      <c r="AF47" s="30"/>
      <c r="AG47" s="30"/>
      <c r="AH47" s="30"/>
      <c r="AI47" s="30"/>
    </row>
    <row r="48" spans="1:35" ht="10.5" customHeight="1" x14ac:dyDescent="0.2">
      <c r="A48" s="47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48"/>
      <c r="AA48" s="50"/>
      <c r="AB48" s="162" t="s">
        <v>52</v>
      </c>
      <c r="AC48" s="163"/>
      <c r="AD48" s="163"/>
      <c r="AE48" s="163"/>
      <c r="AF48" s="163"/>
      <c r="AG48" s="163"/>
      <c r="AH48" s="163"/>
      <c r="AI48" s="164"/>
    </row>
    <row r="49" spans="1:35" ht="12.75" customHeight="1" thickBot="1" x14ac:dyDescent="0.25">
      <c r="A49" s="47"/>
      <c r="B49" s="144" t="s">
        <v>195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49"/>
      <c r="AA49" s="50"/>
      <c r="AB49" s="165"/>
      <c r="AC49" s="166"/>
      <c r="AD49" s="166"/>
      <c r="AE49" s="166"/>
      <c r="AF49" s="166"/>
      <c r="AG49" s="166"/>
      <c r="AH49" s="166"/>
      <c r="AI49" s="167"/>
    </row>
    <row r="50" spans="1:35" ht="12.75" customHeight="1" thickBot="1" x14ac:dyDescent="0.25">
      <c r="A50" s="47"/>
      <c r="B50" s="168" t="s">
        <v>210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48"/>
      <c r="AA50" s="50"/>
      <c r="AB50" s="169"/>
      <c r="AC50" s="170"/>
      <c r="AD50" s="170"/>
      <c r="AE50" s="170"/>
      <c r="AF50" s="171"/>
      <c r="AG50" s="172" t="s">
        <v>55</v>
      </c>
      <c r="AH50" s="173"/>
      <c r="AI50" s="34" t="s">
        <v>56</v>
      </c>
    </row>
    <row r="51" spans="1:35" ht="12.75" customHeight="1" x14ac:dyDescent="0.2">
      <c r="A51" s="47"/>
      <c r="B51" s="128" t="s">
        <v>207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48"/>
      <c r="AA51" s="50"/>
      <c r="AB51" s="153" t="s">
        <v>86</v>
      </c>
      <c r="AC51" s="154"/>
      <c r="AD51" s="154"/>
      <c r="AE51" s="154"/>
      <c r="AF51" s="154"/>
      <c r="AG51" s="155">
        <v>30</v>
      </c>
      <c r="AH51" s="156"/>
      <c r="AI51" s="27">
        <f>AG51*5</f>
        <v>150</v>
      </c>
    </row>
    <row r="52" spans="1:35" ht="12.75" customHeight="1" x14ac:dyDescent="0.2">
      <c r="A52" s="47"/>
      <c r="B52" s="144" t="s">
        <v>209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48"/>
      <c r="AA52" s="50"/>
      <c r="AB52" s="157" t="s">
        <v>1</v>
      </c>
      <c r="AC52" s="158"/>
      <c r="AD52" s="158"/>
      <c r="AE52" s="158"/>
      <c r="AF52" s="158"/>
      <c r="AG52" s="148">
        <v>30</v>
      </c>
      <c r="AH52" s="149"/>
      <c r="AI52" s="21">
        <f>AG52*5</f>
        <v>150</v>
      </c>
    </row>
    <row r="53" spans="1:35" ht="12.75" customHeight="1" x14ac:dyDescent="0.2">
      <c r="A53" s="4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48"/>
      <c r="AA53" s="50"/>
      <c r="AB53" s="145" t="s">
        <v>44</v>
      </c>
      <c r="AC53" s="146"/>
      <c r="AD53" s="146"/>
      <c r="AE53" s="146"/>
      <c r="AF53" s="147"/>
      <c r="AG53" s="148">
        <f>SUM(AG51:AH52)</f>
        <v>60</v>
      </c>
      <c r="AH53" s="149"/>
      <c r="AI53" s="22">
        <f>SUM(AI51:AI52)</f>
        <v>300</v>
      </c>
    </row>
    <row r="54" spans="1:35" ht="12.75" customHeight="1" x14ac:dyDescent="0.2">
      <c r="A54" s="47"/>
      <c r="Z54" s="48"/>
      <c r="AA54" s="50"/>
      <c r="AB54" s="150"/>
      <c r="AC54" s="151"/>
      <c r="AD54" s="151"/>
      <c r="AE54" s="151"/>
      <c r="AF54" s="152"/>
      <c r="AG54" s="148"/>
      <c r="AH54" s="149"/>
      <c r="AI54" s="23"/>
    </row>
    <row r="55" spans="1:35" ht="12.75" customHeight="1" thickBot="1" x14ac:dyDescent="0.25">
      <c r="A55" s="4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48"/>
      <c r="AA55" s="50"/>
      <c r="AB55" s="129"/>
      <c r="AC55" s="130"/>
      <c r="AD55" s="130"/>
      <c r="AE55" s="130"/>
      <c r="AF55" s="131"/>
      <c r="AG55" s="132"/>
      <c r="AH55" s="133"/>
      <c r="AI55" s="65"/>
    </row>
    <row r="56" spans="1:35" ht="12.75" customHeight="1" thickBot="1" x14ac:dyDescent="0.25">
      <c r="A56" s="4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48"/>
      <c r="AA56" s="50"/>
      <c r="AB56" s="66"/>
      <c r="AC56" s="51"/>
      <c r="AD56" s="51"/>
      <c r="AE56" s="51"/>
      <c r="AF56" s="51"/>
      <c r="AG56" s="51"/>
      <c r="AH56" s="134"/>
      <c r="AI56" s="134"/>
    </row>
    <row r="57" spans="1:35" ht="12.75" customHeight="1" x14ac:dyDescent="0.2">
      <c r="A57" s="4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48"/>
      <c r="AA57" s="50"/>
      <c r="AB57" s="135" t="s">
        <v>90</v>
      </c>
      <c r="AC57" s="136"/>
      <c r="AD57" s="136"/>
      <c r="AE57" s="136"/>
      <c r="AF57" s="136"/>
      <c r="AG57" s="136"/>
      <c r="AH57" s="136"/>
      <c r="AI57" s="137"/>
    </row>
    <row r="58" spans="1:35" x14ac:dyDescent="0.2">
      <c r="A58" s="47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48"/>
      <c r="AA58" s="50"/>
      <c r="AB58" s="138"/>
      <c r="AC58" s="139"/>
      <c r="AD58" s="139"/>
      <c r="AE58" s="139"/>
      <c r="AF58" s="139"/>
      <c r="AG58" s="139"/>
      <c r="AH58" s="139"/>
      <c r="AI58" s="140"/>
    </row>
    <row r="59" spans="1:35" ht="9.75" customHeight="1" x14ac:dyDescent="0.2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48"/>
      <c r="AA59" s="50"/>
      <c r="AB59" s="138"/>
      <c r="AC59" s="139"/>
      <c r="AD59" s="139"/>
      <c r="AE59" s="139"/>
      <c r="AF59" s="139"/>
      <c r="AG59" s="139"/>
      <c r="AH59" s="139"/>
      <c r="AI59" s="140"/>
    </row>
    <row r="60" spans="1:35" x14ac:dyDescent="0.2">
      <c r="A60" s="47"/>
      <c r="B60" s="122" t="s">
        <v>94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51"/>
      <c r="O60" s="50"/>
      <c r="P60" s="122" t="s">
        <v>69</v>
      </c>
      <c r="Q60" s="122"/>
      <c r="R60" s="122"/>
      <c r="S60" s="122"/>
      <c r="T60" s="122"/>
      <c r="U60" s="122"/>
      <c r="V60" s="122"/>
      <c r="W60" s="122"/>
      <c r="X60" s="122"/>
      <c r="Y60" s="122"/>
      <c r="Z60" s="48"/>
      <c r="AA60" s="50"/>
      <c r="AB60" s="138"/>
      <c r="AC60" s="139"/>
      <c r="AD60" s="139"/>
      <c r="AE60" s="139"/>
      <c r="AF60" s="139"/>
      <c r="AG60" s="139"/>
      <c r="AH60" s="139"/>
      <c r="AI60" s="140"/>
    </row>
    <row r="61" spans="1:35" x14ac:dyDescent="0.2">
      <c r="A61" s="47"/>
      <c r="B61" s="122" t="s">
        <v>89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50"/>
      <c r="O61" s="50"/>
      <c r="P61" s="122" t="s">
        <v>88</v>
      </c>
      <c r="Q61" s="122"/>
      <c r="R61" s="122"/>
      <c r="S61" s="122"/>
      <c r="T61" s="122"/>
      <c r="U61" s="122"/>
      <c r="V61" s="122"/>
      <c r="W61" s="122"/>
      <c r="X61" s="122"/>
      <c r="Y61" s="122"/>
      <c r="Z61" s="48"/>
      <c r="AA61" s="50"/>
      <c r="AB61" s="138"/>
      <c r="AC61" s="139"/>
      <c r="AD61" s="139"/>
      <c r="AE61" s="139"/>
      <c r="AF61" s="139"/>
      <c r="AG61" s="139"/>
      <c r="AH61" s="139"/>
      <c r="AI61" s="140"/>
    </row>
    <row r="62" spans="1:35" ht="6" customHeight="1" thickBot="1" x14ac:dyDescent="0.25">
      <c r="A62" s="123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5"/>
      <c r="AA62" s="50"/>
      <c r="AB62" s="141"/>
      <c r="AC62" s="142"/>
      <c r="AD62" s="142"/>
      <c r="AE62" s="142"/>
      <c r="AF62" s="142"/>
      <c r="AG62" s="142"/>
      <c r="AH62" s="142"/>
      <c r="AI62" s="143"/>
    </row>
    <row r="63" spans="1:35" ht="12" customHeight="1" x14ac:dyDescent="0.2">
      <c r="A63" s="126" t="s">
        <v>38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50"/>
      <c r="AB63" s="127" t="s">
        <v>121</v>
      </c>
      <c r="AC63" s="127"/>
      <c r="AD63" s="127"/>
      <c r="AE63" s="127"/>
      <c r="AF63" s="127"/>
      <c r="AG63" s="127"/>
      <c r="AH63" s="127"/>
      <c r="AI63" s="127"/>
    </row>
  </sheetData>
  <sheetProtection algorithmName="SHA-512" hashValue="1Zub4cJPA0w4a3yDPZnu9XpjMcAbIguxOQcaa6L0Ez7DtIjXRtlgpLoikcO52m3Phsu8u9saHZBtOCQ4rr22aw==" saltValue="Xa6gFrwogS7+tU5ZeoOyEw==" spinCount="100000" sheet="1" formatCells="0" selectLockedCells="1"/>
  <mergeCells count="165">
    <mergeCell ref="A1:Z1"/>
    <mergeCell ref="AB1:AI1"/>
    <mergeCell ref="A2:Q2"/>
    <mergeCell ref="R2:U2"/>
    <mergeCell ref="V2:Y2"/>
    <mergeCell ref="AB2:AB3"/>
    <mergeCell ref="AC2:AC3"/>
    <mergeCell ref="AD2:AD3"/>
    <mergeCell ref="AE2:AE3"/>
    <mergeCell ref="AF2:AF3"/>
    <mergeCell ref="AG2:AG3"/>
    <mergeCell ref="AH2:AH3"/>
    <mergeCell ref="AI2:AI3"/>
    <mergeCell ref="A3:C3"/>
    <mergeCell ref="D3:Z3"/>
    <mergeCell ref="AI6:AI7"/>
    <mergeCell ref="A7:V7"/>
    <mergeCell ref="W7:Z7"/>
    <mergeCell ref="AI4:AI5"/>
    <mergeCell ref="A5:I5"/>
    <mergeCell ref="K5:M5"/>
    <mergeCell ref="O5:R5"/>
    <mergeCell ref="S5:X5"/>
    <mergeCell ref="Y5:Z5"/>
    <mergeCell ref="A4:E4"/>
    <mergeCell ref="F4:I4"/>
    <mergeCell ref="M4:N4"/>
    <mergeCell ref="O4:P4"/>
    <mergeCell ref="AB4:AB5"/>
    <mergeCell ref="A6:G6"/>
    <mergeCell ref="H6:R6"/>
    <mergeCell ref="S6:V6"/>
    <mergeCell ref="W6:Z6"/>
    <mergeCell ref="AB6:AB7"/>
    <mergeCell ref="AB8:AB9"/>
    <mergeCell ref="AI8:AI9"/>
    <mergeCell ref="A9:J15"/>
    <mergeCell ref="K9:K15"/>
    <mergeCell ref="M9:M15"/>
    <mergeCell ref="N9:N15"/>
    <mergeCell ref="O9:Z11"/>
    <mergeCell ref="AB10:AB11"/>
    <mergeCell ref="AI10:AI11"/>
    <mergeCell ref="O12:O15"/>
    <mergeCell ref="AI12:AI13"/>
    <mergeCell ref="AB14:AB15"/>
    <mergeCell ref="AI14:AI15"/>
    <mergeCell ref="A16:J16"/>
    <mergeCell ref="AB16:AB17"/>
    <mergeCell ref="AI16:AI17"/>
    <mergeCell ref="A17:J17"/>
    <mergeCell ref="V12:V15"/>
    <mergeCell ref="W12:W15"/>
    <mergeCell ref="X12:X15"/>
    <mergeCell ref="Y12:Y15"/>
    <mergeCell ref="Z12:Z15"/>
    <mergeCell ref="AB12:AB13"/>
    <mergeCell ref="P12:P15"/>
    <mergeCell ref="Q12:Q15"/>
    <mergeCell ref="R12:R15"/>
    <mergeCell ref="S12:S15"/>
    <mergeCell ref="T12:T15"/>
    <mergeCell ref="U12:U15"/>
    <mergeCell ref="A22:J22"/>
    <mergeCell ref="AB22:AB23"/>
    <mergeCell ref="AI22:AI23"/>
    <mergeCell ref="A23:J23"/>
    <mergeCell ref="A24:J24"/>
    <mergeCell ref="A25:J25"/>
    <mergeCell ref="A18:J18"/>
    <mergeCell ref="AB18:AB19"/>
    <mergeCell ref="AI18:AI19"/>
    <mergeCell ref="A19:J19"/>
    <mergeCell ref="A20:J20"/>
    <mergeCell ref="AB20:AB21"/>
    <mergeCell ref="AI20:AI21"/>
    <mergeCell ref="A21:J21"/>
    <mergeCell ref="AD29:AD30"/>
    <mergeCell ref="AE29:AE30"/>
    <mergeCell ref="AF29:AF30"/>
    <mergeCell ref="AG29:AG30"/>
    <mergeCell ref="AH29:AH30"/>
    <mergeCell ref="AI29:AI30"/>
    <mergeCell ref="A26:J26"/>
    <mergeCell ref="A27:J27"/>
    <mergeCell ref="A28:J28"/>
    <mergeCell ref="A29:J29"/>
    <mergeCell ref="AB29:AB30"/>
    <mergeCell ref="AC29:AC30"/>
    <mergeCell ref="A30:J30"/>
    <mergeCell ref="A35:J35"/>
    <mergeCell ref="AB35:AG35"/>
    <mergeCell ref="AH35:AI35"/>
    <mergeCell ref="A36:J36"/>
    <mergeCell ref="AB36:AG36"/>
    <mergeCell ref="AH36:AI36"/>
    <mergeCell ref="A31:J31"/>
    <mergeCell ref="A32:J32"/>
    <mergeCell ref="AB32:AI33"/>
    <mergeCell ref="A33:J33"/>
    <mergeCell ref="A34:J34"/>
    <mergeCell ref="AB34:AG34"/>
    <mergeCell ref="AH34:AI34"/>
    <mergeCell ref="A39:J39"/>
    <mergeCell ref="AB39:AG39"/>
    <mergeCell ref="AH39:AI39"/>
    <mergeCell ref="A40:J40"/>
    <mergeCell ref="AB40:AG40"/>
    <mergeCell ref="AH40:AI40"/>
    <mergeCell ref="A37:J37"/>
    <mergeCell ref="AB37:AG37"/>
    <mergeCell ref="AH37:AI37"/>
    <mergeCell ref="A38:J38"/>
    <mergeCell ref="AB38:AG38"/>
    <mergeCell ref="AH38:AI38"/>
    <mergeCell ref="A43:J43"/>
    <mergeCell ref="AB43:AG43"/>
    <mergeCell ref="AH43:AI43"/>
    <mergeCell ref="A44:J44"/>
    <mergeCell ref="AB44:AG44"/>
    <mergeCell ref="AH44:AI44"/>
    <mergeCell ref="A41:J41"/>
    <mergeCell ref="AB41:AG41"/>
    <mergeCell ref="AH41:AI41"/>
    <mergeCell ref="A42:J42"/>
    <mergeCell ref="AB42:AG42"/>
    <mergeCell ref="AH42:AI42"/>
    <mergeCell ref="A47:Z47"/>
    <mergeCell ref="B48:Y48"/>
    <mergeCell ref="AB48:AI49"/>
    <mergeCell ref="B49:Y49"/>
    <mergeCell ref="AB50:AF50"/>
    <mergeCell ref="AG50:AH50"/>
    <mergeCell ref="A45:J45"/>
    <mergeCell ref="AB45:AG45"/>
    <mergeCell ref="AH45:AI45"/>
    <mergeCell ref="A46:J46"/>
    <mergeCell ref="AB46:AG46"/>
    <mergeCell ref="AH46:AI46"/>
    <mergeCell ref="B50:Y50"/>
    <mergeCell ref="B52:Y52"/>
    <mergeCell ref="AB53:AF53"/>
    <mergeCell ref="AG53:AH53"/>
    <mergeCell ref="B53:Y53"/>
    <mergeCell ref="AB54:AF54"/>
    <mergeCell ref="AG54:AH54"/>
    <mergeCell ref="AB51:AF51"/>
    <mergeCell ref="AG51:AH51"/>
    <mergeCell ref="B51:Y51"/>
    <mergeCell ref="AB52:AF52"/>
    <mergeCell ref="AG52:AH52"/>
    <mergeCell ref="P61:Y61"/>
    <mergeCell ref="A62:Z62"/>
    <mergeCell ref="A63:Z63"/>
    <mergeCell ref="AB63:AI63"/>
    <mergeCell ref="B55:Y55"/>
    <mergeCell ref="AB55:AF55"/>
    <mergeCell ref="AG55:AH55"/>
    <mergeCell ref="B56:Y56"/>
    <mergeCell ref="AH56:AI56"/>
    <mergeCell ref="B57:Y57"/>
    <mergeCell ref="AB57:AI62"/>
    <mergeCell ref="B60:M60"/>
    <mergeCell ref="P60:Y60"/>
    <mergeCell ref="B61:M61"/>
  </mergeCells>
  <conditionalFormatting sqref="M16:M46">
    <cfRule type="cellIs" dxfId="537" priority="15" stopIfTrue="1" operator="equal">
      <formula>"Sáb"</formula>
    </cfRule>
    <cfRule type="cellIs" dxfId="536" priority="16" stopIfTrue="1" operator="equal">
      <formula>"Dom"</formula>
    </cfRule>
  </conditionalFormatting>
  <conditionalFormatting sqref="M29:M31">
    <cfRule type="cellIs" dxfId="535" priority="3" stopIfTrue="1" operator="equal">
      <formula>"Sáb"</formula>
    </cfRule>
    <cfRule type="cellIs" dxfId="534" priority="4" stopIfTrue="1" operator="equal">
      <formula>"Dom"</formula>
    </cfRule>
    <cfRule type="cellIs" dxfId="533" priority="9" stopIfTrue="1" operator="equal">
      <formula>"Sáb"</formula>
    </cfRule>
    <cfRule type="cellIs" dxfId="532" priority="10" stopIfTrue="1" operator="equal">
      <formula>"Dom"</formula>
    </cfRule>
  </conditionalFormatting>
  <conditionalFormatting sqref="M31">
    <cfRule type="cellIs" dxfId="531" priority="5" stopIfTrue="1" operator="equal">
      <formula>"Sáb"</formula>
    </cfRule>
    <cfRule type="cellIs" dxfId="530" priority="6" stopIfTrue="1" operator="equal">
      <formula>"Dom"</formula>
    </cfRule>
    <cfRule type="cellIs" dxfId="529" priority="7" stopIfTrue="1" operator="equal">
      <formula>"Sáb"</formula>
    </cfRule>
    <cfRule type="cellIs" dxfId="528" priority="8" stopIfTrue="1" operator="equal">
      <formula>"Dom"</formula>
    </cfRule>
    <cfRule type="cellIs" dxfId="527" priority="11" stopIfTrue="1" operator="equal">
      <formula>"Sáb"</formula>
    </cfRule>
    <cfRule type="cellIs" dxfId="526" priority="12" stopIfTrue="1" operator="equal">
      <formula>"Dom"</formula>
    </cfRule>
    <cfRule type="cellIs" dxfId="525" priority="13" stopIfTrue="1" operator="equal">
      <formula>"Sáb"</formula>
    </cfRule>
    <cfRule type="cellIs" dxfId="524" priority="14" stopIfTrue="1" operator="equal">
      <formula>"Dom"</formula>
    </cfRule>
  </conditionalFormatting>
  <conditionalFormatting sqref="N16:N46">
    <cfRule type="cellIs" dxfId="523" priority="2" stopIfTrue="1" operator="equal">
      <formula>0</formula>
    </cfRule>
  </conditionalFormatting>
  <conditionalFormatting sqref="AC13:AF13">
    <cfRule type="cellIs" dxfId="522" priority="1" stopIfTrue="1" operator="equal">
      <formula>"HTPC"</formula>
    </cfRule>
  </conditionalFormatting>
  <conditionalFormatting sqref="AC4:AG23">
    <cfRule type="cellIs" dxfId="521" priority="17" stopIfTrue="1" operator="equal">
      <formula>"HTPC"</formula>
    </cfRule>
    <cfRule type="cellIs" dxfId="520" priority="20" stopIfTrue="1" operator="equal">
      <formula>"HTPC"</formula>
    </cfRule>
  </conditionalFormatting>
  <conditionalFormatting sqref="AC23:AG23">
    <cfRule type="cellIs" dxfId="519" priority="18" stopIfTrue="1" operator="lessThanOrEqual">
      <formula>0</formula>
    </cfRule>
    <cfRule type="cellIs" dxfId="518" priority="19" stopIfTrue="1" operator="equal">
      <formula>0</formula>
    </cfRule>
    <cfRule type="cellIs" dxfId="517" priority="21" stopIfTrue="1" operator="lessThanOrEqual">
      <formula>0</formula>
    </cfRule>
    <cfRule type="cellIs" dxfId="516" priority="22" stopIfTrue="1" operator="equal">
      <formula>0</formula>
    </cfRule>
  </conditionalFormatting>
  <conditionalFormatting sqref="AC4:AH23">
    <cfRule type="cellIs" dxfId="515" priority="24" stopIfTrue="1" operator="equal">
      <formula>"HTPC"</formula>
    </cfRule>
  </conditionalFormatting>
  <conditionalFormatting sqref="AC23:AH23 AC25:AH26">
    <cfRule type="cellIs" dxfId="514" priority="25" stopIfTrue="1" operator="lessThanOrEqual">
      <formula>0</formula>
    </cfRule>
  </conditionalFormatting>
  <conditionalFormatting sqref="AC23:AH28 AI22:AI28 AI4:AI20 AI53:AI54">
    <cfRule type="cellIs" dxfId="513" priority="26" stopIfTrue="1" operator="equal">
      <formula>0</formula>
    </cfRule>
  </conditionalFormatting>
  <conditionalFormatting sqref="AI22 AI24:AI25">
    <cfRule type="cellIs" dxfId="512" priority="23" stopIfTrue="1" operator="lessThan">
      <formula>1</formula>
    </cfRule>
  </conditionalFormatting>
  <pageMargins left="0.19685039370078741" right="0.23622047244094491" top="0.55118110236220474" bottom="0.19685039370078741" header="0.15748031496062992" footer="0.15748031496062992"/>
  <pageSetup scale="92" orientation="portrait" r:id="rId1"/>
  <headerFooter alignWithMargins="0">
    <oddHeader>&amp;C&amp;"Arial,Negrito"PREFEITURA DA ESTÂNCIA TURÍSTICA DE ITU
SECRETARIA MUNICIPAL DE EDUCAÇÃO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Configurações do Mês</vt:lpstr>
      <vt:lpstr>AILTON LIBÂNEO</vt:lpstr>
      <vt:lpstr>ADRIANA COSTA </vt:lpstr>
      <vt:lpstr>AMANDA CECCON</vt:lpstr>
      <vt:lpstr>ANA LUCIA ALVES</vt:lpstr>
      <vt:lpstr>VALDRIANE APARECIDA</vt:lpstr>
      <vt:lpstr>PATRICIA OLIVEIRA</vt:lpstr>
      <vt:lpstr>RAQUEL</vt:lpstr>
      <vt:lpstr>ÉRICA RODRIGUES</vt:lpstr>
      <vt:lpstr>IVAILTON ARAÚJO</vt:lpstr>
      <vt:lpstr>MIQUÉIAS SOARES</vt:lpstr>
      <vt:lpstr>ROSÂNGELA VIEIRA</vt:lpstr>
      <vt:lpstr>ALESSANDRA FARDO </vt:lpstr>
      <vt:lpstr>ANA ZACCHARIAS</vt:lpstr>
      <vt:lpstr>CÉSAR CAMARGO</vt:lpstr>
      <vt:lpstr>CICERO SOUSA</vt:lpstr>
      <vt:lpstr>DAYANE GONZAGA</vt:lpstr>
      <vt:lpstr>DENISE SILVEIRA</vt:lpstr>
      <vt:lpstr>EDECHERTON CLOVES</vt:lpstr>
      <vt:lpstr>ELAINE FANTINATTI</vt:lpstr>
      <vt:lpstr>GISELE MORILHA</vt:lpstr>
      <vt:lpstr>HOMERO MESQUITA</vt:lpstr>
      <vt:lpstr>LUIS CAVALCANTI</vt:lpstr>
      <vt:lpstr>MARINETE SILVA</vt:lpstr>
      <vt:lpstr>MARISTER CRUZ</vt:lpstr>
      <vt:lpstr>PEDRO VIEIRA</vt:lpstr>
      <vt:lpstr>RICARDO DINIZ</vt:lpstr>
      <vt:lpstr>TAIS AMARAL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2000</dc:creator>
  <cp:lastModifiedBy>Diretor Miquéias</cp:lastModifiedBy>
  <cp:lastPrinted>2025-01-14T14:27:09Z</cp:lastPrinted>
  <dcterms:created xsi:type="dcterms:W3CDTF">2002-08-14T12:43:11Z</dcterms:created>
  <dcterms:modified xsi:type="dcterms:W3CDTF">2025-01-14T14:40:41Z</dcterms:modified>
</cp:coreProperties>
</file>