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Nero\Uni\TFG\"/>
    </mc:Choice>
  </mc:AlternateContent>
  <xr:revisionPtr revIDLastSave="0" documentId="13_ncr:1_{EF688176-2AEE-486B-98B5-DBAF6F3F8F83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fid_norm" sheetId="17" r:id="rId1"/>
    <sheet name="est_norm" sheetId="18" r:id="rId2"/>
    <sheet name="fid_dev" sheetId="19" r:id="rId3"/>
    <sheet name="est_dev" sheetId="20" r:id="rId4"/>
    <sheet name="gray_match" sheetId="21" r:id="rId5"/>
    <sheet name="Sheet1" sheetId="1" r:id="rId6"/>
    <sheet name="Summary" sheetId="23" r:id="rId7"/>
    <sheet name="Sheet2" sheetId="2" r:id="rId8"/>
    <sheet name="Sheet3" sheetId="3" r:id="rId9"/>
    <sheet name="Sheet4" sheetId="4" r:id="rId10"/>
    <sheet name="Sheet5" sheetId="5" r:id="rId11"/>
    <sheet name="Sheet6" sheetId="7" r:id="rId12"/>
    <sheet name="Sheet7" sheetId="8" r:id="rId13"/>
    <sheet name="Sheet8" sheetId="9" r:id="rId14"/>
    <sheet name="Sheet9" sheetId="12" r:id="rId15"/>
    <sheet name="Sheet10" sheetId="13" r:id="rId16"/>
    <sheet name="Sheet11" sheetId="14" r:id="rId17"/>
    <sheet name="Sheet12" sheetId="15" r:id="rId18"/>
    <sheet name="Sheet13" sheetId="16" r:id="rId19"/>
    <sheet name="Sheet14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4" i="1" l="1"/>
  <c r="Q145" i="1"/>
  <c r="Q146" i="1"/>
  <c r="Q143" i="1"/>
  <c r="B11" i="19"/>
  <c r="C11" i="19"/>
  <c r="D11" i="19"/>
  <c r="E11" i="19"/>
  <c r="F11" i="19"/>
  <c r="G11" i="19"/>
  <c r="H11" i="19"/>
  <c r="I11" i="19"/>
  <c r="J11" i="19"/>
  <c r="L11" i="19"/>
  <c r="M11" i="19"/>
  <c r="N11" i="19"/>
  <c r="B12" i="19"/>
  <c r="C12" i="19"/>
  <c r="D12" i="19"/>
  <c r="E12" i="19"/>
  <c r="F12" i="19"/>
  <c r="G12" i="19"/>
  <c r="H12" i="19"/>
  <c r="I12" i="19"/>
  <c r="J12" i="19"/>
  <c r="L12" i="19"/>
  <c r="M12" i="19"/>
  <c r="N12" i="19"/>
  <c r="A12" i="19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A12" i="20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O67" i="1"/>
  <c r="N67" i="1"/>
  <c r="M67" i="1"/>
  <c r="K67" i="1"/>
  <c r="J67" i="1"/>
  <c r="I67" i="1"/>
  <c r="H67" i="1"/>
  <c r="G67" i="1"/>
  <c r="F67" i="1"/>
  <c r="E67" i="1"/>
  <c r="D67" i="1"/>
  <c r="C67" i="1"/>
  <c r="X35" i="22"/>
  <c r="X34" i="22"/>
  <c r="W34" i="22"/>
  <c r="X33" i="22"/>
  <c r="W33" i="22"/>
  <c r="Y36" i="22" s="1"/>
  <c r="V33" i="22"/>
  <c r="Y30" i="22"/>
  <c r="X29" i="22"/>
  <c r="X28" i="22"/>
  <c r="W28" i="22"/>
  <c r="X27" i="22"/>
  <c r="W27" i="22"/>
  <c r="V27" i="22"/>
  <c r="X35" i="16"/>
  <c r="X34" i="16"/>
  <c r="W34" i="16"/>
  <c r="X33" i="16"/>
  <c r="W33" i="16"/>
  <c r="Y36" i="16" s="1"/>
  <c r="V33" i="16"/>
  <c r="Y30" i="16"/>
  <c r="X29" i="16"/>
  <c r="X28" i="16"/>
  <c r="W28" i="16"/>
  <c r="X27" i="16"/>
  <c r="W27" i="16"/>
  <c r="V27" i="16"/>
  <c r="X35" i="15"/>
  <c r="X34" i="15"/>
  <c r="W34" i="15"/>
  <c r="X33" i="15"/>
  <c r="W33" i="15"/>
  <c r="V33" i="15"/>
  <c r="Y36" i="15" s="1"/>
  <c r="Y30" i="15"/>
  <c r="X29" i="15"/>
  <c r="X28" i="15"/>
  <c r="W28" i="15"/>
  <c r="X27" i="15"/>
  <c r="W27" i="15"/>
  <c r="V27" i="15"/>
  <c r="X35" i="14"/>
  <c r="X34" i="14"/>
  <c r="W34" i="14"/>
  <c r="X33" i="14"/>
  <c r="W33" i="14"/>
  <c r="V33" i="14"/>
  <c r="Y36" i="14" s="1"/>
  <c r="X29" i="14"/>
  <c r="X27" i="14"/>
  <c r="W27" i="14"/>
  <c r="X35" i="13"/>
  <c r="X34" i="13"/>
  <c r="W34" i="13"/>
  <c r="X33" i="13"/>
  <c r="W33" i="13"/>
  <c r="V33" i="13"/>
  <c r="Y36" i="13" s="1"/>
  <c r="Y30" i="13"/>
  <c r="X29" i="13"/>
  <c r="X28" i="13"/>
  <c r="W28" i="13"/>
  <c r="X27" i="13"/>
  <c r="W27" i="13"/>
  <c r="V27" i="13"/>
  <c r="X35" i="12"/>
  <c r="X34" i="12"/>
  <c r="W34" i="12"/>
  <c r="X33" i="12"/>
  <c r="W33" i="12"/>
  <c r="V33" i="12"/>
  <c r="Y36" i="12" s="1"/>
  <c r="Y30" i="12"/>
  <c r="X29" i="12"/>
  <c r="X28" i="12"/>
  <c r="W28" i="12"/>
  <c r="X27" i="12"/>
  <c r="W27" i="12"/>
  <c r="V27" i="12"/>
  <c r="X35" i="9"/>
  <c r="X34" i="9"/>
  <c r="W34" i="9"/>
  <c r="X33" i="9"/>
  <c r="W33" i="9"/>
  <c r="V33" i="9"/>
  <c r="Y36" i="9" s="1"/>
  <c r="Y30" i="9"/>
  <c r="X29" i="9"/>
  <c r="X28" i="9"/>
  <c r="W28" i="9"/>
  <c r="X27" i="9"/>
  <c r="W27" i="9"/>
  <c r="V27" i="9"/>
  <c r="X35" i="8"/>
  <c r="X34" i="8"/>
  <c r="W34" i="8"/>
  <c r="X33" i="8"/>
  <c r="W33" i="8"/>
  <c r="V33" i="8"/>
  <c r="Y36" i="8" s="1"/>
  <c r="Y30" i="8"/>
  <c r="X29" i="8"/>
  <c r="X28" i="8"/>
  <c r="W28" i="8"/>
  <c r="X27" i="8"/>
  <c r="W27" i="8"/>
  <c r="V27" i="8"/>
  <c r="X35" i="7"/>
  <c r="X34" i="7"/>
  <c r="W34" i="7"/>
  <c r="X33" i="7"/>
  <c r="Y36" i="7" s="1"/>
  <c r="W33" i="7"/>
  <c r="V33" i="7"/>
  <c r="Y30" i="7"/>
  <c r="X29" i="7"/>
  <c r="X28" i="7"/>
  <c r="W28" i="7"/>
  <c r="X27" i="7"/>
  <c r="W27" i="7"/>
  <c r="V27" i="7"/>
  <c r="X35" i="5"/>
  <c r="X34" i="5"/>
  <c r="W34" i="5"/>
  <c r="X33" i="5"/>
  <c r="Y36" i="5" s="1"/>
  <c r="W33" i="5"/>
  <c r="V33" i="5"/>
  <c r="Y30" i="5"/>
  <c r="X29" i="5"/>
  <c r="X28" i="5"/>
  <c r="W28" i="5"/>
  <c r="X27" i="5"/>
  <c r="W27" i="5"/>
  <c r="V27" i="5"/>
  <c r="X35" i="4"/>
  <c r="X34" i="4"/>
  <c r="W34" i="4"/>
  <c r="X33" i="4"/>
  <c r="W33" i="4"/>
  <c r="V33" i="4"/>
  <c r="Y36" i="4" s="1"/>
  <c r="X29" i="4"/>
  <c r="X28" i="4"/>
  <c r="W28" i="4"/>
  <c r="X27" i="4"/>
  <c r="W27" i="4"/>
  <c r="V27" i="4"/>
  <c r="Y30" i="4" s="1"/>
  <c r="X35" i="3"/>
  <c r="X34" i="3"/>
  <c r="W34" i="3"/>
  <c r="X33" i="3"/>
  <c r="W33" i="3"/>
  <c r="V33" i="3"/>
  <c r="Y36" i="3" s="1"/>
  <c r="Y30" i="3"/>
  <c r="X29" i="3"/>
  <c r="X28" i="3"/>
  <c r="W28" i="3"/>
  <c r="X27" i="3"/>
  <c r="W27" i="3"/>
  <c r="V27" i="3"/>
  <c r="Y36" i="2"/>
  <c r="Y30" i="2"/>
  <c r="X35" i="2"/>
  <c r="X34" i="2"/>
  <c r="W34" i="2"/>
  <c r="X33" i="2"/>
  <c r="W33" i="2"/>
  <c r="V33" i="2"/>
  <c r="X29" i="2"/>
  <c r="X28" i="2"/>
  <c r="W28" i="2"/>
  <c r="X27" i="2"/>
  <c r="W27" i="2"/>
  <c r="V27" i="2"/>
  <c r="O92" i="1"/>
  <c r="N11" i="20" s="1"/>
  <c r="O84" i="1"/>
  <c r="O85" i="1"/>
  <c r="O86" i="1"/>
  <c r="O87" i="1"/>
  <c r="O88" i="1"/>
  <c r="O89" i="1"/>
  <c r="O90" i="1"/>
  <c r="O91" i="1"/>
  <c r="P91" i="1" s="1"/>
  <c r="O10" i="20" s="1"/>
  <c r="O83" i="1"/>
  <c r="N2" i="20" s="1"/>
  <c r="O72" i="1"/>
  <c r="N3" i="18" s="1"/>
  <c r="O73" i="1"/>
  <c r="N4" i="18" s="1"/>
  <c r="O74" i="1"/>
  <c r="O75" i="1"/>
  <c r="O76" i="1"/>
  <c r="O77" i="1"/>
  <c r="O78" i="1"/>
  <c r="N9" i="18" s="1"/>
  <c r="O79" i="1"/>
  <c r="O71" i="1"/>
  <c r="P71" i="1" s="1"/>
  <c r="O2" i="18" s="1"/>
  <c r="O52" i="1"/>
  <c r="O66" i="1"/>
  <c r="O58" i="1"/>
  <c r="O59" i="1"/>
  <c r="O60" i="1"/>
  <c r="N5" i="19" s="1"/>
  <c r="O61" i="1"/>
  <c r="O62" i="1"/>
  <c r="O63" i="1"/>
  <c r="O64" i="1"/>
  <c r="O65" i="1"/>
  <c r="O57" i="1"/>
  <c r="O45" i="1"/>
  <c r="O46" i="1"/>
  <c r="N4" i="17" s="1"/>
  <c r="O47" i="1"/>
  <c r="O48" i="1"/>
  <c r="O49" i="1"/>
  <c r="O50" i="1"/>
  <c r="O51" i="1"/>
  <c r="O44" i="1"/>
  <c r="U16" i="1"/>
  <c r="V16" i="1"/>
  <c r="W16" i="1"/>
  <c r="X16" i="1"/>
  <c r="U17" i="1"/>
  <c r="V17" i="1"/>
  <c r="W17" i="1"/>
  <c r="X17" i="1"/>
  <c r="M97" i="1" s="1"/>
  <c r="U18" i="1"/>
  <c r="V18" i="1"/>
  <c r="W18" i="1"/>
  <c r="X18" i="1"/>
  <c r="U19" i="1"/>
  <c r="V19" i="1"/>
  <c r="W19" i="1"/>
  <c r="X19" i="1"/>
  <c r="M99" i="1" s="1"/>
  <c r="U20" i="1"/>
  <c r="V20" i="1"/>
  <c r="W20" i="1"/>
  <c r="X20" i="1"/>
  <c r="U21" i="1"/>
  <c r="V21" i="1"/>
  <c r="W21" i="1"/>
  <c r="X21" i="1"/>
  <c r="M101" i="1" s="1"/>
  <c r="U22" i="1"/>
  <c r="V22" i="1"/>
  <c r="W22" i="1"/>
  <c r="X22" i="1"/>
  <c r="U23" i="1"/>
  <c r="V23" i="1"/>
  <c r="W23" i="1"/>
  <c r="X23" i="1"/>
  <c r="U24" i="1"/>
  <c r="V24" i="1"/>
  <c r="W24" i="1"/>
  <c r="X24" i="1"/>
  <c r="P16" i="1"/>
  <c r="AT31" i="1" s="1"/>
  <c r="T2" i="21" s="1"/>
  <c r="Q16" i="1"/>
  <c r="R16" i="1"/>
  <c r="S16" i="1"/>
  <c r="T16" i="1"/>
  <c r="P17" i="1"/>
  <c r="Q17" i="1"/>
  <c r="AU32" i="1" s="1"/>
  <c r="U3" i="21" s="1"/>
  <c r="R17" i="1"/>
  <c r="S17" i="1"/>
  <c r="AW32" i="1" s="1"/>
  <c r="W3" i="21" s="1"/>
  <c r="T17" i="1"/>
  <c r="P18" i="1"/>
  <c r="Q18" i="1"/>
  <c r="R18" i="1"/>
  <c r="S18" i="1"/>
  <c r="T18" i="1"/>
  <c r="AX33" i="1" s="1"/>
  <c r="X4" i="21" s="1"/>
  <c r="P19" i="1"/>
  <c r="AT34" i="1" s="1"/>
  <c r="T5" i="21" s="1"/>
  <c r="Q19" i="1"/>
  <c r="AU34" i="1" s="1"/>
  <c r="U5" i="21" s="1"/>
  <c r="R19" i="1"/>
  <c r="S19" i="1"/>
  <c r="T19" i="1"/>
  <c r="P20" i="1"/>
  <c r="Q20" i="1"/>
  <c r="R20" i="1"/>
  <c r="AV35" i="1" s="1"/>
  <c r="V6" i="21" s="1"/>
  <c r="S20" i="1"/>
  <c r="AW35" i="1" s="1"/>
  <c r="W6" i="21" s="1"/>
  <c r="T20" i="1"/>
  <c r="AX35" i="1" s="1"/>
  <c r="X6" i="21" s="1"/>
  <c r="P21" i="1"/>
  <c r="Q21" i="1"/>
  <c r="R21" i="1"/>
  <c r="S21" i="1"/>
  <c r="T21" i="1"/>
  <c r="P22" i="1"/>
  <c r="AT37" i="1" s="1"/>
  <c r="T8" i="21" s="1"/>
  <c r="Q22" i="1"/>
  <c r="AU37" i="1" s="1"/>
  <c r="U8" i="21" s="1"/>
  <c r="R22" i="1"/>
  <c r="AV37" i="1" s="1"/>
  <c r="V8" i="21" s="1"/>
  <c r="S22" i="1"/>
  <c r="T22" i="1"/>
  <c r="P23" i="1"/>
  <c r="Q23" i="1"/>
  <c r="R23" i="1"/>
  <c r="S23" i="1"/>
  <c r="AW38" i="1" s="1"/>
  <c r="W9" i="21" s="1"/>
  <c r="T23" i="1"/>
  <c r="AX38" i="1" s="1"/>
  <c r="X9" i="21" s="1"/>
  <c r="P24" i="1"/>
  <c r="AT39" i="1" s="1"/>
  <c r="T10" i="21" s="1"/>
  <c r="Q24" i="1"/>
  <c r="R24" i="1"/>
  <c r="S24" i="1"/>
  <c r="T24" i="1"/>
  <c r="Q15" i="1"/>
  <c r="R15" i="1"/>
  <c r="S15" i="1"/>
  <c r="T15" i="1"/>
  <c r="AP15" i="1" s="1"/>
  <c r="P15" i="1"/>
  <c r="U4" i="1"/>
  <c r="V4" i="1"/>
  <c r="X4" i="1"/>
  <c r="U5" i="1"/>
  <c r="V5" i="1"/>
  <c r="X5" i="1"/>
  <c r="L97" i="1" s="1"/>
  <c r="U6" i="1"/>
  <c r="V6" i="1"/>
  <c r="X6" i="1"/>
  <c r="U7" i="1"/>
  <c r="V7" i="1"/>
  <c r="X7" i="1"/>
  <c r="L99" i="1" s="1"/>
  <c r="U8" i="1"/>
  <c r="V8" i="1"/>
  <c r="X8" i="1"/>
  <c r="U9" i="1"/>
  <c r="V9" i="1"/>
  <c r="X9" i="1"/>
  <c r="L101" i="1" s="1"/>
  <c r="U10" i="1"/>
  <c r="V10" i="1"/>
  <c r="X10" i="1"/>
  <c r="U11" i="1"/>
  <c r="V11" i="1"/>
  <c r="X11" i="1"/>
  <c r="L103" i="1" s="1"/>
  <c r="U12" i="1"/>
  <c r="V12" i="1"/>
  <c r="X12" i="1"/>
  <c r="O4" i="1"/>
  <c r="P4" i="1"/>
  <c r="Q4" i="1"/>
  <c r="R4" i="1"/>
  <c r="S4" i="1"/>
  <c r="T4" i="1"/>
  <c r="O5" i="1"/>
  <c r="AN32" i="1" s="1"/>
  <c r="N3" i="21" s="1"/>
  <c r="P5" i="1"/>
  <c r="AO32" i="1" s="1"/>
  <c r="O3" i="21" s="1"/>
  <c r="Q5" i="1"/>
  <c r="R5" i="1"/>
  <c r="S5" i="1"/>
  <c r="T5" i="1"/>
  <c r="O6" i="1"/>
  <c r="P6" i="1"/>
  <c r="Q6" i="1"/>
  <c r="AP33" i="1" s="1"/>
  <c r="P4" i="21" s="1"/>
  <c r="R6" i="1"/>
  <c r="AQ33" i="1" s="1"/>
  <c r="Q4" i="21" s="1"/>
  <c r="S6" i="1"/>
  <c r="T6" i="1"/>
  <c r="O7" i="1"/>
  <c r="P7" i="1"/>
  <c r="Q7" i="1"/>
  <c r="R7" i="1"/>
  <c r="S7" i="1"/>
  <c r="AR34" i="1" s="1"/>
  <c r="R5" i="21" s="1"/>
  <c r="T7" i="1"/>
  <c r="AS34" i="1" s="1"/>
  <c r="S5" i="21" s="1"/>
  <c r="O8" i="1"/>
  <c r="P8" i="1"/>
  <c r="Q8" i="1"/>
  <c r="R8" i="1"/>
  <c r="S8" i="1"/>
  <c r="T8" i="1"/>
  <c r="O9" i="1"/>
  <c r="AN36" i="1" s="1"/>
  <c r="N7" i="21" s="1"/>
  <c r="P9" i="1"/>
  <c r="AO36" i="1" s="1"/>
  <c r="O7" i="21" s="1"/>
  <c r="Q9" i="1"/>
  <c r="R9" i="1"/>
  <c r="S9" i="1"/>
  <c r="T9" i="1"/>
  <c r="O10" i="1"/>
  <c r="P10" i="1"/>
  <c r="Q10" i="1"/>
  <c r="AP37" i="1" s="1"/>
  <c r="P8" i="21" s="1"/>
  <c r="R10" i="1"/>
  <c r="AQ37" i="1" s="1"/>
  <c r="Q8" i="21" s="1"/>
  <c r="S10" i="1"/>
  <c r="T10" i="1"/>
  <c r="O11" i="1"/>
  <c r="P11" i="1"/>
  <c r="Q11" i="1"/>
  <c r="R11" i="1"/>
  <c r="S11" i="1"/>
  <c r="AR38" i="1" s="1"/>
  <c r="R9" i="21" s="1"/>
  <c r="T11" i="1"/>
  <c r="AS38" i="1" s="1"/>
  <c r="S9" i="21" s="1"/>
  <c r="O12" i="1"/>
  <c r="P12" i="1"/>
  <c r="Q12" i="1"/>
  <c r="R12" i="1"/>
  <c r="S12" i="1"/>
  <c r="T12" i="1"/>
  <c r="P3" i="1"/>
  <c r="Q3" i="1"/>
  <c r="R3" i="1"/>
  <c r="S3" i="1"/>
  <c r="T3" i="1"/>
  <c r="O3" i="1"/>
  <c r="I16" i="1"/>
  <c r="J16" i="1"/>
  <c r="K16" i="1"/>
  <c r="L16" i="1"/>
  <c r="I17" i="1"/>
  <c r="J17" i="1"/>
  <c r="K17" i="1"/>
  <c r="L17" i="1"/>
  <c r="I18" i="1"/>
  <c r="J18" i="1"/>
  <c r="K18" i="1"/>
  <c r="D98" i="1" s="1"/>
  <c r="L18" i="1"/>
  <c r="I19" i="1"/>
  <c r="J19" i="1"/>
  <c r="K19" i="1"/>
  <c r="L19" i="1"/>
  <c r="I20" i="1"/>
  <c r="J20" i="1"/>
  <c r="K20" i="1"/>
  <c r="D100" i="1" s="1"/>
  <c r="L20" i="1"/>
  <c r="I21" i="1"/>
  <c r="J21" i="1"/>
  <c r="K21" i="1"/>
  <c r="L21" i="1"/>
  <c r="I22" i="1"/>
  <c r="J22" i="1"/>
  <c r="K22" i="1"/>
  <c r="D102" i="1" s="1"/>
  <c r="L22" i="1"/>
  <c r="I23" i="1"/>
  <c r="J23" i="1"/>
  <c r="K23" i="1"/>
  <c r="L23" i="1"/>
  <c r="I24" i="1"/>
  <c r="J24" i="1"/>
  <c r="K24" i="1"/>
  <c r="D104" i="1" s="1"/>
  <c r="L24" i="1"/>
  <c r="C16" i="1"/>
  <c r="D16" i="1"/>
  <c r="E16" i="1"/>
  <c r="F16" i="1"/>
  <c r="G16" i="1"/>
  <c r="H16" i="1"/>
  <c r="C17" i="1"/>
  <c r="AH32" i="1" s="1"/>
  <c r="H3" i="21" s="1"/>
  <c r="D17" i="1"/>
  <c r="AI32" i="1" s="1"/>
  <c r="I3" i="21" s="1"/>
  <c r="E17" i="1"/>
  <c r="F17" i="1"/>
  <c r="G17" i="1"/>
  <c r="H17" i="1"/>
  <c r="C18" i="1"/>
  <c r="D18" i="1"/>
  <c r="E18" i="1"/>
  <c r="AJ33" i="1" s="1"/>
  <c r="J4" i="21" s="1"/>
  <c r="F18" i="1"/>
  <c r="AK33" i="1" s="1"/>
  <c r="K4" i="21" s="1"/>
  <c r="G18" i="1"/>
  <c r="H18" i="1"/>
  <c r="C19" i="1"/>
  <c r="D19" i="1"/>
  <c r="E19" i="1"/>
  <c r="F19" i="1"/>
  <c r="G19" i="1"/>
  <c r="AL34" i="1" s="1"/>
  <c r="L5" i="21" s="1"/>
  <c r="H19" i="1"/>
  <c r="AM34" i="1" s="1"/>
  <c r="M5" i="21" s="1"/>
  <c r="C20" i="1"/>
  <c r="D20" i="1"/>
  <c r="E20" i="1"/>
  <c r="F20" i="1"/>
  <c r="G20" i="1"/>
  <c r="H20" i="1"/>
  <c r="C21" i="1"/>
  <c r="AH36" i="1" s="1"/>
  <c r="H7" i="21" s="1"/>
  <c r="D21" i="1"/>
  <c r="AI36" i="1" s="1"/>
  <c r="I7" i="21" s="1"/>
  <c r="E21" i="1"/>
  <c r="F21" i="1"/>
  <c r="G21" i="1"/>
  <c r="H21" i="1"/>
  <c r="C22" i="1"/>
  <c r="D22" i="1"/>
  <c r="E22" i="1"/>
  <c r="AJ37" i="1" s="1"/>
  <c r="J8" i="21" s="1"/>
  <c r="F22" i="1"/>
  <c r="AK37" i="1" s="1"/>
  <c r="K8" i="21" s="1"/>
  <c r="G22" i="1"/>
  <c r="H22" i="1"/>
  <c r="C23" i="1"/>
  <c r="D23" i="1"/>
  <c r="E23" i="1"/>
  <c r="F23" i="1"/>
  <c r="G23" i="1"/>
  <c r="AL38" i="1" s="1"/>
  <c r="L9" i="21" s="1"/>
  <c r="H23" i="1"/>
  <c r="AM38" i="1" s="1"/>
  <c r="M9" i="21" s="1"/>
  <c r="C24" i="1"/>
  <c r="D24" i="1"/>
  <c r="E24" i="1"/>
  <c r="F24" i="1"/>
  <c r="G24" i="1"/>
  <c r="H24" i="1"/>
  <c r="D15" i="1"/>
  <c r="AC15" i="1" s="1"/>
  <c r="E15" i="1"/>
  <c r="F15" i="1"/>
  <c r="G15" i="1"/>
  <c r="H15" i="1"/>
  <c r="AG15" i="1" s="1"/>
  <c r="C15" i="1"/>
  <c r="AB15" i="1" s="1"/>
  <c r="I4" i="1"/>
  <c r="J4" i="1"/>
  <c r="K4" i="1"/>
  <c r="L4" i="1"/>
  <c r="J96" i="1" s="1"/>
  <c r="I5" i="1"/>
  <c r="J5" i="1"/>
  <c r="K5" i="1"/>
  <c r="L5" i="1"/>
  <c r="I6" i="1"/>
  <c r="J6" i="1"/>
  <c r="K6" i="1"/>
  <c r="C98" i="1" s="1"/>
  <c r="L6" i="1"/>
  <c r="J98" i="1" s="1"/>
  <c r="I7" i="1"/>
  <c r="J7" i="1"/>
  <c r="K7" i="1"/>
  <c r="C99" i="1" s="1"/>
  <c r="L7" i="1"/>
  <c r="I8" i="1"/>
  <c r="J8" i="1"/>
  <c r="K8" i="1"/>
  <c r="C100" i="1" s="1"/>
  <c r="L8" i="1"/>
  <c r="J100" i="1" s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C104" i="1" s="1"/>
  <c r="L12" i="1"/>
  <c r="J104" i="1" s="1"/>
  <c r="C4" i="1"/>
  <c r="D4" i="1"/>
  <c r="E4" i="1"/>
  <c r="AD31" i="1" s="1"/>
  <c r="D2" i="21" s="1"/>
  <c r="F4" i="1"/>
  <c r="G4" i="1"/>
  <c r="H4" i="1"/>
  <c r="C5" i="1"/>
  <c r="AB32" i="1" s="1"/>
  <c r="B3" i="21" s="1"/>
  <c r="D5" i="1"/>
  <c r="AC32" i="1" s="1"/>
  <c r="C3" i="21" s="1"/>
  <c r="E5" i="1"/>
  <c r="F5" i="1"/>
  <c r="G5" i="1"/>
  <c r="AF32" i="1" s="1"/>
  <c r="F3" i="21" s="1"/>
  <c r="H5" i="1"/>
  <c r="C6" i="1"/>
  <c r="D6" i="1"/>
  <c r="E6" i="1"/>
  <c r="AD33" i="1" s="1"/>
  <c r="D4" i="21" s="1"/>
  <c r="F6" i="1"/>
  <c r="AE33" i="1" s="1"/>
  <c r="E4" i="21" s="1"/>
  <c r="G6" i="1"/>
  <c r="H6" i="1"/>
  <c r="C7" i="1"/>
  <c r="AB34" i="1" s="1"/>
  <c r="B5" i="21" s="1"/>
  <c r="D7" i="1"/>
  <c r="E7" i="1"/>
  <c r="F7" i="1"/>
  <c r="G7" i="1"/>
  <c r="AF34" i="1" s="1"/>
  <c r="F5" i="21" s="1"/>
  <c r="H7" i="1"/>
  <c r="AG34" i="1" s="1"/>
  <c r="G5" i="21" s="1"/>
  <c r="C8" i="1"/>
  <c r="D8" i="1"/>
  <c r="E8" i="1"/>
  <c r="AD35" i="1" s="1"/>
  <c r="D6" i="21" s="1"/>
  <c r="F8" i="1"/>
  <c r="G8" i="1"/>
  <c r="H8" i="1"/>
  <c r="C9" i="1"/>
  <c r="AB36" i="1" s="1"/>
  <c r="B7" i="21" s="1"/>
  <c r="D9" i="1"/>
  <c r="AC36" i="1" s="1"/>
  <c r="C7" i="21" s="1"/>
  <c r="E9" i="1"/>
  <c r="F9" i="1"/>
  <c r="G9" i="1"/>
  <c r="H9" i="1"/>
  <c r="C10" i="1"/>
  <c r="D10" i="1"/>
  <c r="E10" i="1"/>
  <c r="AD37" i="1" s="1"/>
  <c r="D8" i="21" s="1"/>
  <c r="F10" i="1"/>
  <c r="AE37" i="1" s="1"/>
  <c r="E8" i="21" s="1"/>
  <c r="G10" i="1"/>
  <c r="H10" i="1"/>
  <c r="C11" i="1"/>
  <c r="AB38" i="1" s="1"/>
  <c r="B9" i="21" s="1"/>
  <c r="D11" i="1"/>
  <c r="E11" i="1"/>
  <c r="F11" i="1"/>
  <c r="G11" i="1"/>
  <c r="AF38" i="1" s="1"/>
  <c r="F9" i="21" s="1"/>
  <c r="H11" i="1"/>
  <c r="AG38" i="1" s="1"/>
  <c r="G9" i="21" s="1"/>
  <c r="C12" i="1"/>
  <c r="D12" i="1"/>
  <c r="E12" i="1"/>
  <c r="F12" i="1"/>
  <c r="G12" i="1"/>
  <c r="H12" i="1"/>
  <c r="D3" i="1"/>
  <c r="AC3" i="1" s="1"/>
  <c r="E3" i="1"/>
  <c r="AD3" i="1" s="1"/>
  <c r="F3" i="1"/>
  <c r="G3" i="1"/>
  <c r="H3" i="1"/>
  <c r="C3" i="1"/>
  <c r="AB3" i="1" s="1"/>
  <c r="X24" i="22"/>
  <c r="W24" i="22"/>
  <c r="L24" i="22"/>
  <c r="K24" i="22"/>
  <c r="X23" i="22"/>
  <c r="W23" i="22"/>
  <c r="L23" i="22"/>
  <c r="K23" i="22"/>
  <c r="X22" i="22"/>
  <c r="W22" i="22"/>
  <c r="L22" i="22"/>
  <c r="K22" i="22"/>
  <c r="X21" i="22"/>
  <c r="W21" i="22"/>
  <c r="L21" i="22"/>
  <c r="K21" i="22"/>
  <c r="X20" i="22"/>
  <c r="W20" i="22"/>
  <c r="L20" i="22"/>
  <c r="K20" i="22"/>
  <c r="X19" i="22"/>
  <c r="W19" i="22"/>
  <c r="L19" i="22"/>
  <c r="K19" i="22"/>
  <c r="X18" i="22"/>
  <c r="W18" i="22"/>
  <c r="L18" i="22"/>
  <c r="K18" i="22"/>
  <c r="X17" i="22"/>
  <c r="W17" i="22"/>
  <c r="L17" i="22"/>
  <c r="K17" i="22"/>
  <c r="X16" i="22"/>
  <c r="W16" i="22"/>
  <c r="L16" i="22"/>
  <c r="K16" i="22"/>
  <c r="X12" i="22"/>
  <c r="W12" i="22"/>
  <c r="L12" i="22"/>
  <c r="K12" i="22"/>
  <c r="X11" i="22"/>
  <c r="W11" i="22"/>
  <c r="L11" i="22"/>
  <c r="K11" i="22"/>
  <c r="X10" i="22"/>
  <c r="W10" i="22"/>
  <c r="L10" i="22"/>
  <c r="K10" i="22"/>
  <c r="X9" i="22"/>
  <c r="W9" i="22"/>
  <c r="L9" i="22"/>
  <c r="K9" i="22"/>
  <c r="X8" i="22"/>
  <c r="W8" i="22"/>
  <c r="L8" i="22"/>
  <c r="K8" i="22"/>
  <c r="X7" i="22"/>
  <c r="W7" i="22"/>
  <c r="L7" i="22"/>
  <c r="K7" i="22"/>
  <c r="X6" i="22"/>
  <c r="W6" i="22"/>
  <c r="L6" i="22"/>
  <c r="K6" i="22"/>
  <c r="X5" i="22"/>
  <c r="W5" i="22"/>
  <c r="L5" i="22"/>
  <c r="K5" i="22"/>
  <c r="X4" i="22"/>
  <c r="W4" i="22"/>
  <c r="L4" i="22"/>
  <c r="K4" i="22"/>
  <c r="A2" i="21"/>
  <c r="A3" i="21"/>
  <c r="A4" i="21"/>
  <c r="A5" i="21"/>
  <c r="A6" i="21"/>
  <c r="A7" i="21"/>
  <c r="A8" i="21"/>
  <c r="A9" i="21"/>
  <c r="A10" i="21"/>
  <c r="A1" i="21"/>
  <c r="B1" i="20"/>
  <c r="C1" i="20"/>
  <c r="D1" i="20"/>
  <c r="E1" i="20"/>
  <c r="F1" i="20"/>
  <c r="G1" i="20"/>
  <c r="H1" i="20"/>
  <c r="I1" i="20"/>
  <c r="J1" i="20"/>
  <c r="K1" i="20"/>
  <c r="L1" i="20"/>
  <c r="M1" i="20"/>
  <c r="N1" i="20"/>
  <c r="O1" i="20"/>
  <c r="B2" i="20"/>
  <c r="C2" i="20"/>
  <c r="D2" i="20"/>
  <c r="E2" i="20"/>
  <c r="F2" i="20"/>
  <c r="G2" i="20"/>
  <c r="H2" i="20"/>
  <c r="I2" i="20"/>
  <c r="J2" i="20"/>
  <c r="K2" i="20"/>
  <c r="L2" i="20"/>
  <c r="M2" i="20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A2" i="20"/>
  <c r="A3" i="20"/>
  <c r="A4" i="20"/>
  <c r="A5" i="20"/>
  <c r="A6" i="20"/>
  <c r="A7" i="20"/>
  <c r="A8" i="20"/>
  <c r="A9" i="20"/>
  <c r="A10" i="20"/>
  <c r="A11" i="20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B2" i="18"/>
  <c r="C2" i="18"/>
  <c r="D2" i="18"/>
  <c r="E2" i="18"/>
  <c r="F2" i="18"/>
  <c r="G2" i="18"/>
  <c r="H2" i="18"/>
  <c r="I2" i="18"/>
  <c r="J2" i="18"/>
  <c r="K2" i="18"/>
  <c r="L2" i="18"/>
  <c r="M2" i="18"/>
  <c r="N2" i="18"/>
  <c r="B3" i="18"/>
  <c r="C3" i="18"/>
  <c r="D3" i="18"/>
  <c r="E3" i="18"/>
  <c r="F3" i="18"/>
  <c r="G3" i="18"/>
  <c r="H3" i="18"/>
  <c r="I3" i="18"/>
  <c r="J3" i="18"/>
  <c r="K3" i="18"/>
  <c r="L3" i="18"/>
  <c r="M3" i="18"/>
  <c r="B4" i="18"/>
  <c r="C4" i="18"/>
  <c r="D4" i="18"/>
  <c r="E4" i="18"/>
  <c r="F4" i="18"/>
  <c r="G4" i="18"/>
  <c r="H4" i="18"/>
  <c r="I4" i="18"/>
  <c r="J4" i="18"/>
  <c r="K4" i="18"/>
  <c r="L4" i="18"/>
  <c r="M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B9" i="18"/>
  <c r="C9" i="18"/>
  <c r="D9" i="18"/>
  <c r="E9" i="18"/>
  <c r="F9" i="18"/>
  <c r="G9" i="18"/>
  <c r="H9" i="18"/>
  <c r="I9" i="18"/>
  <c r="J9" i="18"/>
  <c r="K9" i="18"/>
  <c r="L9" i="18"/>
  <c r="M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A2" i="18"/>
  <c r="A3" i="18"/>
  <c r="A4" i="18"/>
  <c r="A5" i="18"/>
  <c r="A6" i="18"/>
  <c r="A7" i="18"/>
  <c r="A8" i="18"/>
  <c r="A9" i="18"/>
  <c r="A10" i="18"/>
  <c r="A1" i="18"/>
  <c r="A2" i="17"/>
  <c r="B2" i="17"/>
  <c r="C2" i="17"/>
  <c r="D2" i="17"/>
  <c r="E2" i="17"/>
  <c r="F2" i="17"/>
  <c r="G2" i="17"/>
  <c r="H2" i="17"/>
  <c r="I2" i="17"/>
  <c r="J2" i="17"/>
  <c r="L2" i="17"/>
  <c r="M2" i="17"/>
  <c r="N2" i="17"/>
  <c r="A3" i="17"/>
  <c r="B3" i="17"/>
  <c r="C3" i="17"/>
  <c r="D3" i="17"/>
  <c r="E3" i="17"/>
  <c r="F3" i="17"/>
  <c r="G3" i="17"/>
  <c r="H3" i="17"/>
  <c r="I3" i="17"/>
  <c r="J3" i="17"/>
  <c r="L3" i="17"/>
  <c r="M3" i="17"/>
  <c r="N3" i="17"/>
  <c r="A4" i="17"/>
  <c r="B4" i="17"/>
  <c r="C4" i="17"/>
  <c r="D4" i="17"/>
  <c r="E4" i="17"/>
  <c r="F4" i="17"/>
  <c r="G4" i="17"/>
  <c r="H4" i="17"/>
  <c r="I4" i="17"/>
  <c r="J4" i="17"/>
  <c r="L4" i="17"/>
  <c r="M4" i="17"/>
  <c r="A5" i="17"/>
  <c r="B5" i="17"/>
  <c r="C5" i="17"/>
  <c r="D5" i="17"/>
  <c r="E5" i="17"/>
  <c r="F5" i="17"/>
  <c r="G5" i="17"/>
  <c r="H5" i="17"/>
  <c r="I5" i="17"/>
  <c r="J5" i="17"/>
  <c r="L5" i="17"/>
  <c r="M5" i="17"/>
  <c r="N5" i="17"/>
  <c r="A6" i="17"/>
  <c r="B6" i="17"/>
  <c r="C6" i="17"/>
  <c r="D6" i="17"/>
  <c r="E6" i="17"/>
  <c r="F6" i="17"/>
  <c r="G6" i="17"/>
  <c r="H6" i="17"/>
  <c r="I6" i="17"/>
  <c r="J6" i="17"/>
  <c r="L6" i="17"/>
  <c r="M6" i="17"/>
  <c r="N6" i="17"/>
  <c r="A7" i="17"/>
  <c r="B7" i="17"/>
  <c r="C7" i="17"/>
  <c r="D7" i="17"/>
  <c r="E7" i="17"/>
  <c r="F7" i="17"/>
  <c r="G7" i="17"/>
  <c r="H7" i="17"/>
  <c r="I7" i="17"/>
  <c r="J7" i="17"/>
  <c r="L7" i="17"/>
  <c r="M7" i="17"/>
  <c r="N7" i="17"/>
  <c r="A8" i="17"/>
  <c r="B8" i="17"/>
  <c r="C8" i="17"/>
  <c r="D8" i="17"/>
  <c r="E8" i="17"/>
  <c r="F8" i="17"/>
  <c r="G8" i="17"/>
  <c r="H8" i="17"/>
  <c r="I8" i="17"/>
  <c r="J8" i="17"/>
  <c r="L8" i="17"/>
  <c r="M8" i="17"/>
  <c r="N8" i="17"/>
  <c r="A9" i="17"/>
  <c r="B9" i="17"/>
  <c r="C9" i="17"/>
  <c r="D9" i="17"/>
  <c r="E9" i="17"/>
  <c r="F9" i="17"/>
  <c r="G9" i="17"/>
  <c r="H9" i="17"/>
  <c r="I9" i="17"/>
  <c r="J9" i="17"/>
  <c r="L9" i="17"/>
  <c r="M9" i="17"/>
  <c r="N9" i="17"/>
  <c r="A10" i="17"/>
  <c r="B10" i="17"/>
  <c r="C10" i="17"/>
  <c r="D10" i="17"/>
  <c r="E10" i="17"/>
  <c r="F10" i="17"/>
  <c r="G10" i="17"/>
  <c r="H10" i="17"/>
  <c r="I10" i="17"/>
  <c r="J10" i="17"/>
  <c r="L10" i="17"/>
  <c r="M10" i="17"/>
  <c r="N10" i="17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A1" i="17"/>
  <c r="O1" i="19"/>
  <c r="M1" i="19"/>
  <c r="N1" i="19"/>
  <c r="M2" i="19"/>
  <c r="N2" i="19"/>
  <c r="M3" i="19"/>
  <c r="M4" i="19"/>
  <c r="N4" i="19"/>
  <c r="M5" i="19"/>
  <c r="M6" i="19"/>
  <c r="N6" i="19"/>
  <c r="M7" i="19"/>
  <c r="N7" i="19"/>
  <c r="M8" i="19"/>
  <c r="N8" i="19"/>
  <c r="M9" i="19"/>
  <c r="M10" i="19"/>
  <c r="N10" i="19"/>
  <c r="B1" i="19"/>
  <c r="C1" i="19"/>
  <c r="D1" i="19"/>
  <c r="E1" i="19"/>
  <c r="F1" i="19"/>
  <c r="G1" i="19"/>
  <c r="H1" i="19"/>
  <c r="I1" i="19"/>
  <c r="J1" i="19"/>
  <c r="K1" i="19"/>
  <c r="L1" i="19"/>
  <c r="B2" i="19"/>
  <c r="C2" i="19"/>
  <c r="D2" i="19"/>
  <c r="E2" i="19"/>
  <c r="F2" i="19"/>
  <c r="G2" i="19"/>
  <c r="H2" i="19"/>
  <c r="I2" i="19"/>
  <c r="J2" i="19"/>
  <c r="L2" i="19"/>
  <c r="B3" i="19"/>
  <c r="C3" i="19"/>
  <c r="D3" i="19"/>
  <c r="E3" i="19"/>
  <c r="F3" i="19"/>
  <c r="G3" i="19"/>
  <c r="H3" i="19"/>
  <c r="I3" i="19"/>
  <c r="J3" i="19"/>
  <c r="L3" i="19"/>
  <c r="B4" i="19"/>
  <c r="C4" i="19"/>
  <c r="D4" i="19"/>
  <c r="E4" i="19"/>
  <c r="F4" i="19"/>
  <c r="G4" i="19"/>
  <c r="H4" i="19"/>
  <c r="I4" i="19"/>
  <c r="J4" i="19"/>
  <c r="L4" i="19"/>
  <c r="B5" i="19"/>
  <c r="C5" i="19"/>
  <c r="D5" i="19"/>
  <c r="E5" i="19"/>
  <c r="F5" i="19"/>
  <c r="G5" i="19"/>
  <c r="H5" i="19"/>
  <c r="I5" i="19"/>
  <c r="J5" i="19"/>
  <c r="L5" i="19"/>
  <c r="B6" i="19"/>
  <c r="C6" i="19"/>
  <c r="D6" i="19"/>
  <c r="E6" i="19"/>
  <c r="F6" i="19"/>
  <c r="G6" i="19"/>
  <c r="H6" i="19"/>
  <c r="I6" i="19"/>
  <c r="J6" i="19"/>
  <c r="L6" i="19"/>
  <c r="B7" i="19"/>
  <c r="C7" i="19"/>
  <c r="D7" i="19"/>
  <c r="E7" i="19"/>
  <c r="F7" i="19"/>
  <c r="G7" i="19"/>
  <c r="H7" i="19"/>
  <c r="I7" i="19"/>
  <c r="J7" i="19"/>
  <c r="L7" i="19"/>
  <c r="B8" i="19"/>
  <c r="C8" i="19"/>
  <c r="D8" i="19"/>
  <c r="E8" i="19"/>
  <c r="F8" i="19"/>
  <c r="G8" i="19"/>
  <c r="H8" i="19"/>
  <c r="I8" i="19"/>
  <c r="J8" i="19"/>
  <c r="L8" i="19"/>
  <c r="B9" i="19"/>
  <c r="C9" i="19"/>
  <c r="D9" i="19"/>
  <c r="E9" i="19"/>
  <c r="F9" i="19"/>
  <c r="G9" i="19"/>
  <c r="H9" i="19"/>
  <c r="I9" i="19"/>
  <c r="J9" i="19"/>
  <c r="L9" i="19"/>
  <c r="B10" i="19"/>
  <c r="C10" i="19"/>
  <c r="D10" i="19"/>
  <c r="E10" i="19"/>
  <c r="F10" i="19"/>
  <c r="G10" i="19"/>
  <c r="H10" i="19"/>
  <c r="I10" i="19"/>
  <c r="J10" i="19"/>
  <c r="L10" i="19"/>
  <c r="A2" i="19"/>
  <c r="A3" i="19"/>
  <c r="A4" i="19"/>
  <c r="A5" i="19"/>
  <c r="A6" i="19"/>
  <c r="A7" i="19"/>
  <c r="A8" i="19"/>
  <c r="A9" i="19"/>
  <c r="A10" i="19"/>
  <c r="A11" i="19"/>
  <c r="P72" i="1"/>
  <c r="O3" i="18" s="1"/>
  <c r="P73" i="1"/>
  <c r="O4" i="18" s="1"/>
  <c r="P74" i="1"/>
  <c r="O5" i="18" s="1"/>
  <c r="P75" i="1"/>
  <c r="O6" i="18" s="1"/>
  <c r="P76" i="1"/>
  <c r="P77" i="1"/>
  <c r="O8" i="18" s="1"/>
  <c r="P79" i="1"/>
  <c r="O10" i="18" s="1"/>
  <c r="P83" i="1"/>
  <c r="O2" i="20" s="1"/>
  <c r="P84" i="1"/>
  <c r="O3" i="20" s="1"/>
  <c r="P85" i="1"/>
  <c r="O4" i="20" s="1"/>
  <c r="P86" i="1"/>
  <c r="O5" i="20" s="1"/>
  <c r="P87" i="1"/>
  <c r="O6" i="20" s="1"/>
  <c r="P88" i="1"/>
  <c r="O7" i="20" s="1"/>
  <c r="P89" i="1"/>
  <c r="O8" i="20" s="1"/>
  <c r="P90" i="1"/>
  <c r="O9" i="20" s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N71" i="1"/>
  <c r="M71" i="1"/>
  <c r="K71" i="1"/>
  <c r="L71" i="1"/>
  <c r="J71" i="1"/>
  <c r="I71" i="1"/>
  <c r="C84" i="1"/>
  <c r="D84" i="1"/>
  <c r="E84" i="1"/>
  <c r="F84" i="1"/>
  <c r="G84" i="1"/>
  <c r="H84" i="1"/>
  <c r="I84" i="1"/>
  <c r="I92" i="1" s="1"/>
  <c r="J84" i="1"/>
  <c r="J92" i="1" s="1"/>
  <c r="K84" i="1"/>
  <c r="L84" i="1"/>
  <c r="M84" i="1"/>
  <c r="N84" i="1"/>
  <c r="C85" i="1"/>
  <c r="D85" i="1"/>
  <c r="E85" i="1"/>
  <c r="E92" i="1" s="1"/>
  <c r="F85" i="1"/>
  <c r="F92" i="1" s="1"/>
  <c r="G85" i="1"/>
  <c r="H85" i="1"/>
  <c r="I85" i="1"/>
  <c r="J85" i="1"/>
  <c r="K85" i="1"/>
  <c r="L85" i="1"/>
  <c r="M85" i="1"/>
  <c r="M92" i="1" s="1"/>
  <c r="N85" i="1"/>
  <c r="N92" i="1" s="1"/>
  <c r="C86" i="1"/>
  <c r="D86" i="1"/>
  <c r="E86" i="1"/>
  <c r="F86" i="1"/>
  <c r="G86" i="1"/>
  <c r="H86" i="1"/>
  <c r="I86" i="1"/>
  <c r="J86" i="1"/>
  <c r="K86" i="1"/>
  <c r="L86" i="1"/>
  <c r="M86" i="1"/>
  <c r="N86" i="1"/>
  <c r="C87" i="1"/>
  <c r="D87" i="1"/>
  <c r="E87" i="1"/>
  <c r="F87" i="1"/>
  <c r="G87" i="1"/>
  <c r="H87" i="1"/>
  <c r="I87" i="1"/>
  <c r="J87" i="1"/>
  <c r="K87" i="1"/>
  <c r="L87" i="1"/>
  <c r="M87" i="1"/>
  <c r="N87" i="1"/>
  <c r="C88" i="1"/>
  <c r="D88" i="1"/>
  <c r="E88" i="1"/>
  <c r="F88" i="1"/>
  <c r="G88" i="1"/>
  <c r="H88" i="1"/>
  <c r="I88" i="1"/>
  <c r="J88" i="1"/>
  <c r="K88" i="1"/>
  <c r="L88" i="1"/>
  <c r="M88" i="1"/>
  <c r="N88" i="1"/>
  <c r="C89" i="1"/>
  <c r="D89" i="1"/>
  <c r="E89" i="1"/>
  <c r="F89" i="1"/>
  <c r="G89" i="1"/>
  <c r="H89" i="1"/>
  <c r="I89" i="1"/>
  <c r="J89" i="1"/>
  <c r="K89" i="1"/>
  <c r="L89" i="1"/>
  <c r="M89" i="1"/>
  <c r="N89" i="1"/>
  <c r="C90" i="1"/>
  <c r="D90" i="1"/>
  <c r="E90" i="1"/>
  <c r="F90" i="1"/>
  <c r="G90" i="1"/>
  <c r="H90" i="1"/>
  <c r="I90" i="1"/>
  <c r="J90" i="1"/>
  <c r="K90" i="1"/>
  <c r="L90" i="1"/>
  <c r="M90" i="1"/>
  <c r="N90" i="1"/>
  <c r="C91" i="1"/>
  <c r="D91" i="1"/>
  <c r="D92" i="1" s="1"/>
  <c r="E91" i="1"/>
  <c r="F91" i="1"/>
  <c r="G91" i="1"/>
  <c r="H91" i="1"/>
  <c r="I91" i="1"/>
  <c r="J91" i="1"/>
  <c r="K91" i="1"/>
  <c r="L91" i="1"/>
  <c r="M91" i="1"/>
  <c r="N91" i="1"/>
  <c r="G92" i="1"/>
  <c r="H92" i="1"/>
  <c r="K92" i="1"/>
  <c r="L92" i="1"/>
  <c r="C92" i="1"/>
  <c r="N83" i="1"/>
  <c r="M83" i="1"/>
  <c r="L83" i="1"/>
  <c r="K83" i="1"/>
  <c r="J83" i="1"/>
  <c r="I83" i="1"/>
  <c r="H83" i="1"/>
  <c r="G83" i="1"/>
  <c r="F83" i="1"/>
  <c r="E83" i="1"/>
  <c r="D83" i="1"/>
  <c r="C83" i="1"/>
  <c r="C58" i="1"/>
  <c r="D58" i="1"/>
  <c r="E58" i="1"/>
  <c r="F58" i="1"/>
  <c r="G58" i="1"/>
  <c r="H58" i="1"/>
  <c r="I58" i="1"/>
  <c r="J58" i="1"/>
  <c r="K58" i="1"/>
  <c r="M58" i="1"/>
  <c r="N58" i="1"/>
  <c r="C59" i="1"/>
  <c r="D59" i="1"/>
  <c r="E59" i="1"/>
  <c r="F59" i="1"/>
  <c r="G59" i="1"/>
  <c r="H59" i="1"/>
  <c r="I59" i="1"/>
  <c r="J59" i="1"/>
  <c r="K59" i="1"/>
  <c r="M59" i="1"/>
  <c r="N59" i="1"/>
  <c r="C60" i="1"/>
  <c r="D60" i="1"/>
  <c r="E60" i="1"/>
  <c r="F60" i="1"/>
  <c r="G60" i="1"/>
  <c r="H60" i="1"/>
  <c r="I60" i="1"/>
  <c r="J60" i="1"/>
  <c r="K60" i="1"/>
  <c r="M60" i="1"/>
  <c r="N60" i="1"/>
  <c r="C61" i="1"/>
  <c r="D61" i="1"/>
  <c r="E61" i="1"/>
  <c r="F61" i="1"/>
  <c r="G61" i="1"/>
  <c r="H61" i="1"/>
  <c r="I61" i="1"/>
  <c r="J61" i="1"/>
  <c r="K61" i="1"/>
  <c r="M61" i="1"/>
  <c r="N61" i="1"/>
  <c r="C62" i="1"/>
  <c r="D62" i="1"/>
  <c r="E62" i="1"/>
  <c r="F62" i="1"/>
  <c r="G62" i="1"/>
  <c r="H62" i="1"/>
  <c r="I62" i="1"/>
  <c r="J62" i="1"/>
  <c r="K62" i="1"/>
  <c r="M62" i="1"/>
  <c r="N62" i="1"/>
  <c r="C63" i="1"/>
  <c r="D63" i="1"/>
  <c r="E63" i="1"/>
  <c r="F63" i="1"/>
  <c r="G63" i="1"/>
  <c r="H63" i="1"/>
  <c r="I63" i="1"/>
  <c r="J63" i="1"/>
  <c r="K63" i="1"/>
  <c r="M63" i="1"/>
  <c r="N63" i="1"/>
  <c r="C64" i="1"/>
  <c r="D64" i="1"/>
  <c r="E64" i="1"/>
  <c r="F64" i="1"/>
  <c r="G64" i="1"/>
  <c r="H64" i="1"/>
  <c r="I64" i="1"/>
  <c r="J64" i="1"/>
  <c r="K64" i="1"/>
  <c r="M64" i="1"/>
  <c r="N64" i="1"/>
  <c r="C65" i="1"/>
  <c r="D65" i="1"/>
  <c r="E65" i="1"/>
  <c r="F65" i="1"/>
  <c r="G65" i="1"/>
  <c r="H65" i="1"/>
  <c r="I65" i="1"/>
  <c r="J65" i="1"/>
  <c r="K65" i="1"/>
  <c r="M65" i="1"/>
  <c r="N65" i="1"/>
  <c r="N57" i="1"/>
  <c r="M57" i="1"/>
  <c r="K57" i="1"/>
  <c r="J57" i="1"/>
  <c r="I57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N44" i="1"/>
  <c r="M44" i="1"/>
  <c r="K45" i="1"/>
  <c r="K46" i="1"/>
  <c r="K47" i="1"/>
  <c r="K48" i="1"/>
  <c r="K49" i="1"/>
  <c r="K50" i="1"/>
  <c r="K51" i="1"/>
  <c r="K52" i="1"/>
  <c r="K44" i="1"/>
  <c r="J45" i="1"/>
  <c r="J46" i="1"/>
  <c r="J47" i="1"/>
  <c r="J48" i="1"/>
  <c r="J49" i="1"/>
  <c r="J50" i="1"/>
  <c r="J51" i="1"/>
  <c r="J52" i="1"/>
  <c r="J44" i="1"/>
  <c r="I45" i="1"/>
  <c r="I46" i="1"/>
  <c r="I47" i="1"/>
  <c r="I48" i="1"/>
  <c r="I49" i="1"/>
  <c r="I50" i="1"/>
  <c r="I51" i="1"/>
  <c r="I52" i="1"/>
  <c r="I44" i="1"/>
  <c r="H57" i="1"/>
  <c r="G57" i="1"/>
  <c r="F57" i="1"/>
  <c r="E57" i="1"/>
  <c r="D57" i="1"/>
  <c r="C57" i="1"/>
  <c r="F96" i="1"/>
  <c r="M96" i="1"/>
  <c r="F97" i="1"/>
  <c r="F98" i="1"/>
  <c r="M98" i="1"/>
  <c r="F99" i="1"/>
  <c r="M100" i="1"/>
  <c r="F101" i="1"/>
  <c r="F102" i="1"/>
  <c r="M102" i="1"/>
  <c r="F103" i="1"/>
  <c r="M103" i="1"/>
  <c r="F104" i="1"/>
  <c r="M104" i="1"/>
  <c r="AU31" i="1"/>
  <c r="U2" i="21" s="1"/>
  <c r="AV31" i="1"/>
  <c r="V2" i="21" s="1"/>
  <c r="AW31" i="1"/>
  <c r="W2" i="21" s="1"/>
  <c r="AX31" i="1"/>
  <c r="X2" i="21" s="1"/>
  <c r="AT32" i="1"/>
  <c r="T3" i="21" s="1"/>
  <c r="AV32" i="1"/>
  <c r="V3" i="21" s="1"/>
  <c r="AX32" i="1"/>
  <c r="X3" i="21" s="1"/>
  <c r="AT33" i="1"/>
  <c r="T4" i="21" s="1"/>
  <c r="AU33" i="1"/>
  <c r="U4" i="21" s="1"/>
  <c r="AV33" i="1"/>
  <c r="V4" i="21" s="1"/>
  <c r="AW33" i="1"/>
  <c r="W4" i="21" s="1"/>
  <c r="AV34" i="1"/>
  <c r="V5" i="21" s="1"/>
  <c r="AW34" i="1"/>
  <c r="W5" i="21" s="1"/>
  <c r="AX34" i="1"/>
  <c r="X5" i="21" s="1"/>
  <c r="AT35" i="1"/>
  <c r="T6" i="21" s="1"/>
  <c r="AU35" i="1"/>
  <c r="U6" i="21" s="1"/>
  <c r="AT36" i="1"/>
  <c r="T7" i="21" s="1"/>
  <c r="AU36" i="1"/>
  <c r="U7" i="21" s="1"/>
  <c r="AV36" i="1"/>
  <c r="V7" i="21" s="1"/>
  <c r="AW36" i="1"/>
  <c r="W7" i="21" s="1"/>
  <c r="AX36" i="1"/>
  <c r="X7" i="21" s="1"/>
  <c r="AW37" i="1"/>
  <c r="W8" i="21" s="1"/>
  <c r="AX37" i="1"/>
  <c r="X8" i="21" s="1"/>
  <c r="AT38" i="1"/>
  <c r="T9" i="21" s="1"/>
  <c r="AU38" i="1"/>
  <c r="U9" i="21" s="1"/>
  <c r="AV38" i="1"/>
  <c r="V9" i="21" s="1"/>
  <c r="AU39" i="1"/>
  <c r="U10" i="21" s="1"/>
  <c r="AV39" i="1"/>
  <c r="V10" i="21" s="1"/>
  <c r="AW39" i="1"/>
  <c r="W10" i="21" s="1"/>
  <c r="AX39" i="1"/>
  <c r="X10" i="21" s="1"/>
  <c r="AM15" i="1"/>
  <c r="AN15" i="1"/>
  <c r="AO15" i="1"/>
  <c r="L96" i="1"/>
  <c r="L98" i="1"/>
  <c r="L100" i="1"/>
  <c r="L102" i="1"/>
  <c r="L104" i="1"/>
  <c r="AN31" i="1"/>
  <c r="N2" i="21" s="1"/>
  <c r="AO31" i="1"/>
  <c r="O2" i="21" s="1"/>
  <c r="AP31" i="1"/>
  <c r="P2" i="21" s="1"/>
  <c r="AQ31" i="1"/>
  <c r="Q2" i="21" s="1"/>
  <c r="AR31" i="1"/>
  <c r="R2" i="21" s="1"/>
  <c r="AS31" i="1"/>
  <c r="S2" i="21" s="1"/>
  <c r="AP32" i="1"/>
  <c r="P3" i="21" s="1"/>
  <c r="AQ32" i="1"/>
  <c r="Q3" i="21" s="1"/>
  <c r="AR32" i="1"/>
  <c r="R3" i="21" s="1"/>
  <c r="AS32" i="1"/>
  <c r="S3" i="21" s="1"/>
  <c r="AN33" i="1"/>
  <c r="N4" i="21" s="1"/>
  <c r="AO33" i="1"/>
  <c r="O4" i="21" s="1"/>
  <c r="AR33" i="1"/>
  <c r="R4" i="21" s="1"/>
  <c r="AS33" i="1"/>
  <c r="S4" i="21" s="1"/>
  <c r="AN34" i="1"/>
  <c r="N5" i="21" s="1"/>
  <c r="AO34" i="1"/>
  <c r="O5" i="21" s="1"/>
  <c r="AP34" i="1"/>
  <c r="P5" i="21" s="1"/>
  <c r="AQ34" i="1"/>
  <c r="Q5" i="21" s="1"/>
  <c r="AN35" i="1"/>
  <c r="N6" i="21" s="1"/>
  <c r="AO35" i="1"/>
  <c r="O6" i="21" s="1"/>
  <c r="AP35" i="1"/>
  <c r="P6" i="21" s="1"/>
  <c r="AQ35" i="1"/>
  <c r="Q6" i="21" s="1"/>
  <c r="AR35" i="1"/>
  <c r="R6" i="21" s="1"/>
  <c r="AS35" i="1"/>
  <c r="S6" i="21" s="1"/>
  <c r="AP36" i="1"/>
  <c r="P7" i="21" s="1"/>
  <c r="AQ36" i="1"/>
  <c r="Q7" i="21" s="1"/>
  <c r="AR36" i="1"/>
  <c r="R7" i="21" s="1"/>
  <c r="AS36" i="1"/>
  <c r="S7" i="21" s="1"/>
  <c r="AN37" i="1"/>
  <c r="N8" i="21" s="1"/>
  <c r="AO37" i="1"/>
  <c r="O8" i="21" s="1"/>
  <c r="AR37" i="1"/>
  <c r="R8" i="21" s="1"/>
  <c r="AS37" i="1"/>
  <c r="S8" i="21" s="1"/>
  <c r="AN38" i="1"/>
  <c r="N9" i="21" s="1"/>
  <c r="AO38" i="1"/>
  <c r="O9" i="21" s="1"/>
  <c r="AP38" i="1"/>
  <c r="P9" i="21" s="1"/>
  <c r="AQ38" i="1"/>
  <c r="Q9" i="21" s="1"/>
  <c r="AN39" i="1"/>
  <c r="N10" i="21" s="1"/>
  <c r="AO39" i="1"/>
  <c r="O10" i="21" s="1"/>
  <c r="AP39" i="1"/>
  <c r="P10" i="21" s="1"/>
  <c r="AQ39" i="1"/>
  <c r="Q10" i="21" s="1"/>
  <c r="AR39" i="1"/>
  <c r="R10" i="21" s="1"/>
  <c r="AS39" i="1"/>
  <c r="S10" i="21" s="1"/>
  <c r="AN3" i="1"/>
  <c r="AO3" i="1"/>
  <c r="AP3" i="1"/>
  <c r="AK3" i="1"/>
  <c r="D99" i="1"/>
  <c r="D103" i="1"/>
  <c r="AH31" i="1"/>
  <c r="H2" i="21" s="1"/>
  <c r="AI31" i="1"/>
  <c r="I2" i="21" s="1"/>
  <c r="AJ31" i="1"/>
  <c r="J2" i="21" s="1"/>
  <c r="AK31" i="1"/>
  <c r="K2" i="21" s="1"/>
  <c r="AL31" i="1"/>
  <c r="L2" i="21" s="1"/>
  <c r="AM31" i="1"/>
  <c r="M2" i="21" s="1"/>
  <c r="AJ32" i="1"/>
  <c r="J3" i="21" s="1"/>
  <c r="AK32" i="1"/>
  <c r="K3" i="21" s="1"/>
  <c r="AL32" i="1"/>
  <c r="L3" i="21" s="1"/>
  <c r="AM32" i="1"/>
  <c r="M3" i="21" s="1"/>
  <c r="AH33" i="1"/>
  <c r="H4" i="21" s="1"/>
  <c r="AI33" i="1"/>
  <c r="I4" i="21" s="1"/>
  <c r="AL33" i="1"/>
  <c r="L4" i="21" s="1"/>
  <c r="AM33" i="1"/>
  <c r="M4" i="21" s="1"/>
  <c r="AH34" i="1"/>
  <c r="H5" i="21" s="1"/>
  <c r="AI34" i="1"/>
  <c r="I5" i="21" s="1"/>
  <c r="AJ34" i="1"/>
  <c r="J5" i="21" s="1"/>
  <c r="AK34" i="1"/>
  <c r="K5" i="21" s="1"/>
  <c r="AH35" i="1"/>
  <c r="H6" i="21" s="1"/>
  <c r="AI35" i="1"/>
  <c r="I6" i="21" s="1"/>
  <c r="AJ35" i="1"/>
  <c r="J6" i="21" s="1"/>
  <c r="AK35" i="1"/>
  <c r="K6" i="21" s="1"/>
  <c r="AL35" i="1"/>
  <c r="L6" i="21" s="1"/>
  <c r="AM35" i="1"/>
  <c r="M6" i="21" s="1"/>
  <c r="AJ36" i="1"/>
  <c r="J7" i="21" s="1"/>
  <c r="AK36" i="1"/>
  <c r="K7" i="21" s="1"/>
  <c r="AL36" i="1"/>
  <c r="L7" i="21" s="1"/>
  <c r="AM36" i="1"/>
  <c r="M7" i="21" s="1"/>
  <c r="AH37" i="1"/>
  <c r="H8" i="21" s="1"/>
  <c r="AI37" i="1"/>
  <c r="I8" i="21" s="1"/>
  <c r="AL37" i="1"/>
  <c r="L8" i="21" s="1"/>
  <c r="AM37" i="1"/>
  <c r="M8" i="21" s="1"/>
  <c r="AH38" i="1"/>
  <c r="H9" i="21" s="1"/>
  <c r="AI38" i="1"/>
  <c r="I9" i="21" s="1"/>
  <c r="AJ38" i="1"/>
  <c r="J9" i="21" s="1"/>
  <c r="AK38" i="1"/>
  <c r="K9" i="21" s="1"/>
  <c r="AH39" i="1"/>
  <c r="H10" i="21" s="1"/>
  <c r="AI39" i="1"/>
  <c r="I10" i="21" s="1"/>
  <c r="AJ39" i="1"/>
  <c r="J10" i="21" s="1"/>
  <c r="AK39" i="1"/>
  <c r="K10" i="21" s="1"/>
  <c r="AL39" i="1"/>
  <c r="L10" i="21" s="1"/>
  <c r="AM39" i="1"/>
  <c r="M10" i="21" s="1"/>
  <c r="AD15" i="1"/>
  <c r="AE15" i="1"/>
  <c r="J97" i="1"/>
  <c r="J99" i="1"/>
  <c r="J101" i="1"/>
  <c r="J102" i="1"/>
  <c r="J103" i="1"/>
  <c r="AB31" i="1"/>
  <c r="B2" i="21" s="1"/>
  <c r="AC31" i="1"/>
  <c r="C2" i="21" s="1"/>
  <c r="AE31" i="1"/>
  <c r="E2" i="21" s="1"/>
  <c r="AF31" i="1"/>
  <c r="F2" i="21" s="1"/>
  <c r="AG31" i="1"/>
  <c r="G2" i="21" s="1"/>
  <c r="AD32" i="1"/>
  <c r="D3" i="21" s="1"/>
  <c r="AE32" i="1"/>
  <c r="E3" i="21" s="1"/>
  <c r="AG32" i="1"/>
  <c r="G3" i="21" s="1"/>
  <c r="AB33" i="1"/>
  <c r="B4" i="21" s="1"/>
  <c r="AC33" i="1"/>
  <c r="C4" i="21" s="1"/>
  <c r="AF33" i="1"/>
  <c r="F4" i="21" s="1"/>
  <c r="AG33" i="1"/>
  <c r="G4" i="21" s="1"/>
  <c r="AC34" i="1"/>
  <c r="C5" i="21" s="1"/>
  <c r="AD34" i="1"/>
  <c r="D5" i="21" s="1"/>
  <c r="AE34" i="1"/>
  <c r="E5" i="21" s="1"/>
  <c r="AB35" i="1"/>
  <c r="B6" i="21" s="1"/>
  <c r="AC35" i="1"/>
  <c r="C6" i="21" s="1"/>
  <c r="AE35" i="1"/>
  <c r="E6" i="21" s="1"/>
  <c r="AF35" i="1"/>
  <c r="F6" i="21" s="1"/>
  <c r="AG35" i="1"/>
  <c r="G6" i="21" s="1"/>
  <c r="AD36" i="1"/>
  <c r="D7" i="21" s="1"/>
  <c r="AE36" i="1"/>
  <c r="E7" i="21" s="1"/>
  <c r="AF36" i="1"/>
  <c r="F7" i="21" s="1"/>
  <c r="AG36" i="1"/>
  <c r="G7" i="21" s="1"/>
  <c r="AB37" i="1"/>
  <c r="B8" i="21" s="1"/>
  <c r="AC37" i="1"/>
  <c r="C8" i="21" s="1"/>
  <c r="AF37" i="1"/>
  <c r="F8" i="21" s="1"/>
  <c r="AG37" i="1"/>
  <c r="G8" i="21" s="1"/>
  <c r="AC38" i="1"/>
  <c r="C9" i="21" s="1"/>
  <c r="AD38" i="1"/>
  <c r="D9" i="21" s="1"/>
  <c r="AE38" i="1"/>
  <c r="E9" i="21" s="1"/>
  <c r="AB39" i="1"/>
  <c r="B10" i="21" s="1"/>
  <c r="AC39" i="1"/>
  <c r="C10" i="21" s="1"/>
  <c r="AD39" i="1"/>
  <c r="D10" i="21" s="1"/>
  <c r="AE39" i="1"/>
  <c r="E10" i="21" s="1"/>
  <c r="AF39" i="1"/>
  <c r="F10" i="21" s="1"/>
  <c r="AG39" i="1"/>
  <c r="G10" i="21" s="1"/>
  <c r="AE3" i="1"/>
  <c r="W17" i="9"/>
  <c r="X17" i="9"/>
  <c r="W18" i="9"/>
  <c r="X18" i="9"/>
  <c r="W19" i="9"/>
  <c r="X19" i="9"/>
  <c r="W20" i="9"/>
  <c r="X20" i="9"/>
  <c r="W21" i="9"/>
  <c r="X21" i="9"/>
  <c r="W22" i="9"/>
  <c r="X22" i="9"/>
  <c r="W23" i="9"/>
  <c r="X23" i="9"/>
  <c r="W24" i="9"/>
  <c r="X24" i="9"/>
  <c r="X16" i="9"/>
  <c r="W16" i="9"/>
  <c r="W5" i="9"/>
  <c r="X5" i="9"/>
  <c r="W6" i="9"/>
  <c r="X6" i="9"/>
  <c r="W7" i="9"/>
  <c r="X7" i="9"/>
  <c r="W8" i="9"/>
  <c r="X8" i="9"/>
  <c r="W9" i="9"/>
  <c r="X9" i="9"/>
  <c r="W10" i="9"/>
  <c r="X10" i="9"/>
  <c r="W11" i="9"/>
  <c r="X11" i="9"/>
  <c r="W12" i="9"/>
  <c r="X12" i="9"/>
  <c r="X4" i="9"/>
  <c r="W4" i="9"/>
  <c r="K17" i="9"/>
  <c r="L17" i="9"/>
  <c r="K18" i="9"/>
  <c r="L18" i="9"/>
  <c r="K19" i="9"/>
  <c r="L19" i="9"/>
  <c r="K20" i="9"/>
  <c r="L20" i="9"/>
  <c r="K21" i="9"/>
  <c r="L21" i="9"/>
  <c r="K22" i="9"/>
  <c r="L22" i="9"/>
  <c r="K23" i="9"/>
  <c r="L23" i="9"/>
  <c r="K24" i="9"/>
  <c r="L24" i="9"/>
  <c r="L16" i="9"/>
  <c r="K16" i="9"/>
  <c r="K5" i="9"/>
  <c r="L5" i="9"/>
  <c r="K6" i="9"/>
  <c r="L6" i="9"/>
  <c r="K7" i="9"/>
  <c r="L7" i="9"/>
  <c r="K8" i="9"/>
  <c r="L8" i="9"/>
  <c r="K9" i="9"/>
  <c r="L9" i="9"/>
  <c r="K10" i="9"/>
  <c r="L10" i="9"/>
  <c r="K11" i="9"/>
  <c r="L11" i="9"/>
  <c r="K12" i="9"/>
  <c r="L12" i="9"/>
  <c r="L4" i="9"/>
  <c r="K4" i="9"/>
  <c r="X24" i="16"/>
  <c r="W24" i="16"/>
  <c r="L24" i="16"/>
  <c r="K24" i="16"/>
  <c r="X23" i="16"/>
  <c r="W23" i="16"/>
  <c r="L23" i="16"/>
  <c r="K23" i="16"/>
  <c r="X22" i="16"/>
  <c r="W22" i="16"/>
  <c r="L22" i="16"/>
  <c r="K22" i="16"/>
  <c r="X21" i="16"/>
  <c r="W21" i="16"/>
  <c r="L21" i="16"/>
  <c r="K21" i="16"/>
  <c r="X20" i="16"/>
  <c r="W20" i="16"/>
  <c r="L20" i="16"/>
  <c r="K20" i="16"/>
  <c r="X19" i="16"/>
  <c r="W19" i="16"/>
  <c r="L19" i="16"/>
  <c r="K19" i="16"/>
  <c r="X18" i="16"/>
  <c r="W18" i="16"/>
  <c r="L18" i="16"/>
  <c r="K18" i="16"/>
  <c r="X17" i="16"/>
  <c r="W17" i="16"/>
  <c r="L17" i="16"/>
  <c r="K17" i="16"/>
  <c r="X16" i="16"/>
  <c r="W16" i="16"/>
  <c r="L16" i="16"/>
  <c r="K16" i="16"/>
  <c r="X12" i="16"/>
  <c r="W12" i="16"/>
  <c r="L12" i="16"/>
  <c r="K12" i="16"/>
  <c r="X11" i="16"/>
  <c r="W11" i="16"/>
  <c r="L11" i="16"/>
  <c r="K11" i="16"/>
  <c r="X10" i="16"/>
  <c r="W10" i="16"/>
  <c r="L10" i="16"/>
  <c r="K10" i="16"/>
  <c r="X9" i="16"/>
  <c r="W9" i="16"/>
  <c r="L9" i="16"/>
  <c r="K9" i="16"/>
  <c r="X8" i="16"/>
  <c r="W8" i="16"/>
  <c r="L8" i="16"/>
  <c r="K8" i="16"/>
  <c r="X7" i="16"/>
  <c r="W7" i="16"/>
  <c r="L7" i="16"/>
  <c r="K7" i="16"/>
  <c r="X6" i="16"/>
  <c r="W6" i="16"/>
  <c r="L6" i="16"/>
  <c r="K6" i="16"/>
  <c r="X5" i="16"/>
  <c r="W5" i="16"/>
  <c r="L5" i="16"/>
  <c r="K5" i="16"/>
  <c r="X4" i="16"/>
  <c r="W4" i="16"/>
  <c r="L4" i="16"/>
  <c r="K4" i="16"/>
  <c r="X24" i="15"/>
  <c r="W24" i="15"/>
  <c r="L24" i="15"/>
  <c r="K24" i="15"/>
  <c r="X23" i="15"/>
  <c r="W23" i="15"/>
  <c r="L23" i="15"/>
  <c r="K23" i="15"/>
  <c r="X22" i="15"/>
  <c r="W22" i="15"/>
  <c r="L22" i="15"/>
  <c r="K22" i="15"/>
  <c r="X21" i="15"/>
  <c r="W21" i="15"/>
  <c r="L21" i="15"/>
  <c r="K21" i="15"/>
  <c r="X20" i="15"/>
  <c r="W20" i="15"/>
  <c r="L20" i="15"/>
  <c r="K20" i="15"/>
  <c r="X19" i="15"/>
  <c r="W19" i="15"/>
  <c r="L19" i="15"/>
  <c r="K19" i="15"/>
  <c r="X18" i="15"/>
  <c r="W18" i="15"/>
  <c r="L18" i="15"/>
  <c r="K18" i="15"/>
  <c r="X17" i="15"/>
  <c r="W17" i="15"/>
  <c r="L17" i="15"/>
  <c r="K17" i="15"/>
  <c r="X16" i="15"/>
  <c r="W16" i="15"/>
  <c r="L16" i="15"/>
  <c r="K16" i="15"/>
  <c r="X12" i="15"/>
  <c r="W12" i="15"/>
  <c r="L12" i="15"/>
  <c r="K12" i="15"/>
  <c r="X11" i="15"/>
  <c r="W11" i="15"/>
  <c r="L11" i="15"/>
  <c r="K11" i="15"/>
  <c r="X10" i="15"/>
  <c r="W10" i="15"/>
  <c r="L10" i="15"/>
  <c r="K10" i="15"/>
  <c r="X9" i="15"/>
  <c r="W9" i="15"/>
  <c r="L9" i="15"/>
  <c r="K9" i="15"/>
  <c r="X8" i="15"/>
  <c r="W8" i="15"/>
  <c r="L8" i="15"/>
  <c r="K8" i="15"/>
  <c r="X7" i="15"/>
  <c r="W7" i="15"/>
  <c r="L7" i="15"/>
  <c r="K7" i="15"/>
  <c r="X6" i="15"/>
  <c r="W6" i="15"/>
  <c r="L6" i="15"/>
  <c r="K6" i="15"/>
  <c r="X5" i="15"/>
  <c r="W5" i="15"/>
  <c r="L5" i="15"/>
  <c r="K5" i="15"/>
  <c r="X4" i="15"/>
  <c r="W4" i="15"/>
  <c r="L4" i="15"/>
  <c r="K4" i="15"/>
  <c r="X24" i="14"/>
  <c r="W24" i="14"/>
  <c r="L24" i="14"/>
  <c r="K24" i="14"/>
  <c r="X23" i="14"/>
  <c r="W23" i="14"/>
  <c r="L23" i="14"/>
  <c r="K23" i="14"/>
  <c r="X22" i="14"/>
  <c r="W22" i="14"/>
  <c r="L22" i="14"/>
  <c r="K22" i="14"/>
  <c r="X21" i="14"/>
  <c r="W21" i="14"/>
  <c r="L21" i="14"/>
  <c r="K21" i="14"/>
  <c r="X20" i="14"/>
  <c r="W20" i="14"/>
  <c r="L20" i="14"/>
  <c r="K20" i="14"/>
  <c r="X19" i="14"/>
  <c r="W19" i="14"/>
  <c r="L19" i="14"/>
  <c r="K19" i="14"/>
  <c r="X18" i="14"/>
  <c r="W18" i="14"/>
  <c r="L18" i="14"/>
  <c r="K18" i="14"/>
  <c r="X17" i="14"/>
  <c r="W17" i="14"/>
  <c r="L17" i="14"/>
  <c r="K17" i="14"/>
  <c r="X16" i="14"/>
  <c r="W16" i="14"/>
  <c r="L16" i="14"/>
  <c r="K16" i="14"/>
  <c r="X12" i="14"/>
  <c r="W12" i="14"/>
  <c r="L52" i="1" s="1"/>
  <c r="K10" i="17" s="1"/>
  <c r="L12" i="14"/>
  <c r="K12" i="14"/>
  <c r="X11" i="14"/>
  <c r="W11" i="14"/>
  <c r="W11" i="1" s="1"/>
  <c r="E103" i="1" s="1"/>
  <c r="L11" i="14"/>
  <c r="K11" i="14"/>
  <c r="X10" i="14"/>
  <c r="W10" i="14"/>
  <c r="L63" i="1" s="1"/>
  <c r="L10" i="14"/>
  <c r="K10" i="14"/>
  <c r="X9" i="14"/>
  <c r="W9" i="14"/>
  <c r="L49" i="1" s="1"/>
  <c r="L9" i="14"/>
  <c r="K9" i="14"/>
  <c r="X8" i="14"/>
  <c r="W8" i="14"/>
  <c r="L61" i="1" s="1"/>
  <c r="L8" i="14"/>
  <c r="K8" i="14"/>
  <c r="X7" i="14"/>
  <c r="W7" i="14"/>
  <c r="L47" i="1" s="1"/>
  <c r="L7" i="14"/>
  <c r="K7" i="14"/>
  <c r="X6" i="14"/>
  <c r="W6" i="14"/>
  <c r="L59" i="1" s="1"/>
  <c r="K4" i="19" s="1"/>
  <c r="L6" i="14"/>
  <c r="K6" i="14"/>
  <c r="X5" i="14"/>
  <c r="W5" i="14"/>
  <c r="W5" i="1" s="1"/>
  <c r="E97" i="1" s="1"/>
  <c r="L5" i="14"/>
  <c r="K5" i="14"/>
  <c r="X4" i="14"/>
  <c r="W4" i="14"/>
  <c r="L57" i="1" s="1"/>
  <c r="K2" i="19" s="1"/>
  <c r="L4" i="14"/>
  <c r="K4" i="14"/>
  <c r="X24" i="13"/>
  <c r="W24" i="13"/>
  <c r="L24" i="13"/>
  <c r="K24" i="13"/>
  <c r="X23" i="13"/>
  <c r="W23" i="13"/>
  <c r="L23" i="13"/>
  <c r="K23" i="13"/>
  <c r="X22" i="13"/>
  <c r="W22" i="13"/>
  <c r="L22" i="13"/>
  <c r="K22" i="13"/>
  <c r="X21" i="13"/>
  <c r="W21" i="13"/>
  <c r="L21" i="13"/>
  <c r="K21" i="13"/>
  <c r="X20" i="13"/>
  <c r="W20" i="13"/>
  <c r="L20" i="13"/>
  <c r="K20" i="13"/>
  <c r="X19" i="13"/>
  <c r="W19" i="13"/>
  <c r="L19" i="13"/>
  <c r="K19" i="13"/>
  <c r="X18" i="13"/>
  <c r="W18" i="13"/>
  <c r="L18" i="13"/>
  <c r="K18" i="13"/>
  <c r="X17" i="13"/>
  <c r="W17" i="13"/>
  <c r="L17" i="13"/>
  <c r="K17" i="13"/>
  <c r="X16" i="13"/>
  <c r="W16" i="13"/>
  <c r="L16" i="13"/>
  <c r="K16" i="13"/>
  <c r="X12" i="13"/>
  <c r="W12" i="13"/>
  <c r="L12" i="13"/>
  <c r="K12" i="13"/>
  <c r="X11" i="13"/>
  <c r="W11" i="13"/>
  <c r="L11" i="13"/>
  <c r="K11" i="13"/>
  <c r="X10" i="13"/>
  <c r="W10" i="13"/>
  <c r="L10" i="13"/>
  <c r="K10" i="13"/>
  <c r="X9" i="13"/>
  <c r="W9" i="13"/>
  <c r="L9" i="13"/>
  <c r="K9" i="13"/>
  <c r="X8" i="13"/>
  <c r="W8" i="13"/>
  <c r="L8" i="13"/>
  <c r="K8" i="13"/>
  <c r="X7" i="13"/>
  <c r="W7" i="13"/>
  <c r="L7" i="13"/>
  <c r="K7" i="13"/>
  <c r="X6" i="13"/>
  <c r="W6" i="13"/>
  <c r="L6" i="13"/>
  <c r="K6" i="13"/>
  <c r="X5" i="13"/>
  <c r="W5" i="13"/>
  <c r="L5" i="13"/>
  <c r="K5" i="13"/>
  <c r="X4" i="13"/>
  <c r="W4" i="13"/>
  <c r="L4" i="13"/>
  <c r="K4" i="13"/>
  <c r="X24" i="12"/>
  <c r="W24" i="12"/>
  <c r="L24" i="12"/>
  <c r="K24" i="12"/>
  <c r="X23" i="12"/>
  <c r="W23" i="12"/>
  <c r="L23" i="12"/>
  <c r="K23" i="12"/>
  <c r="X22" i="12"/>
  <c r="W22" i="12"/>
  <c r="L22" i="12"/>
  <c r="K22" i="12"/>
  <c r="X21" i="12"/>
  <c r="W21" i="12"/>
  <c r="L21" i="12"/>
  <c r="K21" i="12"/>
  <c r="X20" i="12"/>
  <c r="W20" i="12"/>
  <c r="L20" i="12"/>
  <c r="K20" i="12"/>
  <c r="X19" i="12"/>
  <c r="W19" i="12"/>
  <c r="L19" i="12"/>
  <c r="K19" i="12"/>
  <c r="X18" i="12"/>
  <c r="W18" i="12"/>
  <c r="L18" i="12"/>
  <c r="K18" i="12"/>
  <c r="X17" i="12"/>
  <c r="W17" i="12"/>
  <c r="L17" i="12"/>
  <c r="K17" i="12"/>
  <c r="X16" i="12"/>
  <c r="W16" i="12"/>
  <c r="L16" i="12"/>
  <c r="K16" i="12"/>
  <c r="X12" i="12"/>
  <c r="W12" i="12"/>
  <c r="L12" i="12"/>
  <c r="K12" i="12"/>
  <c r="X11" i="12"/>
  <c r="W11" i="12"/>
  <c r="L11" i="12"/>
  <c r="K11" i="12"/>
  <c r="X10" i="12"/>
  <c r="W10" i="12"/>
  <c r="L10" i="12"/>
  <c r="K10" i="12"/>
  <c r="X9" i="12"/>
  <c r="W9" i="12"/>
  <c r="L9" i="12"/>
  <c r="K9" i="12"/>
  <c r="X8" i="12"/>
  <c r="W8" i="12"/>
  <c r="L8" i="12"/>
  <c r="K8" i="12"/>
  <c r="X7" i="12"/>
  <c r="W7" i="12"/>
  <c r="L7" i="12"/>
  <c r="K7" i="12"/>
  <c r="X6" i="12"/>
  <c r="W6" i="12"/>
  <c r="L6" i="12"/>
  <c r="K6" i="12"/>
  <c r="X5" i="12"/>
  <c r="W5" i="12"/>
  <c r="L5" i="12"/>
  <c r="K5" i="12"/>
  <c r="X4" i="12"/>
  <c r="W4" i="12"/>
  <c r="L4" i="12"/>
  <c r="K4" i="12"/>
  <c r="H72" i="1"/>
  <c r="H73" i="1"/>
  <c r="H74" i="1"/>
  <c r="H75" i="1"/>
  <c r="H76" i="1"/>
  <c r="H77" i="1"/>
  <c r="H78" i="1"/>
  <c r="H79" i="1"/>
  <c r="H71" i="1"/>
  <c r="G72" i="1"/>
  <c r="G73" i="1"/>
  <c r="G74" i="1"/>
  <c r="G75" i="1"/>
  <c r="G76" i="1"/>
  <c r="G77" i="1"/>
  <c r="G78" i="1"/>
  <c r="G79" i="1"/>
  <c r="G71" i="1"/>
  <c r="H45" i="1"/>
  <c r="H46" i="1"/>
  <c r="H47" i="1"/>
  <c r="H48" i="1"/>
  <c r="H49" i="1"/>
  <c r="H50" i="1"/>
  <c r="H51" i="1"/>
  <c r="H52" i="1"/>
  <c r="H44" i="1"/>
  <c r="G45" i="1"/>
  <c r="G46" i="1"/>
  <c r="G47" i="1"/>
  <c r="G48" i="1"/>
  <c r="G49" i="1"/>
  <c r="G50" i="1"/>
  <c r="G51" i="1"/>
  <c r="G52" i="1"/>
  <c r="G44" i="1"/>
  <c r="F100" i="1"/>
  <c r="X24" i="8"/>
  <c r="W24" i="8"/>
  <c r="L24" i="8"/>
  <c r="K24" i="8"/>
  <c r="X23" i="8"/>
  <c r="W23" i="8"/>
  <c r="L23" i="8"/>
  <c r="K23" i="8"/>
  <c r="X22" i="8"/>
  <c r="W22" i="8"/>
  <c r="L22" i="8"/>
  <c r="K22" i="8"/>
  <c r="X21" i="8"/>
  <c r="W21" i="8"/>
  <c r="L21" i="8"/>
  <c r="K21" i="8"/>
  <c r="X20" i="8"/>
  <c r="W20" i="8"/>
  <c r="L20" i="8"/>
  <c r="K20" i="8"/>
  <c r="X19" i="8"/>
  <c r="W19" i="8"/>
  <c r="L19" i="8"/>
  <c r="K19" i="8"/>
  <c r="X18" i="8"/>
  <c r="W18" i="8"/>
  <c r="L18" i="8"/>
  <c r="K18" i="8"/>
  <c r="X17" i="8"/>
  <c r="W17" i="8"/>
  <c r="L17" i="8"/>
  <c r="K17" i="8"/>
  <c r="X16" i="8"/>
  <c r="W16" i="8"/>
  <c r="L16" i="8"/>
  <c r="K16" i="8"/>
  <c r="X12" i="8"/>
  <c r="W12" i="8"/>
  <c r="L12" i="8"/>
  <c r="K12" i="8"/>
  <c r="X11" i="8"/>
  <c r="W11" i="8"/>
  <c r="L11" i="8"/>
  <c r="K11" i="8"/>
  <c r="X10" i="8"/>
  <c r="W10" i="8"/>
  <c r="L10" i="8"/>
  <c r="K10" i="8"/>
  <c r="X9" i="8"/>
  <c r="W9" i="8"/>
  <c r="L9" i="8"/>
  <c r="K9" i="8"/>
  <c r="X8" i="8"/>
  <c r="W8" i="8"/>
  <c r="L8" i="8"/>
  <c r="K8" i="8"/>
  <c r="X7" i="8"/>
  <c r="W7" i="8"/>
  <c r="L7" i="8"/>
  <c r="K7" i="8"/>
  <c r="X6" i="8"/>
  <c r="W6" i="8"/>
  <c r="L6" i="8"/>
  <c r="K6" i="8"/>
  <c r="X5" i="8"/>
  <c r="W5" i="8"/>
  <c r="L5" i="8"/>
  <c r="K5" i="8"/>
  <c r="X4" i="8"/>
  <c r="W4" i="8"/>
  <c r="L4" i="8"/>
  <c r="K4" i="8"/>
  <c r="X17" i="7"/>
  <c r="X18" i="7"/>
  <c r="X19" i="7"/>
  <c r="X20" i="7"/>
  <c r="X21" i="7"/>
  <c r="X22" i="7"/>
  <c r="X23" i="7"/>
  <c r="X24" i="7"/>
  <c r="W17" i="7"/>
  <c r="W18" i="7"/>
  <c r="W19" i="7"/>
  <c r="W20" i="7"/>
  <c r="W21" i="7"/>
  <c r="W22" i="7"/>
  <c r="W23" i="7"/>
  <c r="W24" i="7"/>
  <c r="X16" i="7"/>
  <c r="W16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X12" i="7"/>
  <c r="W12" i="7"/>
  <c r="L12" i="7"/>
  <c r="K12" i="7"/>
  <c r="X11" i="7"/>
  <c r="W11" i="7"/>
  <c r="L11" i="7"/>
  <c r="K11" i="7"/>
  <c r="X10" i="7"/>
  <c r="W10" i="7"/>
  <c r="L10" i="7"/>
  <c r="K10" i="7"/>
  <c r="X9" i="7"/>
  <c r="W9" i="7"/>
  <c r="L9" i="7"/>
  <c r="K9" i="7"/>
  <c r="X8" i="7"/>
  <c r="W8" i="7"/>
  <c r="L8" i="7"/>
  <c r="K8" i="7"/>
  <c r="X7" i="7"/>
  <c r="W7" i="7"/>
  <c r="L7" i="7"/>
  <c r="K7" i="7"/>
  <c r="X6" i="7"/>
  <c r="W6" i="7"/>
  <c r="L6" i="7"/>
  <c r="K6" i="7"/>
  <c r="X5" i="7"/>
  <c r="W5" i="7"/>
  <c r="L5" i="7"/>
  <c r="K5" i="7"/>
  <c r="X4" i="7"/>
  <c r="W4" i="7"/>
  <c r="L4" i="7"/>
  <c r="K4" i="7"/>
  <c r="F72" i="1"/>
  <c r="F73" i="1"/>
  <c r="F74" i="1"/>
  <c r="F75" i="1"/>
  <c r="F76" i="1"/>
  <c r="F77" i="1"/>
  <c r="F78" i="1"/>
  <c r="F79" i="1"/>
  <c r="F71" i="1"/>
  <c r="E72" i="1"/>
  <c r="E73" i="1"/>
  <c r="E74" i="1"/>
  <c r="E75" i="1"/>
  <c r="E76" i="1"/>
  <c r="E77" i="1"/>
  <c r="E78" i="1"/>
  <c r="E79" i="1"/>
  <c r="E71" i="1"/>
  <c r="D72" i="1"/>
  <c r="D73" i="1"/>
  <c r="D74" i="1"/>
  <c r="D75" i="1"/>
  <c r="D76" i="1"/>
  <c r="D77" i="1"/>
  <c r="D78" i="1"/>
  <c r="D79" i="1"/>
  <c r="D71" i="1"/>
  <c r="C72" i="1"/>
  <c r="C73" i="1"/>
  <c r="C74" i="1"/>
  <c r="C75" i="1"/>
  <c r="C76" i="1"/>
  <c r="C77" i="1"/>
  <c r="C78" i="1"/>
  <c r="C79" i="1"/>
  <c r="C71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F44" i="1"/>
  <c r="E44" i="1"/>
  <c r="D44" i="1"/>
  <c r="C45" i="1"/>
  <c r="C46" i="1"/>
  <c r="C47" i="1"/>
  <c r="C48" i="1"/>
  <c r="C49" i="1"/>
  <c r="C50" i="1"/>
  <c r="C51" i="1"/>
  <c r="C52" i="1"/>
  <c r="C44" i="1"/>
  <c r="X16" i="5"/>
  <c r="X17" i="5"/>
  <c r="X18" i="5"/>
  <c r="X19" i="5"/>
  <c r="X20" i="5"/>
  <c r="X21" i="5"/>
  <c r="X22" i="5"/>
  <c r="X23" i="5"/>
  <c r="X24" i="5"/>
  <c r="W17" i="5"/>
  <c r="W18" i="5"/>
  <c r="W19" i="5"/>
  <c r="W20" i="5"/>
  <c r="W21" i="5"/>
  <c r="W22" i="5"/>
  <c r="W23" i="5"/>
  <c r="W24" i="5"/>
  <c r="X4" i="5"/>
  <c r="X5" i="5"/>
  <c r="X6" i="5"/>
  <c r="X7" i="5"/>
  <c r="X8" i="5"/>
  <c r="X9" i="5"/>
  <c r="X10" i="5"/>
  <c r="X11" i="5"/>
  <c r="X12" i="5"/>
  <c r="W5" i="5"/>
  <c r="W6" i="5"/>
  <c r="W7" i="5"/>
  <c r="W8" i="5"/>
  <c r="W9" i="5"/>
  <c r="W10" i="5"/>
  <c r="W11" i="5"/>
  <c r="W12" i="5"/>
  <c r="L16" i="5"/>
  <c r="L17" i="5"/>
  <c r="L18" i="5"/>
  <c r="L19" i="5"/>
  <c r="L20" i="5"/>
  <c r="L21" i="5"/>
  <c r="L22" i="5"/>
  <c r="L23" i="5"/>
  <c r="L24" i="5"/>
  <c r="K17" i="5"/>
  <c r="K18" i="5"/>
  <c r="K19" i="5"/>
  <c r="K20" i="5"/>
  <c r="K21" i="5"/>
  <c r="K22" i="5"/>
  <c r="K23" i="5"/>
  <c r="K24" i="5"/>
  <c r="L4" i="5"/>
  <c r="L5" i="5"/>
  <c r="L6" i="5"/>
  <c r="L7" i="5"/>
  <c r="L8" i="5"/>
  <c r="L9" i="5"/>
  <c r="L10" i="5"/>
  <c r="L11" i="5"/>
  <c r="L12" i="5"/>
  <c r="K5" i="5"/>
  <c r="K6" i="5"/>
  <c r="K7" i="5"/>
  <c r="K8" i="5"/>
  <c r="K9" i="5"/>
  <c r="K10" i="5"/>
  <c r="K11" i="5"/>
  <c r="K12" i="5"/>
  <c r="X16" i="4"/>
  <c r="X17" i="4"/>
  <c r="X18" i="4"/>
  <c r="X19" i="4"/>
  <c r="X20" i="4"/>
  <c r="X21" i="4"/>
  <c r="X22" i="4"/>
  <c r="X23" i="4"/>
  <c r="X24" i="4"/>
  <c r="W17" i="4"/>
  <c r="W18" i="4"/>
  <c r="W19" i="4"/>
  <c r="W20" i="4"/>
  <c r="W21" i="4"/>
  <c r="W22" i="4"/>
  <c r="W23" i="4"/>
  <c r="W24" i="4"/>
  <c r="X4" i="4"/>
  <c r="X5" i="4"/>
  <c r="X6" i="4"/>
  <c r="X7" i="4"/>
  <c r="X8" i="4"/>
  <c r="X9" i="4"/>
  <c r="X10" i="4"/>
  <c r="X11" i="4"/>
  <c r="X12" i="4"/>
  <c r="W5" i="4"/>
  <c r="W6" i="4"/>
  <c r="W7" i="4"/>
  <c r="W8" i="4"/>
  <c r="W9" i="4"/>
  <c r="W10" i="4"/>
  <c r="W11" i="4"/>
  <c r="W12" i="4"/>
  <c r="L16" i="4"/>
  <c r="L17" i="4"/>
  <c r="L18" i="4"/>
  <c r="L19" i="4"/>
  <c r="L20" i="4"/>
  <c r="L21" i="4"/>
  <c r="L22" i="4"/>
  <c r="L23" i="4"/>
  <c r="L24" i="4"/>
  <c r="K17" i="4"/>
  <c r="K18" i="4"/>
  <c r="K19" i="4"/>
  <c r="K20" i="4"/>
  <c r="K21" i="4"/>
  <c r="K22" i="4"/>
  <c r="K23" i="4"/>
  <c r="K24" i="4"/>
  <c r="L4" i="4"/>
  <c r="L5" i="4"/>
  <c r="L6" i="4"/>
  <c r="L7" i="4"/>
  <c r="L8" i="4"/>
  <c r="L9" i="4"/>
  <c r="L10" i="4"/>
  <c r="L11" i="4"/>
  <c r="L12" i="4"/>
  <c r="K5" i="4"/>
  <c r="K6" i="4"/>
  <c r="K7" i="4"/>
  <c r="K8" i="4"/>
  <c r="K9" i="4"/>
  <c r="K10" i="4"/>
  <c r="K11" i="4"/>
  <c r="K12" i="4"/>
  <c r="X4" i="3"/>
  <c r="X5" i="3"/>
  <c r="X6" i="3"/>
  <c r="X7" i="3"/>
  <c r="X8" i="3"/>
  <c r="X9" i="3"/>
  <c r="X10" i="3"/>
  <c r="X11" i="3"/>
  <c r="X12" i="3"/>
  <c r="W5" i="3"/>
  <c r="W6" i="3"/>
  <c r="W7" i="3"/>
  <c r="W8" i="3"/>
  <c r="W9" i="3"/>
  <c r="W10" i="3"/>
  <c r="W11" i="3"/>
  <c r="W12" i="3"/>
  <c r="X16" i="3"/>
  <c r="X17" i="3"/>
  <c r="X18" i="3"/>
  <c r="X19" i="3"/>
  <c r="X20" i="3"/>
  <c r="X21" i="3"/>
  <c r="X22" i="3"/>
  <c r="X23" i="3"/>
  <c r="X24" i="3"/>
  <c r="W17" i="3"/>
  <c r="W18" i="3"/>
  <c r="W19" i="3"/>
  <c r="W20" i="3"/>
  <c r="W21" i="3"/>
  <c r="W22" i="3"/>
  <c r="W23" i="3"/>
  <c r="W24" i="3"/>
  <c r="L16" i="3"/>
  <c r="L17" i="3"/>
  <c r="L18" i="3"/>
  <c r="L19" i="3"/>
  <c r="L20" i="3"/>
  <c r="L21" i="3"/>
  <c r="L22" i="3"/>
  <c r="L23" i="3"/>
  <c r="L24" i="3"/>
  <c r="K17" i="3"/>
  <c r="K18" i="3"/>
  <c r="K19" i="3"/>
  <c r="K20" i="3"/>
  <c r="K21" i="3"/>
  <c r="K22" i="3"/>
  <c r="K23" i="3"/>
  <c r="K24" i="3"/>
  <c r="L4" i="3"/>
  <c r="L5" i="3"/>
  <c r="L6" i="3"/>
  <c r="L7" i="3"/>
  <c r="L8" i="3"/>
  <c r="L9" i="3"/>
  <c r="L10" i="3"/>
  <c r="L11" i="3"/>
  <c r="L12" i="3"/>
  <c r="K5" i="3"/>
  <c r="K6" i="3"/>
  <c r="K7" i="3"/>
  <c r="K8" i="3"/>
  <c r="K9" i="3"/>
  <c r="K10" i="3"/>
  <c r="K11" i="3"/>
  <c r="K12" i="3"/>
  <c r="W16" i="5"/>
  <c r="W16" i="4"/>
  <c r="W16" i="3"/>
  <c r="W4" i="5"/>
  <c r="W4" i="4"/>
  <c r="W4" i="3"/>
  <c r="K16" i="5"/>
  <c r="K16" i="4"/>
  <c r="K16" i="3"/>
  <c r="K4" i="5"/>
  <c r="K4" i="4"/>
  <c r="K4" i="3"/>
  <c r="X16" i="2"/>
  <c r="X17" i="2"/>
  <c r="X18" i="2"/>
  <c r="X19" i="2"/>
  <c r="X20" i="2"/>
  <c r="X21" i="2"/>
  <c r="X22" i="2"/>
  <c r="X23" i="2"/>
  <c r="X24" i="2"/>
  <c r="W17" i="2"/>
  <c r="W18" i="2"/>
  <c r="W19" i="2"/>
  <c r="W20" i="2"/>
  <c r="W21" i="2"/>
  <c r="W22" i="2"/>
  <c r="W23" i="2"/>
  <c r="W24" i="2"/>
  <c r="W16" i="2"/>
  <c r="X5" i="2"/>
  <c r="X6" i="2"/>
  <c r="X7" i="2"/>
  <c r="X8" i="2"/>
  <c r="X9" i="2"/>
  <c r="X10" i="2"/>
  <c r="X11" i="2"/>
  <c r="X12" i="2"/>
  <c r="X4" i="2"/>
  <c r="W4" i="2"/>
  <c r="W5" i="2"/>
  <c r="W6" i="2"/>
  <c r="W7" i="2"/>
  <c r="W8" i="2"/>
  <c r="W9" i="2"/>
  <c r="W10" i="2"/>
  <c r="W11" i="2"/>
  <c r="W12" i="2"/>
  <c r="L16" i="2"/>
  <c r="L17" i="2"/>
  <c r="L18" i="2"/>
  <c r="L19" i="2"/>
  <c r="L20" i="2"/>
  <c r="L21" i="2"/>
  <c r="L22" i="2"/>
  <c r="L23" i="2"/>
  <c r="L24" i="2"/>
  <c r="K17" i="2"/>
  <c r="K18" i="2"/>
  <c r="K19" i="2"/>
  <c r="K20" i="2"/>
  <c r="K21" i="2"/>
  <c r="K22" i="2"/>
  <c r="K23" i="2"/>
  <c r="K24" i="2"/>
  <c r="K16" i="2"/>
  <c r="L5" i="2"/>
  <c r="L6" i="2"/>
  <c r="L7" i="2"/>
  <c r="L8" i="2"/>
  <c r="L9" i="2"/>
  <c r="L10" i="2"/>
  <c r="L11" i="2"/>
  <c r="L12" i="2"/>
  <c r="L4" i="2"/>
  <c r="K5" i="2"/>
  <c r="K6" i="2"/>
  <c r="K7" i="2"/>
  <c r="K8" i="2"/>
  <c r="K9" i="2"/>
  <c r="K10" i="2"/>
  <c r="K11" i="2"/>
  <c r="K12" i="2"/>
  <c r="K4" i="2"/>
  <c r="K6" i="19" l="1"/>
  <c r="P61" i="1"/>
  <c r="O6" i="19" s="1"/>
  <c r="K8" i="19"/>
  <c r="P63" i="1"/>
  <c r="O8" i="19" s="1"/>
  <c r="P47" i="1"/>
  <c r="O5" i="17" s="1"/>
  <c r="K5" i="17"/>
  <c r="K7" i="17"/>
  <c r="P49" i="1"/>
  <c r="O7" i="17" s="1"/>
  <c r="L46" i="1"/>
  <c r="L64" i="1"/>
  <c r="K9" i="19" s="1"/>
  <c r="L62" i="1"/>
  <c r="L60" i="1"/>
  <c r="K5" i="19" s="1"/>
  <c r="L58" i="1"/>
  <c r="K3" i="19" s="1"/>
  <c r="W12" i="1"/>
  <c r="E104" i="1" s="1"/>
  <c r="G104" i="1" s="1"/>
  <c r="W10" i="1"/>
  <c r="E102" i="1" s="1"/>
  <c r="W8" i="1"/>
  <c r="E100" i="1" s="1"/>
  <c r="G100" i="1" s="1"/>
  <c r="W6" i="1"/>
  <c r="E98" i="1" s="1"/>
  <c r="G98" i="1" s="1"/>
  <c r="W4" i="1"/>
  <c r="E96" i="1" s="1"/>
  <c r="P52" i="1"/>
  <c r="O10" i="17" s="1"/>
  <c r="L44" i="1"/>
  <c r="L51" i="1"/>
  <c r="V27" i="14"/>
  <c r="L48" i="1"/>
  <c r="L45" i="1"/>
  <c r="L50" i="1"/>
  <c r="L65" i="1"/>
  <c r="W9" i="1"/>
  <c r="E101" i="1" s="1"/>
  <c r="W7" i="1"/>
  <c r="E99" i="1" s="1"/>
  <c r="G99" i="1" s="1"/>
  <c r="W28" i="14"/>
  <c r="P59" i="1"/>
  <c r="O4" i="19" s="1"/>
  <c r="X28" i="14"/>
  <c r="P57" i="1"/>
  <c r="O2" i="19" s="1"/>
  <c r="P58" i="1"/>
  <c r="O3" i="19" s="1"/>
  <c r="P92" i="1"/>
  <c r="O11" i="20" s="1"/>
  <c r="N10" i="20"/>
  <c r="P78" i="1"/>
  <c r="O9" i="18" s="1"/>
  <c r="N3" i="19"/>
  <c r="N9" i="19"/>
  <c r="F66" i="1"/>
  <c r="C66" i="1"/>
  <c r="D66" i="1"/>
  <c r="G66" i="1"/>
  <c r="J66" i="1"/>
  <c r="K66" i="1"/>
  <c r="I66" i="1"/>
  <c r="M66" i="1"/>
  <c r="H66" i="1"/>
  <c r="E66" i="1"/>
  <c r="N66" i="1"/>
  <c r="L105" i="1"/>
  <c r="M105" i="1"/>
  <c r="F105" i="1"/>
  <c r="J105" i="1"/>
  <c r="AN30" i="1"/>
  <c r="K104" i="1"/>
  <c r="N104" i="1" s="1"/>
  <c r="K103" i="1"/>
  <c r="N103" i="1" s="1"/>
  <c r="K102" i="1"/>
  <c r="N102" i="1" s="1"/>
  <c r="AV30" i="1"/>
  <c r="AU30" i="1"/>
  <c r="AG3" i="1"/>
  <c r="AG11" i="1" s="1"/>
  <c r="AG30" i="1"/>
  <c r="AF3" i="1"/>
  <c r="AF8" i="1" s="1"/>
  <c r="AF30" i="1"/>
  <c r="AL3" i="1"/>
  <c r="AL5" i="1" s="1"/>
  <c r="AO30" i="1"/>
  <c r="AL15" i="1"/>
  <c r="AL21" i="1" s="1"/>
  <c r="AT30" i="1"/>
  <c r="AK30" i="1"/>
  <c r="AF15" i="1"/>
  <c r="AF17" i="1" s="1"/>
  <c r="AL30" i="1"/>
  <c r="AM3" i="1"/>
  <c r="AM8" i="1" s="1"/>
  <c r="AP30" i="1"/>
  <c r="AB30" i="1"/>
  <c r="B1" i="21" s="1"/>
  <c r="AJ30" i="1"/>
  <c r="D96" i="1"/>
  <c r="K96" i="1"/>
  <c r="N96" i="1" s="1"/>
  <c r="D101" i="1"/>
  <c r="K101" i="1"/>
  <c r="N101" i="1" s="1"/>
  <c r="D97" i="1"/>
  <c r="K97" i="1"/>
  <c r="N97" i="1" s="1"/>
  <c r="K98" i="1"/>
  <c r="N98" i="1" s="1"/>
  <c r="AD30" i="1"/>
  <c r="AH30" i="1"/>
  <c r="AC30" i="1"/>
  <c r="AM30" i="1"/>
  <c r="AX30" i="1"/>
  <c r="AW30" i="1"/>
  <c r="AI30" i="1"/>
  <c r="AS30" i="1"/>
  <c r="K100" i="1"/>
  <c r="N100" i="1" s="1"/>
  <c r="AR30" i="1"/>
  <c r="K99" i="1"/>
  <c r="N99" i="1" s="1"/>
  <c r="AE30" i="1"/>
  <c r="AQ30" i="1"/>
  <c r="G37" i="1"/>
  <c r="G33" i="1"/>
  <c r="F30" i="1"/>
  <c r="C97" i="1"/>
  <c r="G36" i="1"/>
  <c r="G32" i="1"/>
  <c r="F36" i="1"/>
  <c r="G35" i="1"/>
  <c r="G31" i="1"/>
  <c r="G29" i="1"/>
  <c r="G34" i="1"/>
  <c r="G30" i="1"/>
  <c r="C96" i="1"/>
  <c r="C103" i="1"/>
  <c r="G103" i="1" s="1"/>
  <c r="C102" i="1"/>
  <c r="C101" i="1"/>
  <c r="AE11" i="1"/>
  <c r="D36" i="1"/>
  <c r="D34" i="1"/>
  <c r="D33" i="1"/>
  <c r="D32" i="1"/>
  <c r="AC23" i="1"/>
  <c r="E37" i="1"/>
  <c r="E35" i="1"/>
  <c r="E33" i="1"/>
  <c r="E30" i="1"/>
  <c r="D29" i="1"/>
  <c r="D35" i="1"/>
  <c r="D31" i="1"/>
  <c r="D37" i="1"/>
  <c r="E36" i="1"/>
  <c r="E34" i="1"/>
  <c r="AP21" i="1"/>
  <c r="AP22" i="1"/>
  <c r="AC19" i="1"/>
  <c r="AE7" i="1"/>
  <c r="AM20" i="1"/>
  <c r="E31" i="1"/>
  <c r="D30" i="1"/>
  <c r="E29" i="1"/>
  <c r="E32" i="1"/>
  <c r="AE9" i="1"/>
  <c r="AE10" i="1"/>
  <c r="AC22" i="1"/>
  <c r="AB11" i="1"/>
  <c r="AB7" i="1"/>
  <c r="AE17" i="1"/>
  <c r="AE6" i="1"/>
  <c r="AC18" i="1"/>
  <c r="AG21" i="1"/>
  <c r="AG17" i="1"/>
  <c r="AO10" i="1"/>
  <c r="AO6" i="1"/>
  <c r="AO20" i="1"/>
  <c r="AE24" i="1"/>
  <c r="AE20" i="1"/>
  <c r="AE16" i="1"/>
  <c r="AP4" i="1"/>
  <c r="AO9" i="1"/>
  <c r="AM18" i="1"/>
  <c r="AO4" i="1"/>
  <c r="AM19" i="1"/>
  <c r="AC16" i="1"/>
  <c r="AP16" i="1"/>
  <c r="AP23" i="1"/>
  <c r="AO22" i="1"/>
  <c r="AC6" i="1"/>
  <c r="AO11" i="1"/>
  <c r="AO7" i="1"/>
  <c r="AD8" i="1"/>
  <c r="AD4" i="1"/>
  <c r="AD21" i="1"/>
  <c r="AD17" i="1"/>
  <c r="AO16" i="1"/>
  <c r="AM21" i="1"/>
  <c r="AC12" i="1"/>
  <c r="AE5" i="1"/>
  <c r="AC4" i="1"/>
  <c r="AE22" i="1"/>
  <c r="AC21" i="1"/>
  <c r="AE18" i="1"/>
  <c r="AC17" i="1"/>
  <c r="AM22" i="1"/>
  <c r="AP17" i="1"/>
  <c r="AC10" i="1"/>
  <c r="AO12" i="1"/>
  <c r="AO8" i="1"/>
  <c r="AO5" i="1"/>
  <c r="AD12" i="1"/>
  <c r="AC8" i="1"/>
  <c r="AM16" i="1"/>
  <c r="AO17" i="1"/>
  <c r="AC9" i="1"/>
  <c r="AC5" i="1"/>
  <c r="AE23" i="1"/>
  <c r="AE19" i="1"/>
  <c r="AM24" i="1"/>
  <c r="AP12" i="1"/>
  <c r="AP11" i="1"/>
  <c r="AP10" i="1"/>
  <c r="AP9" i="1"/>
  <c r="AP8" i="1"/>
  <c r="AP7" i="1"/>
  <c r="AP6" i="1"/>
  <c r="AP5" i="1"/>
  <c r="AM17" i="1"/>
  <c r="AN23" i="1"/>
  <c r="AN20" i="1"/>
  <c r="AN16" i="1"/>
  <c r="AN21" i="1"/>
  <c r="AN19" i="1"/>
  <c r="AG22" i="1"/>
  <c r="AG16" i="1"/>
  <c r="AG18" i="1"/>
  <c r="AD16" i="1"/>
  <c r="AN12" i="1"/>
  <c r="AN11" i="1"/>
  <c r="AN8" i="1"/>
  <c r="AN7" i="1"/>
  <c r="AB6" i="1"/>
  <c r="AB10" i="1"/>
  <c r="AE4" i="1"/>
  <c r="AB23" i="1"/>
  <c r="AB19" i="1"/>
  <c r="AK8" i="1"/>
  <c r="AK7" i="1"/>
  <c r="AK11" i="1"/>
  <c r="AK12" i="1"/>
  <c r="AK10" i="1"/>
  <c r="AK5" i="1"/>
  <c r="AE12" i="1"/>
  <c r="AE8" i="1"/>
  <c r="AB12" i="1"/>
  <c r="AD9" i="1"/>
  <c r="AB8" i="1"/>
  <c r="AD5" i="1"/>
  <c r="AB4" i="1"/>
  <c r="AC20" i="1"/>
  <c r="AC24" i="1"/>
  <c r="AD22" i="1"/>
  <c r="AB21" i="1"/>
  <c r="AD18" i="1"/>
  <c r="AB17" i="1"/>
  <c r="AN24" i="1"/>
  <c r="AP18" i="1"/>
  <c r="AN5" i="1"/>
  <c r="AN9" i="1"/>
  <c r="AN10" i="1"/>
  <c r="AN4" i="1"/>
  <c r="AN6" i="1"/>
  <c r="AN22" i="1"/>
  <c r="AG23" i="1"/>
  <c r="AK9" i="1"/>
  <c r="AG20" i="1"/>
  <c r="AK4" i="1"/>
  <c r="AP19" i="1"/>
  <c r="AP24" i="1"/>
  <c r="AO18" i="1"/>
  <c r="AN17" i="1"/>
  <c r="AB24" i="1"/>
  <c r="AB20" i="1"/>
  <c r="AB16" i="1"/>
  <c r="AD20" i="1"/>
  <c r="AD24" i="1"/>
  <c r="AG19" i="1"/>
  <c r="AK6" i="1"/>
  <c r="AD7" i="1"/>
  <c r="AD11" i="1"/>
  <c r="AG24" i="1"/>
  <c r="AC7" i="1"/>
  <c r="AC11" i="1"/>
  <c r="AD10" i="1"/>
  <c r="AB9" i="1"/>
  <c r="AD6" i="1"/>
  <c r="AB5" i="1"/>
  <c r="AD23" i="1"/>
  <c r="AB22" i="1"/>
  <c r="AD19" i="1"/>
  <c r="AB18" i="1"/>
  <c r="AO23" i="1"/>
  <c r="AO21" i="1"/>
  <c r="AO24" i="1"/>
  <c r="AP20" i="1"/>
  <c r="AO19" i="1"/>
  <c r="AN18" i="1"/>
  <c r="AM23" i="1"/>
  <c r="AE21" i="1"/>
  <c r="F35" i="1" l="1"/>
  <c r="G102" i="1"/>
  <c r="F32" i="1"/>
  <c r="F37" i="1"/>
  <c r="F31" i="1"/>
  <c r="Y30" i="14"/>
  <c r="L67" i="1" s="1"/>
  <c r="K12" i="19" s="1"/>
  <c r="F34" i="1"/>
  <c r="P60" i="1"/>
  <c r="O5" i="19" s="1"/>
  <c r="F33" i="1"/>
  <c r="L66" i="1"/>
  <c r="P66" i="1" s="1"/>
  <c r="O11" i="19" s="1"/>
  <c r="P64" i="1"/>
  <c r="O9" i="19" s="1"/>
  <c r="E105" i="1"/>
  <c r="K6" i="17"/>
  <c r="P48" i="1"/>
  <c r="O6" i="17" s="1"/>
  <c r="K9" i="17"/>
  <c r="P51" i="1"/>
  <c r="O9" i="17" s="1"/>
  <c r="P62" i="1"/>
  <c r="O7" i="19" s="1"/>
  <c r="K7" i="19"/>
  <c r="K2" i="17"/>
  <c r="P44" i="1"/>
  <c r="O2" i="17" s="1"/>
  <c r="P65" i="1"/>
  <c r="O10" i="19" s="1"/>
  <c r="K10" i="19"/>
  <c r="K8" i="17"/>
  <c r="P50" i="1"/>
  <c r="O8" i="17" s="1"/>
  <c r="F29" i="1"/>
  <c r="P45" i="1"/>
  <c r="O3" i="17" s="1"/>
  <c r="K3" i="17"/>
  <c r="K4" i="17"/>
  <c r="P46" i="1"/>
  <c r="O4" i="17" s="1"/>
  <c r="AO44" i="1"/>
  <c r="O1" i="21"/>
  <c r="AI44" i="1"/>
  <c r="I1" i="21"/>
  <c r="AP50" i="1"/>
  <c r="P1" i="21"/>
  <c r="AW44" i="1"/>
  <c r="W1" i="21"/>
  <c r="AF44" i="1"/>
  <c r="F1" i="21"/>
  <c r="AS47" i="1"/>
  <c r="S1" i="21"/>
  <c r="AX47" i="1"/>
  <c r="X1" i="21"/>
  <c r="AN44" i="1"/>
  <c r="N1" i="21"/>
  <c r="AE44" i="1"/>
  <c r="E1" i="21"/>
  <c r="AM44" i="1"/>
  <c r="M1" i="21"/>
  <c r="AG44" i="1"/>
  <c r="G1" i="21"/>
  <c r="AL44" i="1"/>
  <c r="L1" i="21"/>
  <c r="AC50" i="1"/>
  <c r="C1" i="21"/>
  <c r="AK44" i="1"/>
  <c r="K1" i="21"/>
  <c r="AQ44" i="1"/>
  <c r="Q1" i="21"/>
  <c r="AR44" i="1"/>
  <c r="R1" i="21"/>
  <c r="AH44" i="1"/>
  <c r="H1" i="21"/>
  <c r="AT52" i="1"/>
  <c r="T1" i="21"/>
  <c r="AU44" i="1"/>
  <c r="U1" i="21"/>
  <c r="AD44" i="1"/>
  <c r="D1" i="21"/>
  <c r="AJ44" i="1"/>
  <c r="J1" i="21"/>
  <c r="AV44" i="1"/>
  <c r="V1" i="21"/>
  <c r="AF48" i="1"/>
  <c r="G101" i="1"/>
  <c r="AF7" i="1"/>
  <c r="G97" i="1"/>
  <c r="AU53" i="1"/>
  <c r="G96" i="1"/>
  <c r="C105" i="1"/>
  <c r="AL17" i="1"/>
  <c r="AQ17" i="1" s="1"/>
  <c r="AB44" i="1"/>
  <c r="AZ38" i="1"/>
  <c r="AZ39" i="1"/>
  <c r="AZ32" i="1"/>
  <c r="AZ31" i="1"/>
  <c r="AZ33" i="1"/>
  <c r="AZ34" i="1"/>
  <c r="AZ35" i="1"/>
  <c r="AZ36" i="1"/>
  <c r="AZ37" i="1"/>
  <c r="K105" i="1"/>
  <c r="AL18" i="1"/>
  <c r="AQ18" i="1" s="1"/>
  <c r="D105" i="1"/>
  <c r="AL24" i="1"/>
  <c r="AQ24" i="1" s="1"/>
  <c r="AL16" i="1"/>
  <c r="AQ16" i="1" s="1"/>
  <c r="AL20" i="1"/>
  <c r="AQ20" i="1" s="1"/>
  <c r="AM7" i="1"/>
  <c r="AU52" i="1"/>
  <c r="AL23" i="1"/>
  <c r="AQ23" i="1" s="1"/>
  <c r="AL19" i="1"/>
  <c r="AQ19" i="1" s="1"/>
  <c r="AM9" i="1"/>
  <c r="AM10" i="1"/>
  <c r="AM12" i="1"/>
  <c r="AV49" i="1"/>
  <c r="AU45" i="1"/>
  <c r="AU46" i="1"/>
  <c r="AL50" i="1"/>
  <c r="AO50" i="1"/>
  <c r="AL51" i="1"/>
  <c r="AN49" i="1"/>
  <c r="AR49" i="1"/>
  <c r="AN45" i="1"/>
  <c r="AT47" i="1"/>
  <c r="AQ46" i="1"/>
  <c r="AL47" i="1"/>
  <c r="AN46" i="1"/>
  <c r="AL46" i="1"/>
  <c r="AB53" i="1"/>
  <c r="AN47" i="1"/>
  <c r="AN50" i="1"/>
  <c r="AN53" i="1"/>
  <c r="AS53" i="1"/>
  <c r="AP45" i="1"/>
  <c r="AV47" i="1"/>
  <c r="AV50" i="1"/>
  <c r="AF4" i="1"/>
  <c r="AL6" i="1"/>
  <c r="AS46" i="1"/>
  <c r="AR48" i="1"/>
  <c r="AI45" i="1"/>
  <c r="AV45" i="1"/>
  <c r="AF12" i="1"/>
  <c r="AM6" i="1"/>
  <c r="AL7" i="1"/>
  <c r="AL48" i="1"/>
  <c r="AV48" i="1"/>
  <c r="AI52" i="1"/>
  <c r="AV53" i="1"/>
  <c r="AN48" i="1"/>
  <c r="AV46" i="1"/>
  <c r="AM46" i="1"/>
  <c r="AV52" i="1"/>
  <c r="AR45" i="1"/>
  <c r="AI46" i="1"/>
  <c r="AN51" i="1"/>
  <c r="AL22" i="1"/>
  <c r="AQ22" i="1" s="1"/>
  <c r="AF5" i="1"/>
  <c r="AS45" i="1"/>
  <c r="AV51" i="1"/>
  <c r="AN52" i="1"/>
  <c r="AR51" i="1"/>
  <c r="AO53" i="1"/>
  <c r="AH52" i="1"/>
  <c r="AJ48" i="1"/>
  <c r="AH46" i="1"/>
  <c r="AJ49" i="1"/>
  <c r="AO45" i="1"/>
  <c r="AM11" i="1"/>
  <c r="AU48" i="1"/>
  <c r="AM52" i="1"/>
  <c r="AC48" i="1"/>
  <c r="AH51" i="1"/>
  <c r="AO47" i="1"/>
  <c r="AU51" i="1"/>
  <c r="AO51" i="1"/>
  <c r="AO52" i="1"/>
  <c r="AI53" i="1"/>
  <c r="AM4" i="1"/>
  <c r="AG12" i="1"/>
  <c r="AR53" i="1"/>
  <c r="AX52" i="1"/>
  <c r="AP49" i="1"/>
  <c r="AU47" i="1"/>
  <c r="AT51" i="1"/>
  <c r="AC47" i="1"/>
  <c r="AH48" i="1"/>
  <c r="AU49" i="1"/>
  <c r="AC52" i="1"/>
  <c r="AG7" i="1"/>
  <c r="AH7" i="1" s="1"/>
  <c r="AM5" i="1"/>
  <c r="AQ5" i="1" s="1"/>
  <c r="AM48" i="1"/>
  <c r="AJ52" i="1"/>
  <c r="AO46" i="1"/>
  <c r="AI47" i="1"/>
  <c r="AC49" i="1"/>
  <c r="AR50" i="1"/>
  <c r="AU50" i="1"/>
  <c r="AH49" i="1"/>
  <c r="AL12" i="1"/>
  <c r="AT48" i="1"/>
  <c r="AH53" i="1"/>
  <c r="AO49" i="1"/>
  <c r="AI51" i="1"/>
  <c r="AR46" i="1"/>
  <c r="AB48" i="1"/>
  <c r="AF45" i="1"/>
  <c r="AG4" i="1"/>
  <c r="AS44" i="1"/>
  <c r="AS51" i="1"/>
  <c r="AF50" i="1"/>
  <c r="AP44" i="1"/>
  <c r="AP48" i="1"/>
  <c r="AK53" i="1"/>
  <c r="AS50" i="1"/>
  <c r="AP46" i="1"/>
  <c r="AT44" i="1"/>
  <c r="AT53" i="1"/>
  <c r="AM49" i="1"/>
  <c r="AB49" i="1"/>
  <c r="AE46" i="1"/>
  <c r="AC45" i="1"/>
  <c r="AM51" i="1"/>
  <c r="AT50" i="1"/>
  <c r="AF47" i="1"/>
  <c r="AE53" i="1"/>
  <c r="AI49" i="1"/>
  <c r="AF46" i="1"/>
  <c r="AL52" i="1"/>
  <c r="AK45" i="1"/>
  <c r="AW46" i="1"/>
  <c r="AF20" i="1"/>
  <c r="AH20" i="1" s="1"/>
  <c r="AF18" i="1"/>
  <c r="AH18" i="1" s="1"/>
  <c r="AK52" i="1"/>
  <c r="AD49" i="1"/>
  <c r="AX49" i="1"/>
  <c r="AX46" i="1"/>
  <c r="AG50" i="1"/>
  <c r="AL8" i="1"/>
  <c r="AQ8" i="1" s="1"/>
  <c r="AG6" i="1"/>
  <c r="AG10" i="1"/>
  <c r="AF6" i="1"/>
  <c r="AF22" i="1"/>
  <c r="AH22" i="1" s="1"/>
  <c r="AG8" i="1"/>
  <c r="AH8" i="1" s="1"/>
  <c r="AG49" i="1"/>
  <c r="AW51" i="1"/>
  <c r="AH45" i="1"/>
  <c r="AP47" i="1"/>
  <c r="AL49" i="1"/>
  <c r="AJ51" i="1"/>
  <c r="AM50" i="1"/>
  <c r="AR47" i="1"/>
  <c r="AB52" i="1"/>
  <c r="AE50" i="1"/>
  <c r="AC46" i="1"/>
  <c r="AB47" i="1"/>
  <c r="AW53" i="1"/>
  <c r="AF51" i="1"/>
  <c r="AL53" i="1"/>
  <c r="AE45" i="1"/>
  <c r="AF49" i="1"/>
  <c r="AD52" i="1"/>
  <c r="AQ47" i="1"/>
  <c r="AF10" i="1"/>
  <c r="AL10" i="1"/>
  <c r="AQ10" i="1" s="1"/>
  <c r="AL4" i="1"/>
  <c r="AX45" i="1"/>
  <c r="AK48" i="1"/>
  <c r="AG51" i="1"/>
  <c r="AP51" i="1"/>
  <c r="AD47" i="1"/>
  <c r="AE48" i="1"/>
  <c r="AG52" i="1"/>
  <c r="AQ50" i="1"/>
  <c r="AH47" i="1"/>
  <c r="AT45" i="1"/>
  <c r="AR52" i="1"/>
  <c r="AD46" i="1"/>
  <c r="AJ47" i="1"/>
  <c r="AS48" i="1"/>
  <c r="AE47" i="1"/>
  <c r="AG53" i="1"/>
  <c r="AW45" i="1"/>
  <c r="AW52" i="1"/>
  <c r="AK51" i="1"/>
  <c r="AO48" i="1"/>
  <c r="AF53" i="1"/>
  <c r="AX48" i="1"/>
  <c r="AX44" i="1"/>
  <c r="AQ45" i="1"/>
  <c r="AK46" i="1"/>
  <c r="AG48" i="1"/>
  <c r="AF52" i="1"/>
  <c r="AB51" i="1"/>
  <c r="AD53" i="1"/>
  <c r="AB50" i="1"/>
  <c r="AF21" i="1"/>
  <c r="AH21" i="1" s="1"/>
  <c r="AG5" i="1"/>
  <c r="AL9" i="1"/>
  <c r="AF19" i="1"/>
  <c r="AH19" i="1" s="1"/>
  <c r="AL11" i="1"/>
  <c r="AF9" i="1"/>
  <c r="AF16" i="1"/>
  <c r="AH16" i="1" s="1"/>
  <c r="AC44" i="1"/>
  <c r="AC51" i="1"/>
  <c r="AD48" i="1"/>
  <c r="AT49" i="1"/>
  <c r="AK49" i="1"/>
  <c r="AW50" i="1"/>
  <c r="AP53" i="1"/>
  <c r="AD51" i="1"/>
  <c r="AE52" i="1"/>
  <c r="AT46" i="1"/>
  <c r="AQ51" i="1"/>
  <c r="AH50" i="1"/>
  <c r="AB45" i="1"/>
  <c r="AD50" i="1"/>
  <c r="AJ53" i="1"/>
  <c r="AS49" i="1"/>
  <c r="AC53" i="1"/>
  <c r="AQ48" i="1"/>
  <c r="AE51" i="1"/>
  <c r="AQ49" i="1"/>
  <c r="AI50" i="1"/>
  <c r="AJ46" i="1"/>
  <c r="AG45" i="1"/>
  <c r="AK47" i="1"/>
  <c r="AW47" i="1"/>
  <c r="AF11" i="1"/>
  <c r="AH11" i="1" s="1"/>
  <c r="AG9" i="1"/>
  <c r="AF23" i="1"/>
  <c r="AH23" i="1" s="1"/>
  <c r="AF24" i="1"/>
  <c r="AH24" i="1" s="1"/>
  <c r="AX53" i="1"/>
  <c r="AK50" i="1"/>
  <c r="AW49" i="1"/>
  <c r="AX51" i="1"/>
  <c r="AL45" i="1"/>
  <c r="AM47" i="1"/>
  <c r="AX50" i="1"/>
  <c r="AM45" i="1"/>
  <c r="AD45" i="1"/>
  <c r="AW48" i="1"/>
  <c r="AB46" i="1"/>
  <c r="AI48" i="1"/>
  <c r="AP52" i="1"/>
  <c r="AS52" i="1"/>
  <c r="AQ52" i="1"/>
  <c r="AQ53" i="1"/>
  <c r="AJ45" i="1"/>
  <c r="AM53" i="1"/>
  <c r="AE49" i="1"/>
  <c r="AJ50" i="1"/>
  <c r="AG47" i="1"/>
  <c r="AG46" i="1"/>
  <c r="AH17" i="1"/>
  <c r="AQ21" i="1"/>
  <c r="K11" i="19" l="1"/>
  <c r="BA50" i="1"/>
  <c r="BA47" i="1"/>
  <c r="BA52" i="1"/>
  <c r="BA46" i="1"/>
  <c r="BA51" i="1"/>
  <c r="BA48" i="1"/>
  <c r="BA49" i="1"/>
  <c r="BA45" i="1"/>
  <c r="BA53" i="1"/>
  <c r="AY46" i="1"/>
  <c r="AZ46" i="1" s="1"/>
  <c r="AY51" i="1"/>
  <c r="AZ51" i="1" s="1"/>
  <c r="AY53" i="1"/>
  <c r="AZ53" i="1" s="1"/>
  <c r="AY50" i="1"/>
  <c r="AZ50" i="1" s="1"/>
  <c r="AY47" i="1"/>
  <c r="AZ47" i="1" s="1"/>
  <c r="AQ12" i="1"/>
  <c r="AQ6" i="1"/>
  <c r="AY48" i="1"/>
  <c r="AZ48" i="1" s="1"/>
  <c r="AY52" i="1"/>
  <c r="AZ52" i="1" s="1"/>
  <c r="AY45" i="1"/>
  <c r="AZ45" i="1" s="1"/>
  <c r="AY49" i="1"/>
  <c r="AZ49" i="1" s="1"/>
  <c r="AH5" i="1"/>
  <c r="C30" i="1" s="1"/>
  <c r="AH12" i="1"/>
  <c r="AH9" i="1"/>
  <c r="AQ9" i="1"/>
  <c r="AQ4" i="1"/>
  <c r="AQ7" i="1"/>
  <c r="C32" i="1" s="1"/>
  <c r="AH10" i="1"/>
  <c r="C35" i="1" s="1"/>
  <c r="AH6" i="1"/>
  <c r="AH4" i="1"/>
  <c r="AQ11" i="1"/>
  <c r="C36" i="1" s="1"/>
  <c r="C33" i="1"/>
  <c r="C37" i="1" l="1"/>
  <c r="C31" i="1"/>
  <c r="C34" i="1"/>
  <c r="C29" i="1"/>
</calcChain>
</file>

<file path=xl/sharedStrings.xml><?xml version="1.0" encoding="utf-8"?>
<sst xmlns="http://schemas.openxmlformats.org/spreadsheetml/2006/main" count="976" uniqueCount="101">
  <si>
    <t>OK</t>
  </si>
  <si>
    <t>estetica</t>
  </si>
  <si>
    <t>fidelitat</t>
  </si>
  <si>
    <t>Aleix</t>
  </si>
  <si>
    <t>OL</t>
  </si>
  <si>
    <t>estètica</t>
  </si>
  <si>
    <t>OM</t>
  </si>
  <si>
    <t>ON</t>
  </si>
  <si>
    <t>-</t>
  </si>
  <si>
    <t>Biel</t>
  </si>
  <si>
    <t>Global</t>
  </si>
  <si>
    <t>avgabsdif</t>
  </si>
  <si>
    <t>OPPO</t>
  </si>
  <si>
    <t>KAMIN</t>
  </si>
  <si>
    <t>CLUST</t>
  </si>
  <si>
    <t>KIM</t>
  </si>
  <si>
    <t>KRAWCZ</t>
  </si>
  <si>
    <t>L1L0</t>
  </si>
  <si>
    <t>PERCEPT</t>
  </si>
  <si>
    <t>REINHAR</t>
  </si>
  <si>
    <t>TIE</t>
  </si>
  <si>
    <t>results</t>
  </si>
  <si>
    <t>avdev</t>
  </si>
  <si>
    <t>Roger</t>
  </si>
  <si>
    <t>13h 5-01-2024</t>
  </si>
  <si>
    <t>Oscar</t>
  </si>
  <si>
    <t>14h 5-01-2024</t>
  </si>
  <si>
    <t>fid_norm</t>
  </si>
  <si>
    <t>est_norm</t>
  </si>
  <si>
    <t>obs1</t>
  </si>
  <si>
    <t>obs2</t>
  </si>
  <si>
    <t>obs3</t>
  </si>
  <si>
    <t>obs4</t>
  </si>
  <si>
    <t>SceneOK</t>
  </si>
  <si>
    <t>SceneOL</t>
  </si>
  <si>
    <t>SceneOM</t>
  </si>
  <si>
    <t>SceneON</t>
  </si>
  <si>
    <t>general</t>
  </si>
  <si>
    <t>conjoined absolute table of gray matching</t>
  </si>
  <si>
    <t>.</t>
  </si>
  <si>
    <t>conjoined differences table of gray matching</t>
  </si>
  <si>
    <t>Gray Matching</t>
  </si>
  <si>
    <t>Gray Matching Deviations</t>
  </si>
  <si>
    <t xml:space="preserve">T-Test </t>
  </si>
  <si>
    <t>Bias</t>
  </si>
  <si>
    <t>STD</t>
  </si>
  <si>
    <t>Uncanny valley, detecció de detalls pocs naturals i estètica lligada al realisme</t>
  </si>
  <si>
    <t>disparity</t>
  </si>
  <si>
    <t>AVERAGE</t>
  </si>
  <si>
    <t>Lara</t>
  </si>
  <si>
    <t>12h 6/1/2024</t>
  </si>
  <si>
    <t>Eva</t>
  </si>
  <si>
    <t>TotalError</t>
  </si>
  <si>
    <t>Average</t>
  </si>
  <si>
    <t>obs5</t>
  </si>
  <si>
    <t>obs6</t>
  </si>
  <si>
    <t>averages</t>
  </si>
  <si>
    <t>deviation</t>
  </si>
  <si>
    <t>Adarsh</t>
  </si>
  <si>
    <t>11h 8/1/2024</t>
  </si>
  <si>
    <t>Mireia</t>
  </si>
  <si>
    <t>12h 8/1/2024</t>
  </si>
  <si>
    <t>Èric</t>
  </si>
  <si>
    <t>13h 8/1/2024</t>
  </si>
  <si>
    <t>*</t>
  </si>
  <si>
    <t>Sara</t>
  </si>
  <si>
    <t>Xavi</t>
  </si>
  <si>
    <t>obs7</t>
  </si>
  <si>
    <t>obs8</t>
  </si>
  <si>
    <t>obs9</t>
  </si>
  <si>
    <t>obs10</t>
  </si>
  <si>
    <t>obs11</t>
  </si>
  <si>
    <t>obs13</t>
  </si>
  <si>
    <t>obs12</t>
  </si>
  <si>
    <t>total</t>
  </si>
  <si>
    <t/>
  </si>
  <si>
    <t>fid_dev</t>
  </si>
  <si>
    <t>est_dev</t>
  </si>
  <si>
    <t>Ranking by faithfulness</t>
  </si>
  <si>
    <t>Ranking by aesthetics</t>
  </si>
  <si>
    <t>Ranking by gray_diff</t>
  </si>
  <si>
    <t>dev</t>
  </si>
  <si>
    <t>Tania</t>
  </si>
  <si>
    <t>13h 9/1/2024</t>
  </si>
  <si>
    <t>rank_dif</t>
  </si>
  <si>
    <t>rnk_dif_f</t>
  </si>
  <si>
    <t>rnk_dif_e</t>
  </si>
  <si>
    <t>result</t>
  </si>
  <si>
    <t>NotDarkEnough</t>
  </si>
  <si>
    <t>Indistinguishable</t>
  </si>
  <si>
    <t>TintedCubes</t>
  </si>
  <si>
    <t>Anna</t>
  </si>
  <si>
    <t>Uncanny</t>
  </si>
  <si>
    <t>general results table</t>
  </si>
  <si>
    <t>fid</t>
  </si>
  <si>
    <t>est</t>
  </si>
  <si>
    <t>slopediff</t>
  </si>
  <si>
    <t>RMSE</t>
  </si>
  <si>
    <t>ttestpv</t>
  </si>
  <si>
    <t>r2</t>
  </si>
  <si>
    <t>modclas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</si>
</sst>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B55A"/>
        <bgColor indexed="64"/>
      </patternFill>
    </fill>
    <fill>
      <patternFill patternType="solid">
        <fgColor rgb="FF7EB0D5"/>
        <bgColor indexed="64"/>
      </patternFill>
    </fill>
    <fill>
      <patternFill patternType="solid">
        <fgColor rgb="FFFD7F6F"/>
        <bgColor indexed="64"/>
      </patternFill>
    </fill>
    <fill>
      <patternFill patternType="solid">
        <fgColor rgb="FFFDCCE5"/>
        <bgColor indexed="64"/>
      </patternFill>
    </fill>
    <fill>
      <patternFill patternType="solid">
        <fgColor rgb="FFB2E061"/>
        <bgColor indexed="64"/>
      </patternFill>
    </fill>
    <fill>
      <patternFill patternType="solid">
        <fgColor rgb="FFBD7EBE"/>
        <bgColor indexed="64"/>
      </patternFill>
    </fill>
    <fill>
      <patternFill patternType="solid">
        <fgColor rgb="FFFFEE65"/>
        <bgColor indexed="64"/>
      </patternFill>
    </fill>
    <fill>
      <patternFill patternType="solid">
        <fgColor rgb="FFBEB9DB"/>
        <bgColor indexed="64"/>
      </patternFill>
    </fill>
    <fill>
      <patternFill patternType="solid">
        <fgColor rgb="FF8BD3C7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16" fontId="0" fillId="0" borderId="0" xfId="0" applyNumberFormat="1"/>
    <xf numFmtId="2" fontId="0" fillId="0" borderId="0" xfId="0" applyNumberFormat="1"/>
    <xf numFmtId="0" fontId="1" fillId="2" borderId="0" xfId="1"/>
    <xf numFmtId="2" fontId="0" fillId="0" borderId="10" xfId="0" applyNumberFormat="1" applyBorder="1"/>
    <xf numFmtId="2" fontId="0" fillId="0" borderId="2" xfId="0" applyNumberFormat="1" applyBorder="1"/>
    <xf numFmtId="2" fontId="0" fillId="0" borderId="11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8BD3C7"/>
      <color rgb="FFB2E061"/>
      <color rgb="FFBEB9DB"/>
      <color rgb="FFFFEE65"/>
      <color rgb="FFBD7EBE"/>
      <color rgb="FFFD7F6F"/>
      <color rgb="FFFC0C67"/>
      <color rgb="FFFDCCE5"/>
      <color rgb="FF7EB0D5"/>
      <color rgb="FFFFB5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AvDiff</a:t>
            </a:r>
            <a:r>
              <a:rPr lang="en-US" baseline="0"/>
              <a:t> v Faithfulness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Sheet1!$C$29:$C$37</c:f>
              <c:numCache>
                <c:formatCode>0.0</c:formatCode>
                <c:ptCount val="9"/>
                <c:pt idx="0">
                  <c:v>2.1858974358974361</c:v>
                </c:pt>
                <c:pt idx="1">
                  <c:v>3.2506410256410252</c:v>
                </c:pt>
                <c:pt idx="2">
                  <c:v>2.3903846153846153</c:v>
                </c:pt>
                <c:pt idx="3">
                  <c:v>1.423717948717949</c:v>
                </c:pt>
                <c:pt idx="4">
                  <c:v>4.9788461538461535</c:v>
                </c:pt>
                <c:pt idx="5">
                  <c:v>1.78974358974359</c:v>
                </c:pt>
                <c:pt idx="6">
                  <c:v>3.3942307692307692</c:v>
                </c:pt>
                <c:pt idx="7">
                  <c:v>3.7846153846153845</c:v>
                </c:pt>
                <c:pt idx="8">
                  <c:v>3.1038461538461539</c:v>
                </c:pt>
              </c:numCache>
            </c:numRef>
          </c:xVal>
          <c:yVal>
            <c:numRef>
              <c:f>Sheet1!$F$29:$F$37</c:f>
              <c:numCache>
                <c:formatCode>0.0</c:formatCode>
                <c:ptCount val="9"/>
                <c:pt idx="0">
                  <c:v>1.6250861362685178</c:v>
                </c:pt>
                <c:pt idx="1">
                  <c:v>0.69024658592490185</c:v>
                </c:pt>
                <c:pt idx="2">
                  <c:v>-8.7319914253953967E-2</c:v>
                </c:pt>
                <c:pt idx="3">
                  <c:v>-0.32617951482883289</c:v>
                </c:pt>
                <c:pt idx="4">
                  <c:v>-0.61755127577267066</c:v>
                </c:pt>
                <c:pt idx="5">
                  <c:v>-0.11650095742234629</c:v>
                </c:pt>
                <c:pt idx="6">
                  <c:v>-0.95282183530241837</c:v>
                </c:pt>
                <c:pt idx="7">
                  <c:v>0.29259798846166862</c:v>
                </c:pt>
                <c:pt idx="8">
                  <c:v>-0.49353328333141133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3-4733-AFED-80460D5A6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58543"/>
        <c:axId val="1144320719"/>
      </c:scatterChart>
      <c:valAx>
        <c:axId val="113595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20719"/>
        <c:crosses val="autoZero"/>
        <c:crossBetween val="midCat"/>
      </c:valAx>
      <c:valAx>
        <c:axId val="11443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5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TMO est per</a:t>
            </a:r>
            <a:r>
              <a:rPr lang="en-US" baseline="0"/>
              <a:t> scene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Sheet1!$I$96</c:f>
              <c:strCache>
                <c:ptCount val="1"/>
                <c:pt idx="0">
                  <c:v>OPPO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Sheet1!$J$95:$M$95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Sheet1!$J$96:$M$96</c:f>
              <c:numCache>
                <c:formatCode>0.00</c:formatCode>
                <c:ptCount val="4"/>
                <c:pt idx="0">
                  <c:v>1.256198126571525</c:v>
                </c:pt>
                <c:pt idx="1">
                  <c:v>1.6964713158584073</c:v>
                </c:pt>
                <c:pt idx="2">
                  <c:v>1.5724381218405816</c:v>
                </c:pt>
                <c:pt idx="3">
                  <c:v>1.3112741650128181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F-47FD-BBE7-CBF2D4D501B9}"/>
            </c:ext>
          </c:extLst>
        </c:ser>
        <c:ser>
          <c:idx val="1"/>
          <c:order val="1"/>
          <c:tx>
            <c:strRef>
              <c:f>Sheet1!$I$97</c:f>
              <c:strCache>
                <c:ptCount val="1"/>
                <c:pt idx="0">
                  <c:v>KAMIN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Sheet1!$J$95:$M$95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Sheet1!$J$97:$M$97</c:f>
              <c:numCache>
                <c:formatCode>0.00</c:formatCode>
                <c:ptCount val="4"/>
                <c:pt idx="0">
                  <c:v>1.2365378501594024</c:v>
                </c:pt>
                <c:pt idx="1">
                  <c:v>0.66414556653621359</c:v>
                </c:pt>
                <c:pt idx="2">
                  <c:v>0.80795190125277938</c:v>
                </c:pt>
                <c:pt idx="3">
                  <c:v>0.86550673197783334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F-47FD-BBE7-CBF2D4D501B9}"/>
            </c:ext>
          </c:extLst>
        </c:ser>
        <c:ser>
          <c:idx val="2"/>
          <c:order val="2"/>
          <c:tx>
            <c:strRef>
              <c:f>Sheet1!$I$98</c:f>
              <c:strCache>
                <c:ptCount val="1"/>
                <c:pt idx="0">
                  <c:v>CLUST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Sheet1!$J$95:$M$95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Sheet1!$J$98:$M$98</c:f>
              <c:numCache>
                <c:formatCode>0.00</c:formatCode>
                <c:ptCount val="4"/>
                <c:pt idx="0">
                  <c:v>-0.36512960056666138</c:v>
                </c:pt>
                <c:pt idx="1">
                  <c:v>-4.6642387586830036E-2</c:v>
                </c:pt>
                <c:pt idx="2">
                  <c:v>-0.33333989736452507</c:v>
                </c:pt>
                <c:pt idx="3">
                  <c:v>-0.16745661591637281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6F-47FD-BBE7-CBF2D4D501B9}"/>
            </c:ext>
          </c:extLst>
        </c:ser>
        <c:ser>
          <c:idx val="3"/>
          <c:order val="3"/>
          <c:tx>
            <c:strRef>
              <c:f>Sheet1!$I$99</c:f>
              <c:strCache>
                <c:ptCount val="1"/>
                <c:pt idx="0">
                  <c:v>KIM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Sheet1!$J$95:$M$95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Sheet1!$J$99:$M$99</c:f>
              <c:numCache>
                <c:formatCode>0.00</c:formatCode>
                <c:ptCount val="4"/>
                <c:pt idx="0">
                  <c:v>-0.40818404763389093</c:v>
                </c:pt>
                <c:pt idx="1">
                  <c:v>-0.19118749913639294</c:v>
                </c:pt>
                <c:pt idx="2">
                  <c:v>-0.42200933682901137</c:v>
                </c:pt>
                <c:pt idx="3">
                  <c:v>-0.19194151040840171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6F-47FD-BBE7-CBF2D4D501B9}"/>
            </c:ext>
          </c:extLst>
        </c:ser>
        <c:ser>
          <c:idx val="4"/>
          <c:order val="4"/>
          <c:tx>
            <c:strRef>
              <c:f>Sheet1!$I$100</c:f>
              <c:strCache>
                <c:ptCount val="1"/>
                <c:pt idx="0">
                  <c:v>KRAWCZ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Sheet1!$J$95:$M$95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Sheet1!$J$100:$M$100</c:f>
              <c:numCache>
                <c:formatCode>0.00</c:formatCode>
                <c:ptCount val="4"/>
                <c:pt idx="0">
                  <c:v>-0.14427977452917279</c:v>
                </c:pt>
                <c:pt idx="1">
                  <c:v>-0.67078660750136487</c:v>
                </c:pt>
                <c:pt idx="2">
                  <c:v>-0.33659400672824707</c:v>
                </c:pt>
                <c:pt idx="3">
                  <c:v>-0.32125055225969235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6F-47FD-BBE7-CBF2D4D501B9}"/>
            </c:ext>
          </c:extLst>
        </c:ser>
        <c:ser>
          <c:idx val="5"/>
          <c:order val="5"/>
          <c:tx>
            <c:strRef>
              <c:f>Sheet1!$I$101</c:f>
              <c:strCache>
                <c:ptCount val="1"/>
                <c:pt idx="0">
                  <c:v>L1L0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Sheet1!$J$95:$M$95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Sheet1!$J$101:$M$101</c:f>
              <c:numCache>
                <c:formatCode>0.00</c:formatCode>
                <c:ptCount val="4"/>
                <c:pt idx="0">
                  <c:v>-0.24139327789096304</c:v>
                </c:pt>
                <c:pt idx="1">
                  <c:v>-0.31370654876016346</c:v>
                </c:pt>
                <c:pt idx="2">
                  <c:v>-5.2843073279689505E-2</c:v>
                </c:pt>
                <c:pt idx="3">
                  <c:v>-0.16628778500411587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6F-47FD-BBE7-CBF2D4D501B9}"/>
            </c:ext>
          </c:extLst>
        </c:ser>
        <c:ser>
          <c:idx val="6"/>
          <c:order val="6"/>
          <c:tx>
            <c:strRef>
              <c:f>Sheet1!$I$102</c:f>
              <c:strCache>
                <c:ptCount val="1"/>
                <c:pt idx="0">
                  <c:v>PERCEPT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Sheet1!$J$95:$M$95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Sheet1!$J$102:$M$102</c:f>
              <c:numCache>
                <c:formatCode>0.00</c:formatCode>
                <c:ptCount val="4"/>
                <c:pt idx="0">
                  <c:v>-1.0847937164150072</c:v>
                </c:pt>
                <c:pt idx="1">
                  <c:v>-0.96414942656444458</c:v>
                </c:pt>
                <c:pt idx="2">
                  <c:v>-0.91301864886089001</c:v>
                </c:pt>
                <c:pt idx="3">
                  <c:v>-0.9606797891139961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6F-47FD-BBE7-CBF2D4D501B9}"/>
            </c:ext>
          </c:extLst>
        </c:ser>
        <c:ser>
          <c:idx val="7"/>
          <c:order val="7"/>
          <c:tx>
            <c:strRef>
              <c:f>Sheet1!$I$103</c:f>
              <c:strCache>
                <c:ptCount val="1"/>
                <c:pt idx="0">
                  <c:v>REINHAR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Sheet1!$J$95:$M$95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Sheet1!$J$103:$M$103</c:f>
              <c:numCache>
                <c:formatCode>0.00</c:formatCode>
                <c:ptCount val="4"/>
                <c:pt idx="0">
                  <c:v>0.38787382973324908</c:v>
                </c:pt>
                <c:pt idx="1">
                  <c:v>0.16262791428322951</c:v>
                </c:pt>
                <c:pt idx="2">
                  <c:v>0.40444854303608807</c:v>
                </c:pt>
                <c:pt idx="3">
                  <c:v>0.26761945802169174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6F-47FD-BBE7-CBF2D4D501B9}"/>
            </c:ext>
          </c:extLst>
        </c:ser>
        <c:ser>
          <c:idx val="8"/>
          <c:order val="8"/>
          <c:tx>
            <c:strRef>
              <c:f>Sheet1!$I$104</c:f>
              <c:strCache>
                <c:ptCount val="1"/>
                <c:pt idx="0">
                  <c:v>TIE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Sheet1!$J$95:$M$95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Sheet1!$J$104:$M$104</c:f>
              <c:numCache>
                <c:formatCode>0.00</c:formatCode>
                <c:ptCount val="4"/>
                <c:pt idx="0">
                  <c:v>-0.63682938942848044</c:v>
                </c:pt>
                <c:pt idx="1">
                  <c:v>-0.33677232712865418</c:v>
                </c:pt>
                <c:pt idx="2">
                  <c:v>-0.72703360306708598</c:v>
                </c:pt>
                <c:pt idx="3">
                  <c:v>-0.63678410230976423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6F-47FD-BBE7-CBF2D4D50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03759"/>
        <c:axId val="2011145679"/>
      </c:scatterChart>
      <c:valAx>
        <c:axId val="185680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45679"/>
        <c:crosses val="autoZero"/>
        <c:crossBetween val="midCat"/>
      </c:valAx>
      <c:valAx>
        <c:axId val="20111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0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TMO est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OPPO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Sheet1!$C$70:$N$70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Sheet1!$C$71:$N$71</c:f>
              <c:numCache>
                <c:formatCode>0.00</c:formatCode>
                <c:ptCount val="12"/>
                <c:pt idx="0">
                  <c:v>0.31712188891232118</c:v>
                </c:pt>
                <c:pt idx="1">
                  <c:v>1.7252748477483799</c:v>
                </c:pt>
                <c:pt idx="2">
                  <c:v>1.7223367562876479</c:v>
                </c:pt>
                <c:pt idx="3">
                  <c:v>1.2787949043378413</c:v>
                </c:pt>
                <c:pt idx="4">
                  <c:v>1.8866280909231357</c:v>
                </c:pt>
                <c:pt idx="5">
                  <c:v>1.7582573862442592</c:v>
                </c:pt>
                <c:pt idx="6">
                  <c:v>1.7749246352763559</c:v>
                </c:pt>
                <c:pt idx="7">
                  <c:v>1.0772085216175109</c:v>
                </c:pt>
                <c:pt idx="8">
                  <c:v>1.7700492268989643</c:v>
                </c:pt>
                <c:pt idx="9">
                  <c:v>0.31236782767181809</c:v>
                </c:pt>
                <c:pt idx="10">
                  <c:v>2.0090499929973182</c:v>
                </c:pt>
                <c:pt idx="11">
                  <c:v>1.3675787107825208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2-4205-8C26-481D9B352995}"/>
            </c:ext>
          </c:extLst>
        </c:ser>
        <c:ser>
          <c:idx val="1"/>
          <c:order val="1"/>
          <c:tx>
            <c:strRef>
              <c:f>Sheet1!$B$72</c:f>
              <c:strCache>
                <c:ptCount val="1"/>
                <c:pt idx="0">
                  <c:v>KAMIN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Sheet1!$C$70:$N$70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Sheet1!$C$72:$N$72</c:f>
              <c:numCache>
                <c:formatCode>0.00</c:formatCode>
                <c:ptCount val="12"/>
                <c:pt idx="0">
                  <c:v>1.0466495568431451</c:v>
                </c:pt>
                <c:pt idx="1">
                  <c:v>0.87097852210489191</c:v>
                </c:pt>
                <c:pt idx="2">
                  <c:v>0.61592005972177188</c:v>
                </c:pt>
                <c:pt idx="3">
                  <c:v>0.95313717909558238</c:v>
                </c:pt>
                <c:pt idx="4">
                  <c:v>1.3650364866734364</c:v>
                </c:pt>
                <c:pt idx="5">
                  <c:v>0.83825424743595689</c:v>
                </c:pt>
                <c:pt idx="6">
                  <c:v>1.0135807634012099</c:v>
                </c:pt>
                <c:pt idx="7">
                  <c:v>1.1059988146528226</c:v>
                </c:pt>
                <c:pt idx="8">
                  <c:v>1.2478993316818408</c:v>
                </c:pt>
                <c:pt idx="9">
                  <c:v>0.54117932927703938</c:v>
                </c:pt>
                <c:pt idx="10">
                  <c:v>1.0559190399589433</c:v>
                </c:pt>
                <c:pt idx="11">
                  <c:v>0.81202196731935761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2-4205-8C26-481D9B352995}"/>
            </c:ext>
          </c:extLst>
        </c:ser>
        <c:ser>
          <c:idx val="2"/>
          <c:order val="2"/>
          <c:tx>
            <c:strRef>
              <c:f>Sheet1!$B$73</c:f>
              <c:strCache>
                <c:ptCount val="1"/>
                <c:pt idx="0">
                  <c:v>CLUST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Sheet1!$C$70:$N$70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Sheet1!$C$73:$N$73</c:f>
              <c:numCache>
                <c:formatCode>0.00</c:formatCode>
                <c:ptCount val="12"/>
                <c:pt idx="0">
                  <c:v>3.8740036587746413E-2</c:v>
                </c:pt>
                <c:pt idx="1">
                  <c:v>-0.49103206283114409</c:v>
                </c:pt>
                <c:pt idx="2">
                  <c:v>0.2224879498915418</c:v>
                </c:pt>
                <c:pt idx="3">
                  <c:v>0.14264478125624186</c:v>
                </c:pt>
                <c:pt idx="4">
                  <c:v>1.1672960907227567E-2</c:v>
                </c:pt>
                <c:pt idx="5">
                  <c:v>-0.68125557760962163</c:v>
                </c:pt>
                <c:pt idx="6">
                  <c:v>-0.44229127405192376</c:v>
                </c:pt>
                <c:pt idx="7">
                  <c:v>-0.66597123695371874</c:v>
                </c:pt>
                <c:pt idx="8">
                  <c:v>-6.9479601422446219E-2</c:v>
                </c:pt>
                <c:pt idx="9">
                  <c:v>-0.86719693901745976</c:v>
                </c:pt>
                <c:pt idx="10">
                  <c:v>-0.541209894679899</c:v>
                </c:pt>
                <c:pt idx="11">
                  <c:v>7.3616873459582816E-3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E2-4205-8C26-481D9B352995}"/>
            </c:ext>
          </c:extLst>
        </c:ser>
        <c:ser>
          <c:idx val="3"/>
          <c:order val="3"/>
          <c:tx>
            <c:strRef>
              <c:f>Sheet1!$B$74</c:f>
              <c:strCache>
                <c:ptCount val="1"/>
                <c:pt idx="0">
                  <c:v>KIM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Sheet1!$C$70:$N$70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Sheet1!$C$74:$N$74</c:f>
              <c:numCache>
                <c:formatCode>0.00</c:formatCode>
                <c:ptCount val="12"/>
                <c:pt idx="0">
                  <c:v>0.55984408978552747</c:v>
                </c:pt>
                <c:pt idx="1">
                  <c:v>-0.1468179738739564</c:v>
                </c:pt>
                <c:pt idx="2">
                  <c:v>0.39519756178365872</c:v>
                </c:pt>
                <c:pt idx="3">
                  <c:v>-0.61298123625396506</c:v>
                </c:pt>
                <c:pt idx="4">
                  <c:v>-0.97371771491915582</c:v>
                </c:pt>
                <c:pt idx="5">
                  <c:v>-0.90372662598446207</c:v>
                </c:pt>
                <c:pt idx="6">
                  <c:v>-0.45510470996499353</c:v>
                </c:pt>
                <c:pt idx="7">
                  <c:v>0.4792086552556471</c:v>
                </c:pt>
                <c:pt idx="8">
                  <c:v>-0.74656770189784893</c:v>
                </c:pt>
                <c:pt idx="9">
                  <c:v>0.8452320926505662</c:v>
                </c:pt>
                <c:pt idx="10">
                  <c:v>-0.57890791821270615</c:v>
                </c:pt>
                <c:pt idx="11">
                  <c:v>-0.78805170955028125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E2-4205-8C26-481D9B352995}"/>
            </c:ext>
          </c:extLst>
        </c:ser>
        <c:ser>
          <c:idx val="4"/>
          <c:order val="4"/>
          <c:tx>
            <c:strRef>
              <c:f>Sheet1!$B$75</c:f>
              <c:strCache>
                <c:ptCount val="1"/>
                <c:pt idx="0">
                  <c:v>KRAWCZ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Sheet1!$C$70:$N$70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Sheet1!$C$75:$N$75</c:f>
              <c:numCache>
                <c:formatCode>0.00</c:formatCode>
                <c:ptCount val="12"/>
                <c:pt idx="0">
                  <c:v>0.30056072716122617</c:v>
                </c:pt>
                <c:pt idx="1">
                  <c:v>-0.23964717253060916</c:v>
                </c:pt>
                <c:pt idx="2">
                  <c:v>-0.3527846073146958</c:v>
                </c:pt>
                <c:pt idx="3">
                  <c:v>-0.8360055034116185</c:v>
                </c:pt>
                <c:pt idx="4">
                  <c:v>-0.63939159431336989</c:v>
                </c:pt>
                <c:pt idx="5">
                  <c:v>-0.48003056716016035</c:v>
                </c:pt>
                <c:pt idx="6">
                  <c:v>-0.58617552040428156</c:v>
                </c:pt>
                <c:pt idx="7">
                  <c:v>-0.37551970642247035</c:v>
                </c:pt>
                <c:pt idx="8">
                  <c:v>-0.57081070988139848</c:v>
                </c:pt>
                <c:pt idx="9">
                  <c:v>0.57344624172187686</c:v>
                </c:pt>
                <c:pt idx="10">
                  <c:v>-0.55712485054370953</c:v>
                </c:pt>
                <c:pt idx="11">
                  <c:v>-0.50114187226872808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E2-4205-8C26-481D9B352995}"/>
            </c:ext>
          </c:extLst>
        </c:ser>
        <c:ser>
          <c:idx val="5"/>
          <c:order val="5"/>
          <c:tx>
            <c:strRef>
              <c:f>Sheet1!$B$76</c:f>
              <c:strCache>
                <c:ptCount val="1"/>
                <c:pt idx="0">
                  <c:v>L1L0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Sheet1!$C$70:$N$70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Sheet1!$C$76:$N$76</c:f>
              <c:numCache>
                <c:formatCode>0.00</c:formatCode>
                <c:ptCount val="12"/>
                <c:pt idx="0">
                  <c:v>-0.33204009840877408</c:v>
                </c:pt>
                <c:pt idx="1">
                  <c:v>0.31216359652800579</c:v>
                </c:pt>
                <c:pt idx="2">
                  <c:v>-0.591388436060718</c:v>
                </c:pt>
                <c:pt idx="3">
                  <c:v>0.11945004787714103</c:v>
                </c:pt>
                <c:pt idx="4">
                  <c:v>-0.73897570398951484</c:v>
                </c:pt>
                <c:pt idx="5">
                  <c:v>0.19761518325653657</c:v>
                </c:pt>
                <c:pt idx="6">
                  <c:v>0.26111165088756649</c:v>
                </c:pt>
                <c:pt idx="7">
                  <c:v>-0.53212177831322705</c:v>
                </c:pt>
                <c:pt idx="8">
                  <c:v>-0.28786053283944835</c:v>
                </c:pt>
                <c:pt idx="9">
                  <c:v>-0.8553866244494075</c:v>
                </c:pt>
                <c:pt idx="10">
                  <c:v>-0.28004266483918755</c:v>
                </c:pt>
                <c:pt idx="11">
                  <c:v>0.44775256468050151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E2-4205-8C26-481D9B352995}"/>
            </c:ext>
          </c:extLst>
        </c:ser>
        <c:ser>
          <c:idx val="6"/>
          <c:order val="6"/>
          <c:tx>
            <c:strRef>
              <c:f>Sheet1!$B$77</c:f>
              <c:strCache>
                <c:ptCount val="1"/>
                <c:pt idx="0">
                  <c:v>PERCEPT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Sheet1!$C$70:$N$70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Sheet1!$C$77:$N$77</c:f>
              <c:numCache>
                <c:formatCode>0.00</c:formatCode>
                <c:ptCount val="12"/>
                <c:pt idx="0">
                  <c:v>-1.7616096939152304</c:v>
                </c:pt>
                <c:pt idx="1">
                  <c:v>-1.3214297020928996</c:v>
                </c:pt>
                <c:pt idx="2">
                  <c:v>-1.4577589960903583</c:v>
                </c:pt>
                <c:pt idx="3">
                  <c:v>-0.67487659194795113</c:v>
                </c:pt>
                <c:pt idx="4">
                  <c:v>-0.10658441361899068</c:v>
                </c:pt>
                <c:pt idx="5">
                  <c:v>-0.9820054129563579</c:v>
                </c:pt>
                <c:pt idx="6">
                  <c:v>-0.95266730185694337</c:v>
                </c:pt>
                <c:pt idx="7">
                  <c:v>-1.3285454629018913</c:v>
                </c:pt>
                <c:pt idx="8">
                  <c:v>-1.2957716843423892</c:v>
                </c:pt>
                <c:pt idx="9">
                  <c:v>-0.2322706014227458</c:v>
                </c:pt>
                <c:pt idx="10">
                  <c:v>-0.95012537445848066</c:v>
                </c:pt>
                <c:pt idx="11">
                  <c:v>-0.61334988549331815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E2-4205-8C26-481D9B352995}"/>
            </c:ext>
          </c:extLst>
        </c:ser>
        <c:ser>
          <c:idx val="7"/>
          <c:order val="7"/>
          <c:tx>
            <c:strRef>
              <c:f>Sheet1!$B$78</c:f>
              <c:strCache>
                <c:ptCount val="1"/>
                <c:pt idx="0">
                  <c:v>REINHAR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Sheet1!$C$70:$N$70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Sheet1!$C$78:$N$78</c:f>
              <c:numCache>
                <c:formatCode>0.00</c:formatCode>
                <c:ptCount val="12"/>
                <c:pt idx="0">
                  <c:v>1.103866183157439</c:v>
                </c:pt>
                <c:pt idx="1">
                  <c:v>0.22054569898592705</c:v>
                </c:pt>
                <c:pt idx="2">
                  <c:v>0.32482205689836946</c:v>
                </c:pt>
                <c:pt idx="3">
                  <c:v>0.33247613569847789</c:v>
                </c:pt>
                <c:pt idx="4">
                  <c:v>-9.7353987090801591E-2</c:v>
                </c:pt>
                <c:pt idx="5">
                  <c:v>-2.6891502980739918E-2</c:v>
                </c:pt>
                <c:pt idx="6">
                  <c:v>-4.8532961668502655E-2</c:v>
                </c:pt>
                <c:pt idx="7">
                  <c:v>1.2116652848438392</c:v>
                </c:pt>
                <c:pt idx="8">
                  <c:v>0.22412330960666282</c:v>
                </c:pt>
                <c:pt idx="9">
                  <c:v>-0.43639474665467737</c:v>
                </c:pt>
                <c:pt idx="10">
                  <c:v>0.10556793940946159</c:v>
                </c:pt>
                <c:pt idx="11">
                  <c:v>0.12496822766280902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E2-4205-8C26-481D9B352995}"/>
            </c:ext>
          </c:extLst>
        </c:ser>
        <c:ser>
          <c:idx val="8"/>
          <c:order val="8"/>
          <c:tx>
            <c:strRef>
              <c:f>Sheet1!$B$79</c:f>
              <c:strCache>
                <c:ptCount val="1"/>
                <c:pt idx="0">
                  <c:v>TIE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Sheet1!$C$70:$N$70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Sheet1!$C$79:$N$79</c:f>
              <c:numCache>
                <c:formatCode>0.00</c:formatCode>
                <c:ptCount val="12"/>
                <c:pt idx="0">
                  <c:v>-1.2731326901234008</c:v>
                </c:pt>
                <c:pt idx="1">
                  <c:v>-0.93003575403859551</c:v>
                </c:pt>
                <c:pt idx="2">
                  <c:v>-0.87883234511721808</c:v>
                </c:pt>
                <c:pt idx="3">
                  <c:v>-0.70263971665174996</c:v>
                </c:pt>
                <c:pt idx="4">
                  <c:v>-0.70731412457196607</c:v>
                </c:pt>
                <c:pt idx="5">
                  <c:v>0.27978286975458899</c:v>
                </c:pt>
                <c:pt idx="6">
                  <c:v>-0.56484528161848502</c:v>
                </c:pt>
                <c:pt idx="7">
                  <c:v>-0.97192309177851266</c:v>
                </c:pt>
                <c:pt idx="8">
                  <c:v>-0.27158163780393596</c:v>
                </c:pt>
                <c:pt idx="9">
                  <c:v>0.11902342022299001</c:v>
                </c:pt>
                <c:pt idx="10">
                  <c:v>-0.26312626963174041</c:v>
                </c:pt>
                <c:pt idx="11">
                  <c:v>-0.85713969047881977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E2-4205-8C26-481D9B352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03759"/>
        <c:axId val="1852559183"/>
      </c:scatterChart>
      <c:valAx>
        <c:axId val="1856803759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59183"/>
        <c:crosses val="autoZero"/>
        <c:crossBetween val="midCat"/>
      </c:valAx>
      <c:valAx>
        <c:axId val="18525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0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OPPO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xVal>
          <c:y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9-4C75-91F8-C361D5A5488F}"/>
            </c:ext>
          </c:extLst>
        </c:ser>
        <c:ser>
          <c:idx val="1"/>
          <c:order val="1"/>
          <c:tx>
            <c:v>OPPO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06138345610026"/>
                  <c:y val="0.24425488480606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xVal>
          <c:yVal>
            <c:numRef>
              <c:f>Sheet1!$AA$31:$AX$31</c:f>
              <c:numCache>
                <c:formatCode>General</c:formatCode>
                <c:ptCount val="24"/>
                <c:pt idx="0">
                  <c:v>1</c:v>
                </c:pt>
                <c:pt idx="1">
                  <c:v>3.4615384615384617</c:v>
                </c:pt>
                <c:pt idx="2">
                  <c:v>1.0769230769230769</c:v>
                </c:pt>
                <c:pt idx="3">
                  <c:v>6.3076923076923075</c:v>
                </c:pt>
                <c:pt idx="4">
                  <c:v>17.53846153846154</c:v>
                </c:pt>
                <c:pt idx="5">
                  <c:v>15.076923076923077</c:v>
                </c:pt>
                <c:pt idx="6">
                  <c:v>23.76923076923077</c:v>
                </c:pt>
                <c:pt idx="7">
                  <c:v>14.615384615384615</c:v>
                </c:pt>
                <c:pt idx="8">
                  <c:v>1.4615384615384615</c:v>
                </c:pt>
                <c:pt idx="9">
                  <c:v>10.23076923076923</c:v>
                </c:pt>
                <c:pt idx="10">
                  <c:v>16.615384615384617</c:v>
                </c:pt>
                <c:pt idx="11">
                  <c:v>12.538461538461538</c:v>
                </c:pt>
                <c:pt idx="12">
                  <c:v>20.846153846153847</c:v>
                </c:pt>
                <c:pt idx="13">
                  <c:v>7.9230769230769234</c:v>
                </c:pt>
                <c:pt idx="14">
                  <c:v>1</c:v>
                </c:pt>
                <c:pt idx="15">
                  <c:v>8.4615384615384617</c:v>
                </c:pt>
                <c:pt idx="16">
                  <c:v>19</c:v>
                </c:pt>
                <c:pt idx="17">
                  <c:v>14.23076923076923</c:v>
                </c:pt>
                <c:pt idx="18">
                  <c:v>21.384615384615383</c:v>
                </c:pt>
                <c:pt idx="19">
                  <c:v>1</c:v>
                </c:pt>
                <c:pt idx="20">
                  <c:v>10.615384615384615</c:v>
                </c:pt>
                <c:pt idx="21">
                  <c:v>11.538461538461538</c:v>
                </c:pt>
                <c:pt idx="22">
                  <c:v>10.615384615384615</c:v>
                </c:pt>
                <c:pt idx="23">
                  <c:v>18.46153846153846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69-4C75-91F8-C361D5A5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KAMINARI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Sheet1!$AA$32:$AX$32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2.9230769230769229</c:v>
                      </c:pt>
                      <c:pt idx="2">
                        <c:v>1</c:v>
                      </c:pt>
                      <c:pt idx="3">
                        <c:v>5.7692307692307692</c:v>
                      </c:pt>
                      <c:pt idx="4">
                        <c:v>15</c:v>
                      </c:pt>
                      <c:pt idx="5">
                        <c:v>11.615384615384615</c:v>
                      </c:pt>
                      <c:pt idx="6">
                        <c:v>22.384615384615383</c:v>
                      </c:pt>
                      <c:pt idx="7">
                        <c:v>6.1538461538461542</c:v>
                      </c:pt>
                      <c:pt idx="8">
                        <c:v>1.1538461538461537</c:v>
                      </c:pt>
                      <c:pt idx="9">
                        <c:v>7.615384615384615</c:v>
                      </c:pt>
                      <c:pt idx="10">
                        <c:v>12.153846153846153</c:v>
                      </c:pt>
                      <c:pt idx="11">
                        <c:v>8.7692307692307701</c:v>
                      </c:pt>
                      <c:pt idx="12">
                        <c:v>17</c:v>
                      </c:pt>
                      <c:pt idx="13">
                        <c:v>3.7692307692307692</c:v>
                      </c:pt>
                      <c:pt idx="14">
                        <c:v>1.3076923076923077</c:v>
                      </c:pt>
                      <c:pt idx="15">
                        <c:v>7.3076923076923075</c:v>
                      </c:pt>
                      <c:pt idx="16">
                        <c:v>15.76923076923077</c:v>
                      </c:pt>
                      <c:pt idx="17">
                        <c:v>11.307692307692308</c:v>
                      </c:pt>
                      <c:pt idx="18">
                        <c:v>21.53846153846154</c:v>
                      </c:pt>
                      <c:pt idx="19">
                        <c:v>1.2307692307692308</c:v>
                      </c:pt>
                      <c:pt idx="20">
                        <c:v>6.6923076923076925</c:v>
                      </c:pt>
                      <c:pt idx="21">
                        <c:v>9.9230769230769234</c:v>
                      </c:pt>
                      <c:pt idx="22">
                        <c:v>9.4615384615384617</c:v>
                      </c:pt>
                      <c:pt idx="23">
                        <c:v>15.923076923076923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769-4C75-91F8-C361D5A5488F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Kaminari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xVal>
          <c:y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6-4266-A136-C7805F851F62}"/>
            </c:ext>
          </c:extLst>
        </c:ser>
        <c:ser>
          <c:idx val="2"/>
          <c:order val="2"/>
          <c:tx>
            <c:v>KAMINARI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35170603674532"/>
                  <c:y val="0.2476213910761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  <c:extLst xmlns:c15="http://schemas.microsoft.com/office/drawing/2012/chart"/>
            </c:numRef>
          </c:xVal>
          <c:yVal>
            <c:numRef>
              <c:f>Sheet1!$AA$32:$AX$32</c:f>
              <c:numCache>
                <c:formatCode>General</c:formatCode>
                <c:ptCount val="24"/>
                <c:pt idx="0">
                  <c:v>2</c:v>
                </c:pt>
                <c:pt idx="1">
                  <c:v>2.9230769230769229</c:v>
                </c:pt>
                <c:pt idx="2">
                  <c:v>1</c:v>
                </c:pt>
                <c:pt idx="3">
                  <c:v>5.7692307692307692</c:v>
                </c:pt>
                <c:pt idx="4">
                  <c:v>15</c:v>
                </c:pt>
                <c:pt idx="5">
                  <c:v>11.615384615384615</c:v>
                </c:pt>
                <c:pt idx="6">
                  <c:v>22.384615384615383</c:v>
                </c:pt>
                <c:pt idx="7">
                  <c:v>6.1538461538461542</c:v>
                </c:pt>
                <c:pt idx="8">
                  <c:v>1.1538461538461537</c:v>
                </c:pt>
                <c:pt idx="9">
                  <c:v>7.615384615384615</c:v>
                </c:pt>
                <c:pt idx="10">
                  <c:v>12.153846153846153</c:v>
                </c:pt>
                <c:pt idx="11">
                  <c:v>8.7692307692307701</c:v>
                </c:pt>
                <c:pt idx="12">
                  <c:v>17</c:v>
                </c:pt>
                <c:pt idx="13">
                  <c:v>3.7692307692307692</c:v>
                </c:pt>
                <c:pt idx="14">
                  <c:v>1.3076923076923077</c:v>
                </c:pt>
                <c:pt idx="15">
                  <c:v>7.3076923076923075</c:v>
                </c:pt>
                <c:pt idx="16">
                  <c:v>15.76923076923077</c:v>
                </c:pt>
                <c:pt idx="17">
                  <c:v>11.307692307692308</c:v>
                </c:pt>
                <c:pt idx="18">
                  <c:v>21.53846153846154</c:v>
                </c:pt>
                <c:pt idx="19">
                  <c:v>1.2307692307692308</c:v>
                </c:pt>
                <c:pt idx="20">
                  <c:v>6.6923076923076925</c:v>
                </c:pt>
                <c:pt idx="21">
                  <c:v>9.9230769230769234</c:v>
                </c:pt>
                <c:pt idx="22">
                  <c:v>9.4615384615384617</c:v>
                </c:pt>
                <c:pt idx="23">
                  <c:v>15.923076923076923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5B06-4266-A136-C7805F85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OPPO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Sheet1!$AA$31:$AX$31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3.4615384615384617</c:v>
                      </c:pt>
                      <c:pt idx="2">
                        <c:v>1.0769230769230769</c:v>
                      </c:pt>
                      <c:pt idx="3">
                        <c:v>6.3076923076923075</c:v>
                      </c:pt>
                      <c:pt idx="4">
                        <c:v>17.53846153846154</c:v>
                      </c:pt>
                      <c:pt idx="5">
                        <c:v>15.076923076923077</c:v>
                      </c:pt>
                      <c:pt idx="6">
                        <c:v>23.76923076923077</c:v>
                      </c:pt>
                      <c:pt idx="7">
                        <c:v>14.615384615384615</c:v>
                      </c:pt>
                      <c:pt idx="8">
                        <c:v>1.4615384615384615</c:v>
                      </c:pt>
                      <c:pt idx="9">
                        <c:v>10.23076923076923</c:v>
                      </c:pt>
                      <c:pt idx="10">
                        <c:v>16.615384615384617</c:v>
                      </c:pt>
                      <c:pt idx="11">
                        <c:v>12.538461538461538</c:v>
                      </c:pt>
                      <c:pt idx="12">
                        <c:v>20.846153846153847</c:v>
                      </c:pt>
                      <c:pt idx="13">
                        <c:v>7.9230769230769234</c:v>
                      </c:pt>
                      <c:pt idx="14">
                        <c:v>1</c:v>
                      </c:pt>
                      <c:pt idx="15">
                        <c:v>8.4615384615384617</c:v>
                      </c:pt>
                      <c:pt idx="16">
                        <c:v>19</c:v>
                      </c:pt>
                      <c:pt idx="17">
                        <c:v>14.23076923076923</c:v>
                      </c:pt>
                      <c:pt idx="18">
                        <c:v>21.384615384615383</c:v>
                      </c:pt>
                      <c:pt idx="19">
                        <c:v>1</c:v>
                      </c:pt>
                      <c:pt idx="20">
                        <c:v>10.615384615384615</c:v>
                      </c:pt>
                      <c:pt idx="21">
                        <c:v>11.538461538461538</c:v>
                      </c:pt>
                      <c:pt idx="22">
                        <c:v>10.615384615384615</c:v>
                      </c:pt>
                      <c:pt idx="23">
                        <c:v>18.46153846153846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B06-4266-A136-C7805F851F62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Clustering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xVal>
          <c:y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E-4B8B-A0A6-6F7A75C2EA72}"/>
            </c:ext>
          </c:extLst>
        </c:ser>
        <c:ser>
          <c:idx val="3"/>
          <c:order val="3"/>
          <c:tx>
            <c:v>Clustering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45923291846584"/>
                  <c:y val="0.23827938174394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Sheet1!$AB$30:$AX$30</c:f>
              <c:numCache>
                <c:formatCode>General</c:formatCode>
                <c:ptCount val="23"/>
                <c:pt idx="0">
                  <c:v>7.0769230769230766</c:v>
                </c:pt>
                <c:pt idx="1">
                  <c:v>2.3846153846153846</c:v>
                </c:pt>
                <c:pt idx="2">
                  <c:v>10.153846153846153</c:v>
                </c:pt>
                <c:pt idx="3">
                  <c:v>15.692307692307692</c:v>
                </c:pt>
                <c:pt idx="4">
                  <c:v>12.153846153846153</c:v>
                </c:pt>
                <c:pt idx="5">
                  <c:v>20.53846153846154</c:v>
                </c:pt>
                <c:pt idx="6">
                  <c:v>14.923076923076923</c:v>
                </c:pt>
                <c:pt idx="7">
                  <c:v>3.2307692307692308</c:v>
                </c:pt>
                <c:pt idx="8">
                  <c:v>14.692307692307692</c:v>
                </c:pt>
                <c:pt idx="9">
                  <c:v>17.76923076923077</c:v>
                </c:pt>
                <c:pt idx="10">
                  <c:v>12</c:v>
                </c:pt>
                <c:pt idx="11">
                  <c:v>17.307692307692307</c:v>
                </c:pt>
                <c:pt idx="12">
                  <c:v>10.538461538461538</c:v>
                </c:pt>
                <c:pt idx="13">
                  <c:v>2</c:v>
                </c:pt>
                <c:pt idx="14">
                  <c:v>12.923076923076923</c:v>
                </c:pt>
                <c:pt idx="15">
                  <c:v>20.923076923076923</c:v>
                </c:pt>
                <c:pt idx="16">
                  <c:v>13.692307692307692</c:v>
                </c:pt>
                <c:pt idx="17">
                  <c:v>20.46153846153846</c:v>
                </c:pt>
                <c:pt idx="18">
                  <c:v>3.0769230769230771</c:v>
                </c:pt>
                <c:pt idx="19">
                  <c:v>10.923076923076923</c:v>
                </c:pt>
                <c:pt idx="20">
                  <c:v>15.538461538461538</c:v>
                </c:pt>
                <c:pt idx="21">
                  <c:v>10.23076923076923</c:v>
                </c:pt>
                <c:pt idx="22">
                  <c:v>14.846153846153847</c:v>
                </c:pt>
              </c:numCache>
            </c:numRef>
          </c:xVal>
          <c:yVal>
            <c:numRef>
              <c:f>Sheet1!$AB$33:$AX$33</c:f>
              <c:numCache>
                <c:formatCode>General</c:formatCode>
                <c:ptCount val="23"/>
                <c:pt idx="0">
                  <c:v>5.8461538461538458</c:v>
                </c:pt>
                <c:pt idx="1">
                  <c:v>1.3076923076923077</c:v>
                </c:pt>
                <c:pt idx="2">
                  <c:v>7.7692307692307692</c:v>
                </c:pt>
                <c:pt idx="3">
                  <c:v>15.76923076923077</c:v>
                </c:pt>
                <c:pt idx="4">
                  <c:v>10.384615384615385</c:v>
                </c:pt>
                <c:pt idx="5">
                  <c:v>22.076923076923077</c:v>
                </c:pt>
                <c:pt idx="6">
                  <c:v>9.3076923076923084</c:v>
                </c:pt>
                <c:pt idx="7">
                  <c:v>1.4615384615384615</c:v>
                </c:pt>
                <c:pt idx="8">
                  <c:v>11.076923076923077</c:v>
                </c:pt>
                <c:pt idx="9">
                  <c:v>13.615384615384615</c:v>
                </c:pt>
                <c:pt idx="10">
                  <c:v>10.846153846153847</c:v>
                </c:pt>
                <c:pt idx="11">
                  <c:v>17.384615384615383</c:v>
                </c:pt>
                <c:pt idx="12">
                  <c:v>5.0769230769230766</c:v>
                </c:pt>
                <c:pt idx="13">
                  <c:v>1</c:v>
                </c:pt>
                <c:pt idx="14">
                  <c:v>7.8461538461538458</c:v>
                </c:pt>
                <c:pt idx="15">
                  <c:v>17.846153846153847</c:v>
                </c:pt>
                <c:pt idx="16">
                  <c:v>10.923076923076923</c:v>
                </c:pt>
                <c:pt idx="17">
                  <c:v>20.846153846153847</c:v>
                </c:pt>
                <c:pt idx="18">
                  <c:v>1</c:v>
                </c:pt>
                <c:pt idx="19">
                  <c:v>8.1538461538461533</c:v>
                </c:pt>
                <c:pt idx="20">
                  <c:v>10.384615384615385</c:v>
                </c:pt>
                <c:pt idx="21">
                  <c:v>8.2307692307692299</c:v>
                </c:pt>
                <c:pt idx="22">
                  <c:v>15.461538461538462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1E-4B8B-A0A6-6F7A75C2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OPPO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Sheet1!$AA$31:$AX$31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3.4615384615384617</c:v>
                      </c:pt>
                      <c:pt idx="2">
                        <c:v>1.0769230769230769</c:v>
                      </c:pt>
                      <c:pt idx="3">
                        <c:v>6.3076923076923075</c:v>
                      </c:pt>
                      <c:pt idx="4">
                        <c:v>17.53846153846154</c:v>
                      </c:pt>
                      <c:pt idx="5">
                        <c:v>15.076923076923077</c:v>
                      </c:pt>
                      <c:pt idx="6">
                        <c:v>23.76923076923077</c:v>
                      </c:pt>
                      <c:pt idx="7">
                        <c:v>14.615384615384615</c:v>
                      </c:pt>
                      <c:pt idx="8">
                        <c:v>1.4615384615384615</c:v>
                      </c:pt>
                      <c:pt idx="9">
                        <c:v>10.23076923076923</c:v>
                      </c:pt>
                      <c:pt idx="10">
                        <c:v>16.615384615384617</c:v>
                      </c:pt>
                      <c:pt idx="11">
                        <c:v>12.538461538461538</c:v>
                      </c:pt>
                      <c:pt idx="12">
                        <c:v>20.846153846153847</c:v>
                      </c:pt>
                      <c:pt idx="13">
                        <c:v>7.9230769230769234</c:v>
                      </c:pt>
                      <c:pt idx="14">
                        <c:v>1</c:v>
                      </c:pt>
                      <c:pt idx="15">
                        <c:v>8.4615384615384617</c:v>
                      </c:pt>
                      <c:pt idx="16">
                        <c:v>19</c:v>
                      </c:pt>
                      <c:pt idx="17">
                        <c:v>14.23076923076923</c:v>
                      </c:pt>
                      <c:pt idx="18">
                        <c:v>21.384615384615383</c:v>
                      </c:pt>
                      <c:pt idx="19">
                        <c:v>1</c:v>
                      </c:pt>
                      <c:pt idx="20">
                        <c:v>10.615384615384615</c:v>
                      </c:pt>
                      <c:pt idx="21">
                        <c:v>11.538461538461538</c:v>
                      </c:pt>
                      <c:pt idx="22">
                        <c:v>10.615384615384615</c:v>
                      </c:pt>
                      <c:pt idx="23">
                        <c:v>18.46153846153846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A1E-4B8B-A0A6-6F7A75C2EA7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KAMINARI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Sheet1!$AA$32:$AX$32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2.9230769230769229</c:v>
                      </c:pt>
                      <c:pt idx="2">
                        <c:v>1</c:v>
                      </c:pt>
                      <c:pt idx="3">
                        <c:v>5.7692307692307692</c:v>
                      </c:pt>
                      <c:pt idx="4">
                        <c:v>15</c:v>
                      </c:pt>
                      <c:pt idx="5">
                        <c:v>11.615384615384615</c:v>
                      </c:pt>
                      <c:pt idx="6">
                        <c:v>22.384615384615383</c:v>
                      </c:pt>
                      <c:pt idx="7">
                        <c:v>6.1538461538461542</c:v>
                      </c:pt>
                      <c:pt idx="8">
                        <c:v>1.1538461538461537</c:v>
                      </c:pt>
                      <c:pt idx="9">
                        <c:v>7.615384615384615</c:v>
                      </c:pt>
                      <c:pt idx="10">
                        <c:v>12.153846153846153</c:v>
                      </c:pt>
                      <c:pt idx="11">
                        <c:v>8.7692307692307701</c:v>
                      </c:pt>
                      <c:pt idx="12">
                        <c:v>17</c:v>
                      </c:pt>
                      <c:pt idx="13">
                        <c:v>3.7692307692307692</c:v>
                      </c:pt>
                      <c:pt idx="14">
                        <c:v>1.3076923076923077</c:v>
                      </c:pt>
                      <c:pt idx="15">
                        <c:v>7.3076923076923075</c:v>
                      </c:pt>
                      <c:pt idx="16">
                        <c:v>15.76923076923077</c:v>
                      </c:pt>
                      <c:pt idx="17">
                        <c:v>11.307692307692308</c:v>
                      </c:pt>
                      <c:pt idx="18">
                        <c:v>21.53846153846154</c:v>
                      </c:pt>
                      <c:pt idx="19">
                        <c:v>1.2307692307692308</c:v>
                      </c:pt>
                      <c:pt idx="20">
                        <c:v>6.6923076923076925</c:v>
                      </c:pt>
                      <c:pt idx="21">
                        <c:v>9.9230769230769234</c:v>
                      </c:pt>
                      <c:pt idx="22">
                        <c:v>9.4615384615384617</c:v>
                      </c:pt>
                      <c:pt idx="23">
                        <c:v>15.923076923076923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1E-4B8B-A0A6-6F7A75C2EA72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Kim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xVal>
          <c:y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A-434C-A8D8-6B2FFE79C5C9}"/>
            </c:ext>
          </c:extLst>
        </c:ser>
        <c:ser>
          <c:idx val="3"/>
          <c:order val="3"/>
          <c:tx>
            <c:v>Kim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6245872491746"/>
                  <c:y val="0.26806211723534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Sheet1!$AB$30:$AX$30</c:f>
              <c:numCache>
                <c:formatCode>General</c:formatCode>
                <c:ptCount val="23"/>
                <c:pt idx="0">
                  <c:v>7.0769230769230766</c:v>
                </c:pt>
                <c:pt idx="1">
                  <c:v>2.3846153846153846</c:v>
                </c:pt>
                <c:pt idx="2">
                  <c:v>10.153846153846153</c:v>
                </c:pt>
                <c:pt idx="3">
                  <c:v>15.692307692307692</c:v>
                </c:pt>
                <c:pt idx="4">
                  <c:v>12.153846153846153</c:v>
                </c:pt>
                <c:pt idx="5">
                  <c:v>20.53846153846154</c:v>
                </c:pt>
                <c:pt idx="6">
                  <c:v>14.923076923076923</c:v>
                </c:pt>
                <c:pt idx="7">
                  <c:v>3.2307692307692308</c:v>
                </c:pt>
                <c:pt idx="8">
                  <c:v>14.692307692307692</c:v>
                </c:pt>
                <c:pt idx="9">
                  <c:v>17.76923076923077</c:v>
                </c:pt>
                <c:pt idx="10">
                  <c:v>12</c:v>
                </c:pt>
                <c:pt idx="11">
                  <c:v>17.307692307692307</c:v>
                </c:pt>
                <c:pt idx="12">
                  <c:v>10.538461538461538</c:v>
                </c:pt>
                <c:pt idx="13">
                  <c:v>2</c:v>
                </c:pt>
                <c:pt idx="14">
                  <c:v>12.923076923076923</c:v>
                </c:pt>
                <c:pt idx="15">
                  <c:v>20.923076923076923</c:v>
                </c:pt>
                <c:pt idx="16">
                  <c:v>13.692307692307692</c:v>
                </c:pt>
                <c:pt idx="17">
                  <c:v>20.46153846153846</c:v>
                </c:pt>
                <c:pt idx="18">
                  <c:v>3.0769230769230771</c:v>
                </c:pt>
                <c:pt idx="19">
                  <c:v>10.923076923076923</c:v>
                </c:pt>
                <c:pt idx="20">
                  <c:v>15.538461538461538</c:v>
                </c:pt>
                <c:pt idx="21">
                  <c:v>10.23076923076923</c:v>
                </c:pt>
                <c:pt idx="22">
                  <c:v>14.846153846153847</c:v>
                </c:pt>
              </c:numCache>
            </c:numRef>
          </c:xVal>
          <c:yVal>
            <c:numRef>
              <c:f>Sheet1!$AB$34:$AX$34</c:f>
              <c:numCache>
                <c:formatCode>General</c:formatCode>
                <c:ptCount val="23"/>
                <c:pt idx="0">
                  <c:v>7.5384615384615383</c:v>
                </c:pt>
                <c:pt idx="1">
                  <c:v>2.3846153846153846</c:v>
                </c:pt>
                <c:pt idx="2">
                  <c:v>10.307692307692308</c:v>
                </c:pt>
                <c:pt idx="3">
                  <c:v>16.23076923076923</c:v>
                </c:pt>
                <c:pt idx="4">
                  <c:v>12.153846153846153</c:v>
                </c:pt>
                <c:pt idx="5">
                  <c:v>20.846153846153847</c:v>
                </c:pt>
                <c:pt idx="6">
                  <c:v>11.307692307692308</c:v>
                </c:pt>
                <c:pt idx="7">
                  <c:v>2.1538461538461537</c:v>
                </c:pt>
                <c:pt idx="8">
                  <c:v>13.23076923076923</c:v>
                </c:pt>
                <c:pt idx="9">
                  <c:v>16.384615384615383</c:v>
                </c:pt>
                <c:pt idx="10">
                  <c:v>11.461538461538462</c:v>
                </c:pt>
                <c:pt idx="11">
                  <c:v>18.53846153846154</c:v>
                </c:pt>
                <c:pt idx="12">
                  <c:v>5.615384615384615</c:v>
                </c:pt>
                <c:pt idx="13">
                  <c:v>1.1538461538461537</c:v>
                </c:pt>
                <c:pt idx="14">
                  <c:v>8.9230769230769234</c:v>
                </c:pt>
                <c:pt idx="15">
                  <c:v>17.384615384615383</c:v>
                </c:pt>
                <c:pt idx="16">
                  <c:v>12.923076923076923</c:v>
                </c:pt>
                <c:pt idx="17">
                  <c:v>21.384615384615383</c:v>
                </c:pt>
                <c:pt idx="18">
                  <c:v>2.8461538461538463</c:v>
                </c:pt>
                <c:pt idx="19">
                  <c:v>9.5384615384615383</c:v>
                </c:pt>
                <c:pt idx="20">
                  <c:v>11.153846153846153</c:v>
                </c:pt>
                <c:pt idx="21">
                  <c:v>9.9230769230769234</c:v>
                </c:pt>
                <c:pt idx="22">
                  <c:v>15.538461538461538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1A-434C-A8D8-6B2FFE79C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OPPO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Sheet1!$AA$31:$AX$31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3.4615384615384617</c:v>
                      </c:pt>
                      <c:pt idx="2">
                        <c:v>1.0769230769230769</c:v>
                      </c:pt>
                      <c:pt idx="3">
                        <c:v>6.3076923076923075</c:v>
                      </c:pt>
                      <c:pt idx="4">
                        <c:v>17.53846153846154</c:v>
                      </c:pt>
                      <c:pt idx="5">
                        <c:v>15.076923076923077</c:v>
                      </c:pt>
                      <c:pt idx="6">
                        <c:v>23.76923076923077</c:v>
                      </c:pt>
                      <c:pt idx="7">
                        <c:v>14.615384615384615</c:v>
                      </c:pt>
                      <c:pt idx="8">
                        <c:v>1.4615384615384615</c:v>
                      </c:pt>
                      <c:pt idx="9">
                        <c:v>10.23076923076923</c:v>
                      </c:pt>
                      <c:pt idx="10">
                        <c:v>16.615384615384617</c:v>
                      </c:pt>
                      <c:pt idx="11">
                        <c:v>12.538461538461538</c:v>
                      </c:pt>
                      <c:pt idx="12">
                        <c:v>20.846153846153847</c:v>
                      </c:pt>
                      <c:pt idx="13">
                        <c:v>7.9230769230769234</c:v>
                      </c:pt>
                      <c:pt idx="14">
                        <c:v>1</c:v>
                      </c:pt>
                      <c:pt idx="15">
                        <c:v>8.4615384615384617</c:v>
                      </c:pt>
                      <c:pt idx="16">
                        <c:v>19</c:v>
                      </c:pt>
                      <c:pt idx="17">
                        <c:v>14.23076923076923</c:v>
                      </c:pt>
                      <c:pt idx="18">
                        <c:v>21.384615384615383</c:v>
                      </c:pt>
                      <c:pt idx="19">
                        <c:v>1</c:v>
                      </c:pt>
                      <c:pt idx="20">
                        <c:v>10.615384615384615</c:v>
                      </c:pt>
                      <c:pt idx="21">
                        <c:v>11.538461538461538</c:v>
                      </c:pt>
                      <c:pt idx="22">
                        <c:v>10.615384615384615</c:v>
                      </c:pt>
                      <c:pt idx="23">
                        <c:v>18.46153846153846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31A-434C-A8D8-6B2FFE79C5C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KAMINARI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Sheet1!$AA$32:$AX$32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2.9230769230769229</c:v>
                      </c:pt>
                      <c:pt idx="2">
                        <c:v>1</c:v>
                      </c:pt>
                      <c:pt idx="3">
                        <c:v>5.7692307692307692</c:v>
                      </c:pt>
                      <c:pt idx="4">
                        <c:v>15</c:v>
                      </c:pt>
                      <c:pt idx="5">
                        <c:v>11.615384615384615</c:v>
                      </c:pt>
                      <c:pt idx="6">
                        <c:v>22.384615384615383</c:v>
                      </c:pt>
                      <c:pt idx="7">
                        <c:v>6.1538461538461542</c:v>
                      </c:pt>
                      <c:pt idx="8">
                        <c:v>1.1538461538461537</c:v>
                      </c:pt>
                      <c:pt idx="9">
                        <c:v>7.615384615384615</c:v>
                      </c:pt>
                      <c:pt idx="10">
                        <c:v>12.153846153846153</c:v>
                      </c:pt>
                      <c:pt idx="11">
                        <c:v>8.7692307692307701</c:v>
                      </c:pt>
                      <c:pt idx="12">
                        <c:v>17</c:v>
                      </c:pt>
                      <c:pt idx="13">
                        <c:v>3.7692307692307692</c:v>
                      </c:pt>
                      <c:pt idx="14">
                        <c:v>1.3076923076923077</c:v>
                      </c:pt>
                      <c:pt idx="15">
                        <c:v>7.3076923076923075</c:v>
                      </c:pt>
                      <c:pt idx="16">
                        <c:v>15.76923076923077</c:v>
                      </c:pt>
                      <c:pt idx="17">
                        <c:v>11.307692307692308</c:v>
                      </c:pt>
                      <c:pt idx="18">
                        <c:v>21.53846153846154</c:v>
                      </c:pt>
                      <c:pt idx="19">
                        <c:v>1.2307692307692308</c:v>
                      </c:pt>
                      <c:pt idx="20">
                        <c:v>6.6923076923076925</c:v>
                      </c:pt>
                      <c:pt idx="21">
                        <c:v>9.9230769230769234</c:v>
                      </c:pt>
                      <c:pt idx="22">
                        <c:v>9.4615384615384617</c:v>
                      </c:pt>
                      <c:pt idx="23">
                        <c:v>15.923076923076923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1A-434C-A8D8-6B2FFE79C5C9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Krawcz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xVal>
          <c:y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A-44F8-BA9D-C8F7FA1A9BC4}"/>
            </c:ext>
          </c:extLst>
        </c:ser>
        <c:ser>
          <c:idx val="3"/>
          <c:order val="3"/>
          <c:tx>
            <c:v>Krawcz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66353399373464"/>
                  <c:y val="0.13146908719743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Sheet1!$AB$30:$AX$30</c:f>
              <c:numCache>
                <c:formatCode>General</c:formatCode>
                <c:ptCount val="23"/>
                <c:pt idx="0">
                  <c:v>7.0769230769230766</c:v>
                </c:pt>
                <c:pt idx="1">
                  <c:v>2.3846153846153846</c:v>
                </c:pt>
                <c:pt idx="2">
                  <c:v>10.153846153846153</c:v>
                </c:pt>
                <c:pt idx="3">
                  <c:v>15.692307692307692</c:v>
                </c:pt>
                <c:pt idx="4">
                  <c:v>12.153846153846153</c:v>
                </c:pt>
                <c:pt idx="5">
                  <c:v>20.53846153846154</c:v>
                </c:pt>
                <c:pt idx="6">
                  <c:v>14.923076923076923</c:v>
                </c:pt>
                <c:pt idx="7">
                  <c:v>3.2307692307692308</c:v>
                </c:pt>
                <c:pt idx="8">
                  <c:v>14.692307692307692</c:v>
                </c:pt>
                <c:pt idx="9">
                  <c:v>17.76923076923077</c:v>
                </c:pt>
                <c:pt idx="10">
                  <c:v>12</c:v>
                </c:pt>
                <c:pt idx="11">
                  <c:v>17.307692307692307</c:v>
                </c:pt>
                <c:pt idx="12">
                  <c:v>10.538461538461538</c:v>
                </c:pt>
                <c:pt idx="13">
                  <c:v>2</c:v>
                </c:pt>
                <c:pt idx="14">
                  <c:v>12.923076923076923</c:v>
                </c:pt>
                <c:pt idx="15">
                  <c:v>20.923076923076923</c:v>
                </c:pt>
                <c:pt idx="16">
                  <c:v>13.692307692307692</c:v>
                </c:pt>
                <c:pt idx="17">
                  <c:v>20.46153846153846</c:v>
                </c:pt>
                <c:pt idx="18">
                  <c:v>3.0769230769230771</c:v>
                </c:pt>
                <c:pt idx="19">
                  <c:v>10.923076923076923</c:v>
                </c:pt>
                <c:pt idx="20">
                  <c:v>15.538461538461538</c:v>
                </c:pt>
                <c:pt idx="21">
                  <c:v>10.23076923076923</c:v>
                </c:pt>
                <c:pt idx="22">
                  <c:v>14.846153846153847</c:v>
                </c:pt>
              </c:numCache>
            </c:numRef>
          </c:xVal>
          <c:yVal>
            <c:numRef>
              <c:f>Sheet1!$AB$35:$AX$35</c:f>
              <c:numCache>
                <c:formatCode>General</c:formatCode>
                <c:ptCount val="23"/>
                <c:pt idx="0">
                  <c:v>3.2307692307692308</c:v>
                </c:pt>
                <c:pt idx="1">
                  <c:v>1</c:v>
                </c:pt>
                <c:pt idx="2">
                  <c:v>5.0769230769230766</c:v>
                </c:pt>
                <c:pt idx="3">
                  <c:v>9.3076923076923084</c:v>
                </c:pt>
                <c:pt idx="4">
                  <c:v>7.1538461538461542</c:v>
                </c:pt>
                <c:pt idx="5">
                  <c:v>16.076923076923077</c:v>
                </c:pt>
                <c:pt idx="6">
                  <c:v>4.7692307692307692</c:v>
                </c:pt>
                <c:pt idx="7">
                  <c:v>1.3076923076923077</c:v>
                </c:pt>
                <c:pt idx="8">
                  <c:v>6.615384615384615</c:v>
                </c:pt>
                <c:pt idx="9">
                  <c:v>9.9230769230769234</c:v>
                </c:pt>
                <c:pt idx="10">
                  <c:v>7</c:v>
                </c:pt>
                <c:pt idx="11">
                  <c:v>12.923076923076923</c:v>
                </c:pt>
                <c:pt idx="12">
                  <c:v>4</c:v>
                </c:pt>
                <c:pt idx="13">
                  <c:v>1.0769230769230769</c:v>
                </c:pt>
                <c:pt idx="14">
                  <c:v>7.5384615384615383</c:v>
                </c:pt>
                <c:pt idx="15">
                  <c:v>11.076923076923077</c:v>
                </c:pt>
                <c:pt idx="16">
                  <c:v>9</c:v>
                </c:pt>
                <c:pt idx="17">
                  <c:v>17</c:v>
                </c:pt>
                <c:pt idx="18">
                  <c:v>1.2307692307692308</c:v>
                </c:pt>
                <c:pt idx="19">
                  <c:v>5.6923076923076925</c:v>
                </c:pt>
                <c:pt idx="20">
                  <c:v>7.4615384615384617</c:v>
                </c:pt>
                <c:pt idx="21">
                  <c:v>6.2307692307692308</c:v>
                </c:pt>
                <c:pt idx="22">
                  <c:v>13.076923076923077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1A-44F8-BA9D-C8F7FA1A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OPPO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Sheet1!$AA$31:$AX$31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3.4615384615384617</c:v>
                      </c:pt>
                      <c:pt idx="2">
                        <c:v>1.0769230769230769</c:v>
                      </c:pt>
                      <c:pt idx="3">
                        <c:v>6.3076923076923075</c:v>
                      </c:pt>
                      <c:pt idx="4">
                        <c:v>17.53846153846154</c:v>
                      </c:pt>
                      <c:pt idx="5">
                        <c:v>15.076923076923077</c:v>
                      </c:pt>
                      <c:pt idx="6">
                        <c:v>23.76923076923077</c:v>
                      </c:pt>
                      <c:pt idx="7">
                        <c:v>14.615384615384615</c:v>
                      </c:pt>
                      <c:pt idx="8">
                        <c:v>1.4615384615384615</c:v>
                      </c:pt>
                      <c:pt idx="9">
                        <c:v>10.23076923076923</c:v>
                      </c:pt>
                      <c:pt idx="10">
                        <c:v>16.615384615384617</c:v>
                      </c:pt>
                      <c:pt idx="11">
                        <c:v>12.538461538461538</c:v>
                      </c:pt>
                      <c:pt idx="12">
                        <c:v>20.846153846153847</c:v>
                      </c:pt>
                      <c:pt idx="13">
                        <c:v>7.9230769230769234</c:v>
                      </c:pt>
                      <c:pt idx="14">
                        <c:v>1</c:v>
                      </c:pt>
                      <c:pt idx="15">
                        <c:v>8.4615384615384617</c:v>
                      </c:pt>
                      <c:pt idx="16">
                        <c:v>19</c:v>
                      </c:pt>
                      <c:pt idx="17">
                        <c:v>14.23076923076923</c:v>
                      </c:pt>
                      <c:pt idx="18">
                        <c:v>21.384615384615383</c:v>
                      </c:pt>
                      <c:pt idx="19">
                        <c:v>1</c:v>
                      </c:pt>
                      <c:pt idx="20">
                        <c:v>10.615384615384615</c:v>
                      </c:pt>
                      <c:pt idx="21">
                        <c:v>11.538461538461538</c:v>
                      </c:pt>
                      <c:pt idx="22">
                        <c:v>10.615384615384615</c:v>
                      </c:pt>
                      <c:pt idx="23">
                        <c:v>18.46153846153846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A1A-44F8-BA9D-C8F7FA1A9BC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KAMINARI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Sheet1!$AA$32:$AX$32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2.9230769230769229</c:v>
                      </c:pt>
                      <c:pt idx="2">
                        <c:v>1</c:v>
                      </c:pt>
                      <c:pt idx="3">
                        <c:v>5.7692307692307692</c:v>
                      </c:pt>
                      <c:pt idx="4">
                        <c:v>15</c:v>
                      </c:pt>
                      <c:pt idx="5">
                        <c:v>11.615384615384615</c:v>
                      </c:pt>
                      <c:pt idx="6">
                        <c:v>22.384615384615383</c:v>
                      </c:pt>
                      <c:pt idx="7">
                        <c:v>6.1538461538461542</c:v>
                      </c:pt>
                      <c:pt idx="8">
                        <c:v>1.1538461538461537</c:v>
                      </c:pt>
                      <c:pt idx="9">
                        <c:v>7.615384615384615</c:v>
                      </c:pt>
                      <c:pt idx="10">
                        <c:v>12.153846153846153</c:v>
                      </c:pt>
                      <c:pt idx="11">
                        <c:v>8.7692307692307701</c:v>
                      </c:pt>
                      <c:pt idx="12">
                        <c:v>17</c:v>
                      </c:pt>
                      <c:pt idx="13">
                        <c:v>3.7692307692307692</c:v>
                      </c:pt>
                      <c:pt idx="14">
                        <c:v>1.3076923076923077</c:v>
                      </c:pt>
                      <c:pt idx="15">
                        <c:v>7.3076923076923075</c:v>
                      </c:pt>
                      <c:pt idx="16">
                        <c:v>15.76923076923077</c:v>
                      </c:pt>
                      <c:pt idx="17">
                        <c:v>11.307692307692308</c:v>
                      </c:pt>
                      <c:pt idx="18">
                        <c:v>21.53846153846154</c:v>
                      </c:pt>
                      <c:pt idx="19">
                        <c:v>1.2307692307692308</c:v>
                      </c:pt>
                      <c:pt idx="20">
                        <c:v>6.6923076923076925</c:v>
                      </c:pt>
                      <c:pt idx="21">
                        <c:v>9.9230769230769234</c:v>
                      </c:pt>
                      <c:pt idx="22">
                        <c:v>9.4615384615384617</c:v>
                      </c:pt>
                      <c:pt idx="23">
                        <c:v>15.923076923076923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1A-44F8-BA9D-C8F7FA1A9BC4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L1L0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xVal>
          <c:y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9-47D0-8C9F-45CA8EA4D8A9}"/>
            </c:ext>
          </c:extLst>
        </c:ser>
        <c:ser>
          <c:idx val="4"/>
          <c:order val="4"/>
          <c:tx>
            <c:v>L1L0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45923291846584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Sheet1!$AB$30:$AX$30</c:f>
              <c:numCache>
                <c:formatCode>General</c:formatCode>
                <c:ptCount val="23"/>
                <c:pt idx="0">
                  <c:v>7.0769230769230766</c:v>
                </c:pt>
                <c:pt idx="1">
                  <c:v>2.3846153846153846</c:v>
                </c:pt>
                <c:pt idx="2">
                  <c:v>10.153846153846153</c:v>
                </c:pt>
                <c:pt idx="3">
                  <c:v>15.692307692307692</c:v>
                </c:pt>
                <c:pt idx="4">
                  <c:v>12.153846153846153</c:v>
                </c:pt>
                <c:pt idx="5">
                  <c:v>20.53846153846154</c:v>
                </c:pt>
                <c:pt idx="6">
                  <c:v>14.923076923076923</c:v>
                </c:pt>
                <c:pt idx="7">
                  <c:v>3.2307692307692308</c:v>
                </c:pt>
                <c:pt idx="8">
                  <c:v>14.692307692307692</c:v>
                </c:pt>
                <c:pt idx="9">
                  <c:v>17.76923076923077</c:v>
                </c:pt>
                <c:pt idx="10">
                  <c:v>12</c:v>
                </c:pt>
                <c:pt idx="11">
                  <c:v>17.307692307692307</c:v>
                </c:pt>
                <c:pt idx="12">
                  <c:v>10.538461538461538</c:v>
                </c:pt>
                <c:pt idx="13">
                  <c:v>2</c:v>
                </c:pt>
                <c:pt idx="14">
                  <c:v>12.923076923076923</c:v>
                </c:pt>
                <c:pt idx="15">
                  <c:v>20.923076923076923</c:v>
                </c:pt>
                <c:pt idx="16">
                  <c:v>13.692307692307692</c:v>
                </c:pt>
                <c:pt idx="17">
                  <c:v>20.46153846153846</c:v>
                </c:pt>
                <c:pt idx="18">
                  <c:v>3.0769230769230771</c:v>
                </c:pt>
                <c:pt idx="19">
                  <c:v>10.923076923076923</c:v>
                </c:pt>
                <c:pt idx="20">
                  <c:v>15.538461538461538</c:v>
                </c:pt>
                <c:pt idx="21">
                  <c:v>10.23076923076923</c:v>
                </c:pt>
                <c:pt idx="22">
                  <c:v>14.846153846153847</c:v>
                </c:pt>
              </c:numCache>
            </c:numRef>
          </c:xVal>
          <c:yVal>
            <c:numRef>
              <c:f>Sheet1!$AB$36:$AX$36</c:f>
              <c:numCache>
                <c:formatCode>General</c:formatCode>
                <c:ptCount val="23"/>
                <c:pt idx="0">
                  <c:v>6.7692307692307692</c:v>
                </c:pt>
                <c:pt idx="1">
                  <c:v>1.2307692307692308</c:v>
                </c:pt>
                <c:pt idx="2">
                  <c:v>9.0769230769230766</c:v>
                </c:pt>
                <c:pt idx="3">
                  <c:v>17.76923076923077</c:v>
                </c:pt>
                <c:pt idx="4">
                  <c:v>13.615384615384615</c:v>
                </c:pt>
                <c:pt idx="5">
                  <c:v>24.615384615384617</c:v>
                </c:pt>
                <c:pt idx="6">
                  <c:v>13.153846153846153</c:v>
                </c:pt>
                <c:pt idx="7">
                  <c:v>1.5384615384615385</c:v>
                </c:pt>
                <c:pt idx="8">
                  <c:v>15.307692307692308</c:v>
                </c:pt>
                <c:pt idx="9">
                  <c:v>17.384615384615383</c:v>
                </c:pt>
                <c:pt idx="10">
                  <c:v>13.76923076923077</c:v>
                </c:pt>
                <c:pt idx="11">
                  <c:v>21.076923076923077</c:v>
                </c:pt>
                <c:pt idx="12">
                  <c:v>6.384615384615385</c:v>
                </c:pt>
                <c:pt idx="13">
                  <c:v>1.0769230769230769</c:v>
                </c:pt>
                <c:pt idx="14">
                  <c:v>10.384615384615385</c:v>
                </c:pt>
                <c:pt idx="15">
                  <c:v>19.923076923076923</c:v>
                </c:pt>
                <c:pt idx="16">
                  <c:v>14.846153846153847</c:v>
                </c:pt>
                <c:pt idx="17">
                  <c:v>24.076923076923077</c:v>
                </c:pt>
                <c:pt idx="18">
                  <c:v>1</c:v>
                </c:pt>
                <c:pt idx="19">
                  <c:v>9.2307692307692299</c:v>
                </c:pt>
                <c:pt idx="20">
                  <c:v>14.461538461538462</c:v>
                </c:pt>
                <c:pt idx="21">
                  <c:v>10.923076923076923</c:v>
                </c:pt>
                <c:pt idx="22">
                  <c:v>17.153846153846153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19-47D0-8C9F-45CA8EA4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OPPO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Sheet1!$AA$31:$AX$31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3.4615384615384617</c:v>
                      </c:pt>
                      <c:pt idx="2">
                        <c:v>1.0769230769230769</c:v>
                      </c:pt>
                      <c:pt idx="3">
                        <c:v>6.3076923076923075</c:v>
                      </c:pt>
                      <c:pt idx="4">
                        <c:v>17.53846153846154</c:v>
                      </c:pt>
                      <c:pt idx="5">
                        <c:v>15.076923076923077</c:v>
                      </c:pt>
                      <c:pt idx="6">
                        <c:v>23.76923076923077</c:v>
                      </c:pt>
                      <c:pt idx="7">
                        <c:v>14.615384615384615</c:v>
                      </c:pt>
                      <c:pt idx="8">
                        <c:v>1.4615384615384615</c:v>
                      </c:pt>
                      <c:pt idx="9">
                        <c:v>10.23076923076923</c:v>
                      </c:pt>
                      <c:pt idx="10">
                        <c:v>16.615384615384617</c:v>
                      </c:pt>
                      <c:pt idx="11">
                        <c:v>12.538461538461538</c:v>
                      </c:pt>
                      <c:pt idx="12">
                        <c:v>20.846153846153847</c:v>
                      </c:pt>
                      <c:pt idx="13">
                        <c:v>7.9230769230769234</c:v>
                      </c:pt>
                      <c:pt idx="14">
                        <c:v>1</c:v>
                      </c:pt>
                      <c:pt idx="15">
                        <c:v>8.4615384615384617</c:v>
                      </c:pt>
                      <c:pt idx="16">
                        <c:v>19</c:v>
                      </c:pt>
                      <c:pt idx="17">
                        <c:v>14.23076923076923</c:v>
                      </c:pt>
                      <c:pt idx="18">
                        <c:v>21.384615384615383</c:v>
                      </c:pt>
                      <c:pt idx="19">
                        <c:v>1</c:v>
                      </c:pt>
                      <c:pt idx="20">
                        <c:v>10.615384615384615</c:v>
                      </c:pt>
                      <c:pt idx="21">
                        <c:v>11.538461538461538</c:v>
                      </c:pt>
                      <c:pt idx="22">
                        <c:v>10.615384615384615</c:v>
                      </c:pt>
                      <c:pt idx="23">
                        <c:v>18.46153846153846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319-47D0-8C9F-45CA8EA4D8A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KAMINARI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Sheet1!$AA$32:$AX$32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2.9230769230769229</c:v>
                      </c:pt>
                      <c:pt idx="2">
                        <c:v>1</c:v>
                      </c:pt>
                      <c:pt idx="3">
                        <c:v>5.7692307692307692</c:v>
                      </c:pt>
                      <c:pt idx="4">
                        <c:v>15</c:v>
                      </c:pt>
                      <c:pt idx="5">
                        <c:v>11.615384615384615</c:v>
                      </c:pt>
                      <c:pt idx="6">
                        <c:v>22.384615384615383</c:v>
                      </c:pt>
                      <c:pt idx="7">
                        <c:v>6.1538461538461542</c:v>
                      </c:pt>
                      <c:pt idx="8">
                        <c:v>1.1538461538461537</c:v>
                      </c:pt>
                      <c:pt idx="9">
                        <c:v>7.615384615384615</c:v>
                      </c:pt>
                      <c:pt idx="10">
                        <c:v>12.153846153846153</c:v>
                      </c:pt>
                      <c:pt idx="11">
                        <c:v>8.7692307692307701</c:v>
                      </c:pt>
                      <c:pt idx="12">
                        <c:v>17</c:v>
                      </c:pt>
                      <c:pt idx="13">
                        <c:v>3.7692307692307692</c:v>
                      </c:pt>
                      <c:pt idx="14">
                        <c:v>1.3076923076923077</c:v>
                      </c:pt>
                      <c:pt idx="15">
                        <c:v>7.3076923076923075</c:v>
                      </c:pt>
                      <c:pt idx="16">
                        <c:v>15.76923076923077</c:v>
                      </c:pt>
                      <c:pt idx="17">
                        <c:v>11.307692307692308</c:v>
                      </c:pt>
                      <c:pt idx="18">
                        <c:v>21.53846153846154</c:v>
                      </c:pt>
                      <c:pt idx="19">
                        <c:v>1.2307692307692308</c:v>
                      </c:pt>
                      <c:pt idx="20">
                        <c:v>6.6923076923076925</c:v>
                      </c:pt>
                      <c:pt idx="21">
                        <c:v>9.9230769230769234</c:v>
                      </c:pt>
                      <c:pt idx="22">
                        <c:v>9.4615384615384617</c:v>
                      </c:pt>
                      <c:pt idx="23">
                        <c:v>15.923076923076923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19-47D0-8C9F-45CA8EA4D8A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Clustering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Sheet1!$AB$30:$AX$30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7.0769230769230766</c:v>
                      </c:pt>
                      <c:pt idx="1">
                        <c:v>2.3846153846153846</c:v>
                      </c:pt>
                      <c:pt idx="2">
                        <c:v>10.153846153846153</c:v>
                      </c:pt>
                      <c:pt idx="3">
                        <c:v>15.692307692307692</c:v>
                      </c:pt>
                      <c:pt idx="4">
                        <c:v>12.153846153846153</c:v>
                      </c:pt>
                      <c:pt idx="5">
                        <c:v>20.53846153846154</c:v>
                      </c:pt>
                      <c:pt idx="6">
                        <c:v>14.923076923076923</c:v>
                      </c:pt>
                      <c:pt idx="7">
                        <c:v>3.2307692307692308</c:v>
                      </c:pt>
                      <c:pt idx="8">
                        <c:v>14.692307692307692</c:v>
                      </c:pt>
                      <c:pt idx="9">
                        <c:v>17.76923076923077</c:v>
                      </c:pt>
                      <c:pt idx="10">
                        <c:v>12</c:v>
                      </c:pt>
                      <c:pt idx="11">
                        <c:v>17.307692307692307</c:v>
                      </c:pt>
                      <c:pt idx="12">
                        <c:v>10.538461538461538</c:v>
                      </c:pt>
                      <c:pt idx="13">
                        <c:v>2</c:v>
                      </c:pt>
                      <c:pt idx="14">
                        <c:v>12.923076923076923</c:v>
                      </c:pt>
                      <c:pt idx="15">
                        <c:v>20.923076923076923</c:v>
                      </c:pt>
                      <c:pt idx="16">
                        <c:v>13.692307692307692</c:v>
                      </c:pt>
                      <c:pt idx="17">
                        <c:v>20.46153846153846</c:v>
                      </c:pt>
                      <c:pt idx="18">
                        <c:v>3.0769230769230771</c:v>
                      </c:pt>
                      <c:pt idx="19">
                        <c:v>10.923076923076923</c:v>
                      </c:pt>
                      <c:pt idx="20">
                        <c:v>15.538461538461538</c:v>
                      </c:pt>
                      <c:pt idx="21">
                        <c:v>10.23076923076923</c:v>
                      </c:pt>
                      <c:pt idx="22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Sheet1!$AB$33:$AX$33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5.8461538461538458</c:v>
                      </c:pt>
                      <c:pt idx="1">
                        <c:v>1.3076923076923077</c:v>
                      </c:pt>
                      <c:pt idx="2">
                        <c:v>7.7692307692307692</c:v>
                      </c:pt>
                      <c:pt idx="3">
                        <c:v>15.76923076923077</c:v>
                      </c:pt>
                      <c:pt idx="4">
                        <c:v>10.384615384615385</c:v>
                      </c:pt>
                      <c:pt idx="5">
                        <c:v>22.076923076923077</c:v>
                      </c:pt>
                      <c:pt idx="6">
                        <c:v>9.3076923076923084</c:v>
                      </c:pt>
                      <c:pt idx="7">
                        <c:v>1.4615384615384615</c:v>
                      </c:pt>
                      <c:pt idx="8">
                        <c:v>11.076923076923077</c:v>
                      </c:pt>
                      <c:pt idx="9">
                        <c:v>13.615384615384615</c:v>
                      </c:pt>
                      <c:pt idx="10">
                        <c:v>10.846153846153847</c:v>
                      </c:pt>
                      <c:pt idx="11">
                        <c:v>17.384615384615383</c:v>
                      </c:pt>
                      <c:pt idx="12">
                        <c:v>5.0769230769230766</c:v>
                      </c:pt>
                      <c:pt idx="13">
                        <c:v>1</c:v>
                      </c:pt>
                      <c:pt idx="14">
                        <c:v>7.8461538461538458</c:v>
                      </c:pt>
                      <c:pt idx="15">
                        <c:v>17.846153846153847</c:v>
                      </c:pt>
                      <c:pt idx="16">
                        <c:v>10.923076923076923</c:v>
                      </c:pt>
                      <c:pt idx="17">
                        <c:v>20.846153846153847</c:v>
                      </c:pt>
                      <c:pt idx="18">
                        <c:v>1</c:v>
                      </c:pt>
                      <c:pt idx="19">
                        <c:v>8.1538461538461533</c:v>
                      </c:pt>
                      <c:pt idx="20">
                        <c:v>10.384615384615385</c:v>
                      </c:pt>
                      <c:pt idx="21">
                        <c:v>8.2307692307692299</c:v>
                      </c:pt>
                      <c:pt idx="22">
                        <c:v>15.461538461538462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19-47D0-8C9F-45CA8EA4D8A9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Perceptual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xVal>
          <c:y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3-438F-A8B3-9D5CE17227A9}"/>
            </c:ext>
          </c:extLst>
        </c:ser>
        <c:ser>
          <c:idx val="4"/>
          <c:order val="4"/>
          <c:tx>
            <c:v>Perceptual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96460926255179"/>
                  <c:y val="0.22624927092446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Sheet1!$AB$30:$AX$30</c:f>
              <c:numCache>
                <c:formatCode>General</c:formatCode>
                <c:ptCount val="23"/>
                <c:pt idx="0">
                  <c:v>7.0769230769230766</c:v>
                </c:pt>
                <c:pt idx="1">
                  <c:v>2.3846153846153846</c:v>
                </c:pt>
                <c:pt idx="2">
                  <c:v>10.153846153846153</c:v>
                </c:pt>
                <c:pt idx="3">
                  <c:v>15.692307692307692</c:v>
                </c:pt>
                <c:pt idx="4">
                  <c:v>12.153846153846153</c:v>
                </c:pt>
                <c:pt idx="5">
                  <c:v>20.53846153846154</c:v>
                </c:pt>
                <c:pt idx="6">
                  <c:v>14.923076923076923</c:v>
                </c:pt>
                <c:pt idx="7">
                  <c:v>3.2307692307692308</c:v>
                </c:pt>
                <c:pt idx="8">
                  <c:v>14.692307692307692</c:v>
                </c:pt>
                <c:pt idx="9">
                  <c:v>17.76923076923077</c:v>
                </c:pt>
                <c:pt idx="10">
                  <c:v>12</c:v>
                </c:pt>
                <c:pt idx="11">
                  <c:v>17.307692307692307</c:v>
                </c:pt>
                <c:pt idx="12">
                  <c:v>10.538461538461538</c:v>
                </c:pt>
                <c:pt idx="13">
                  <c:v>2</c:v>
                </c:pt>
                <c:pt idx="14">
                  <c:v>12.923076923076923</c:v>
                </c:pt>
                <c:pt idx="15">
                  <c:v>20.923076923076923</c:v>
                </c:pt>
                <c:pt idx="16">
                  <c:v>13.692307692307692</c:v>
                </c:pt>
                <c:pt idx="17">
                  <c:v>20.46153846153846</c:v>
                </c:pt>
                <c:pt idx="18">
                  <c:v>3.0769230769230771</c:v>
                </c:pt>
                <c:pt idx="19">
                  <c:v>10.923076923076923</c:v>
                </c:pt>
                <c:pt idx="20">
                  <c:v>15.538461538461538</c:v>
                </c:pt>
                <c:pt idx="21">
                  <c:v>10.23076923076923</c:v>
                </c:pt>
                <c:pt idx="22">
                  <c:v>14.846153846153847</c:v>
                </c:pt>
              </c:numCache>
            </c:numRef>
          </c:xVal>
          <c:yVal>
            <c:numRef>
              <c:f>Sheet1!$AB$37:$AX$37</c:f>
              <c:numCache>
                <c:formatCode>General</c:formatCode>
                <c:ptCount val="23"/>
                <c:pt idx="0">
                  <c:v>2.6923076923076925</c:v>
                </c:pt>
                <c:pt idx="1">
                  <c:v>1.0769230769230769</c:v>
                </c:pt>
                <c:pt idx="2">
                  <c:v>5.384615384615385</c:v>
                </c:pt>
                <c:pt idx="3">
                  <c:v>16.846153846153847</c:v>
                </c:pt>
                <c:pt idx="4">
                  <c:v>11.923076923076923</c:v>
                </c:pt>
                <c:pt idx="5">
                  <c:v>22.846153846153847</c:v>
                </c:pt>
                <c:pt idx="6">
                  <c:v>4.1538461538461542</c:v>
                </c:pt>
                <c:pt idx="7">
                  <c:v>1.5384615384615385</c:v>
                </c:pt>
                <c:pt idx="8">
                  <c:v>8.7692307692307701</c:v>
                </c:pt>
                <c:pt idx="9">
                  <c:v>14.076923076923077</c:v>
                </c:pt>
                <c:pt idx="10">
                  <c:v>11.76923076923077</c:v>
                </c:pt>
                <c:pt idx="11">
                  <c:v>18.615384615384617</c:v>
                </c:pt>
                <c:pt idx="12">
                  <c:v>3</c:v>
                </c:pt>
                <c:pt idx="13">
                  <c:v>1.4615384615384615</c:v>
                </c:pt>
                <c:pt idx="14">
                  <c:v>5.2307692307692308</c:v>
                </c:pt>
                <c:pt idx="15">
                  <c:v>16.076923076923077</c:v>
                </c:pt>
                <c:pt idx="16">
                  <c:v>11.23076923076923</c:v>
                </c:pt>
                <c:pt idx="17">
                  <c:v>20.153846153846153</c:v>
                </c:pt>
                <c:pt idx="18">
                  <c:v>1.0769230769230769</c:v>
                </c:pt>
                <c:pt idx="19">
                  <c:v>6.384615384615385</c:v>
                </c:pt>
                <c:pt idx="20">
                  <c:v>11.384615384615385</c:v>
                </c:pt>
                <c:pt idx="21">
                  <c:v>7.9230769230769234</c:v>
                </c:pt>
                <c:pt idx="22">
                  <c:v>18.76923076923077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23-438F-A8B3-9D5CE172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OPPO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Sheet1!$AA$31:$AX$31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3.4615384615384617</c:v>
                      </c:pt>
                      <c:pt idx="2">
                        <c:v>1.0769230769230769</c:v>
                      </c:pt>
                      <c:pt idx="3">
                        <c:v>6.3076923076923075</c:v>
                      </c:pt>
                      <c:pt idx="4">
                        <c:v>17.53846153846154</c:v>
                      </c:pt>
                      <c:pt idx="5">
                        <c:v>15.076923076923077</c:v>
                      </c:pt>
                      <c:pt idx="6">
                        <c:v>23.76923076923077</c:v>
                      </c:pt>
                      <c:pt idx="7">
                        <c:v>14.615384615384615</c:v>
                      </c:pt>
                      <c:pt idx="8">
                        <c:v>1.4615384615384615</c:v>
                      </c:pt>
                      <c:pt idx="9">
                        <c:v>10.23076923076923</c:v>
                      </c:pt>
                      <c:pt idx="10">
                        <c:v>16.615384615384617</c:v>
                      </c:pt>
                      <c:pt idx="11">
                        <c:v>12.538461538461538</c:v>
                      </c:pt>
                      <c:pt idx="12">
                        <c:v>20.846153846153847</c:v>
                      </c:pt>
                      <c:pt idx="13">
                        <c:v>7.9230769230769234</c:v>
                      </c:pt>
                      <c:pt idx="14">
                        <c:v>1</c:v>
                      </c:pt>
                      <c:pt idx="15">
                        <c:v>8.4615384615384617</c:v>
                      </c:pt>
                      <c:pt idx="16">
                        <c:v>19</c:v>
                      </c:pt>
                      <c:pt idx="17">
                        <c:v>14.23076923076923</c:v>
                      </c:pt>
                      <c:pt idx="18">
                        <c:v>21.384615384615383</c:v>
                      </c:pt>
                      <c:pt idx="19">
                        <c:v>1</c:v>
                      </c:pt>
                      <c:pt idx="20">
                        <c:v>10.615384615384615</c:v>
                      </c:pt>
                      <c:pt idx="21">
                        <c:v>11.538461538461538</c:v>
                      </c:pt>
                      <c:pt idx="22">
                        <c:v>10.615384615384615</c:v>
                      </c:pt>
                      <c:pt idx="23">
                        <c:v>18.46153846153846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E23-438F-A8B3-9D5CE17227A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KAMINARI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Sheet1!$AA$32:$AX$32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2.9230769230769229</c:v>
                      </c:pt>
                      <c:pt idx="2">
                        <c:v>1</c:v>
                      </c:pt>
                      <c:pt idx="3">
                        <c:v>5.7692307692307692</c:v>
                      </c:pt>
                      <c:pt idx="4">
                        <c:v>15</c:v>
                      </c:pt>
                      <c:pt idx="5">
                        <c:v>11.615384615384615</c:v>
                      </c:pt>
                      <c:pt idx="6">
                        <c:v>22.384615384615383</c:v>
                      </c:pt>
                      <c:pt idx="7">
                        <c:v>6.1538461538461542</c:v>
                      </c:pt>
                      <c:pt idx="8">
                        <c:v>1.1538461538461537</c:v>
                      </c:pt>
                      <c:pt idx="9">
                        <c:v>7.615384615384615</c:v>
                      </c:pt>
                      <c:pt idx="10">
                        <c:v>12.153846153846153</c:v>
                      </c:pt>
                      <c:pt idx="11">
                        <c:v>8.7692307692307701</c:v>
                      </c:pt>
                      <c:pt idx="12">
                        <c:v>17</c:v>
                      </c:pt>
                      <c:pt idx="13">
                        <c:v>3.7692307692307692</c:v>
                      </c:pt>
                      <c:pt idx="14">
                        <c:v>1.3076923076923077</c:v>
                      </c:pt>
                      <c:pt idx="15">
                        <c:v>7.3076923076923075</c:v>
                      </c:pt>
                      <c:pt idx="16">
                        <c:v>15.76923076923077</c:v>
                      </c:pt>
                      <c:pt idx="17">
                        <c:v>11.307692307692308</c:v>
                      </c:pt>
                      <c:pt idx="18">
                        <c:v>21.53846153846154</c:v>
                      </c:pt>
                      <c:pt idx="19">
                        <c:v>1.2307692307692308</c:v>
                      </c:pt>
                      <c:pt idx="20">
                        <c:v>6.6923076923076925</c:v>
                      </c:pt>
                      <c:pt idx="21">
                        <c:v>9.9230769230769234</c:v>
                      </c:pt>
                      <c:pt idx="22">
                        <c:v>9.4615384615384617</c:v>
                      </c:pt>
                      <c:pt idx="23">
                        <c:v>15.923076923076923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23-438F-A8B3-9D5CE17227A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Kim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Sheet1!$AB$30:$AX$30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7.0769230769230766</c:v>
                      </c:pt>
                      <c:pt idx="1">
                        <c:v>2.3846153846153846</c:v>
                      </c:pt>
                      <c:pt idx="2">
                        <c:v>10.153846153846153</c:v>
                      </c:pt>
                      <c:pt idx="3">
                        <c:v>15.692307692307692</c:v>
                      </c:pt>
                      <c:pt idx="4">
                        <c:v>12.153846153846153</c:v>
                      </c:pt>
                      <c:pt idx="5">
                        <c:v>20.53846153846154</c:v>
                      </c:pt>
                      <c:pt idx="6">
                        <c:v>14.923076923076923</c:v>
                      </c:pt>
                      <c:pt idx="7">
                        <c:v>3.2307692307692308</c:v>
                      </c:pt>
                      <c:pt idx="8">
                        <c:v>14.692307692307692</c:v>
                      </c:pt>
                      <c:pt idx="9">
                        <c:v>17.76923076923077</c:v>
                      </c:pt>
                      <c:pt idx="10">
                        <c:v>12</c:v>
                      </c:pt>
                      <c:pt idx="11">
                        <c:v>17.307692307692307</c:v>
                      </c:pt>
                      <c:pt idx="12">
                        <c:v>10.538461538461538</c:v>
                      </c:pt>
                      <c:pt idx="13">
                        <c:v>2</c:v>
                      </c:pt>
                      <c:pt idx="14">
                        <c:v>12.923076923076923</c:v>
                      </c:pt>
                      <c:pt idx="15">
                        <c:v>20.923076923076923</c:v>
                      </c:pt>
                      <c:pt idx="16">
                        <c:v>13.692307692307692</c:v>
                      </c:pt>
                      <c:pt idx="17">
                        <c:v>20.46153846153846</c:v>
                      </c:pt>
                      <c:pt idx="18">
                        <c:v>3.0769230769230771</c:v>
                      </c:pt>
                      <c:pt idx="19">
                        <c:v>10.923076923076923</c:v>
                      </c:pt>
                      <c:pt idx="20">
                        <c:v>15.538461538461538</c:v>
                      </c:pt>
                      <c:pt idx="21">
                        <c:v>10.23076923076923</c:v>
                      </c:pt>
                      <c:pt idx="22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Sheet1!$AB$34:$AX$34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7.5384615384615383</c:v>
                      </c:pt>
                      <c:pt idx="1">
                        <c:v>2.3846153846153846</c:v>
                      </c:pt>
                      <c:pt idx="2">
                        <c:v>10.307692307692308</c:v>
                      </c:pt>
                      <c:pt idx="3">
                        <c:v>16.23076923076923</c:v>
                      </c:pt>
                      <c:pt idx="4">
                        <c:v>12.153846153846153</c:v>
                      </c:pt>
                      <c:pt idx="5">
                        <c:v>20.846153846153847</c:v>
                      </c:pt>
                      <c:pt idx="6">
                        <c:v>11.307692307692308</c:v>
                      </c:pt>
                      <c:pt idx="7">
                        <c:v>2.1538461538461537</c:v>
                      </c:pt>
                      <c:pt idx="8">
                        <c:v>13.23076923076923</c:v>
                      </c:pt>
                      <c:pt idx="9">
                        <c:v>16.384615384615383</c:v>
                      </c:pt>
                      <c:pt idx="10">
                        <c:v>11.461538461538462</c:v>
                      </c:pt>
                      <c:pt idx="11">
                        <c:v>18.53846153846154</c:v>
                      </c:pt>
                      <c:pt idx="12">
                        <c:v>5.615384615384615</c:v>
                      </c:pt>
                      <c:pt idx="13">
                        <c:v>1.1538461538461537</c:v>
                      </c:pt>
                      <c:pt idx="14">
                        <c:v>8.9230769230769234</c:v>
                      </c:pt>
                      <c:pt idx="15">
                        <c:v>17.384615384615383</c:v>
                      </c:pt>
                      <c:pt idx="16">
                        <c:v>12.923076923076923</c:v>
                      </c:pt>
                      <c:pt idx="17">
                        <c:v>21.384615384615383</c:v>
                      </c:pt>
                      <c:pt idx="18">
                        <c:v>2.8461538461538463</c:v>
                      </c:pt>
                      <c:pt idx="19">
                        <c:v>9.5384615384615383</c:v>
                      </c:pt>
                      <c:pt idx="20">
                        <c:v>11.153846153846153</c:v>
                      </c:pt>
                      <c:pt idx="21">
                        <c:v>9.9230769230769234</c:v>
                      </c:pt>
                      <c:pt idx="22">
                        <c:v>15.538461538461538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23-438F-A8B3-9D5CE17227A9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Reinhard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xVal>
          <c:y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2-44B0-A875-678689F3DF60}"/>
            </c:ext>
          </c:extLst>
        </c:ser>
        <c:ser>
          <c:idx val="4"/>
          <c:order val="4"/>
          <c:tx>
            <c:v>Reinhard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C0C67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C0C67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6245872491746"/>
                  <c:y val="0.16769830854476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Sheet1!$AB$30:$AX$30</c:f>
              <c:numCache>
                <c:formatCode>General</c:formatCode>
                <c:ptCount val="23"/>
                <c:pt idx="0">
                  <c:v>7.0769230769230766</c:v>
                </c:pt>
                <c:pt idx="1">
                  <c:v>2.3846153846153846</c:v>
                </c:pt>
                <c:pt idx="2">
                  <c:v>10.153846153846153</c:v>
                </c:pt>
                <c:pt idx="3">
                  <c:v>15.692307692307692</c:v>
                </c:pt>
                <c:pt idx="4">
                  <c:v>12.153846153846153</c:v>
                </c:pt>
                <c:pt idx="5">
                  <c:v>20.53846153846154</c:v>
                </c:pt>
                <c:pt idx="6">
                  <c:v>14.923076923076923</c:v>
                </c:pt>
                <c:pt idx="7">
                  <c:v>3.2307692307692308</c:v>
                </c:pt>
                <c:pt idx="8">
                  <c:v>14.692307692307692</c:v>
                </c:pt>
                <c:pt idx="9">
                  <c:v>17.76923076923077</c:v>
                </c:pt>
                <c:pt idx="10">
                  <c:v>12</c:v>
                </c:pt>
                <c:pt idx="11">
                  <c:v>17.307692307692307</c:v>
                </c:pt>
                <c:pt idx="12">
                  <c:v>10.538461538461538</c:v>
                </c:pt>
                <c:pt idx="13">
                  <c:v>2</c:v>
                </c:pt>
                <c:pt idx="14">
                  <c:v>12.923076923076923</c:v>
                </c:pt>
                <c:pt idx="15">
                  <c:v>20.923076923076923</c:v>
                </c:pt>
                <c:pt idx="16">
                  <c:v>13.692307692307692</c:v>
                </c:pt>
                <c:pt idx="17">
                  <c:v>20.46153846153846</c:v>
                </c:pt>
                <c:pt idx="18">
                  <c:v>3.0769230769230771</c:v>
                </c:pt>
                <c:pt idx="19">
                  <c:v>10.923076923076923</c:v>
                </c:pt>
                <c:pt idx="20">
                  <c:v>15.538461538461538</c:v>
                </c:pt>
                <c:pt idx="21">
                  <c:v>10.23076923076923</c:v>
                </c:pt>
                <c:pt idx="22">
                  <c:v>14.846153846153847</c:v>
                </c:pt>
              </c:numCache>
            </c:numRef>
          </c:xVal>
          <c:yVal>
            <c:numRef>
              <c:f>Sheet1!$AB$38:$AX$38</c:f>
              <c:numCache>
                <c:formatCode>General</c:formatCode>
                <c:ptCount val="23"/>
                <c:pt idx="0">
                  <c:v>3.6153846153846154</c:v>
                </c:pt>
                <c:pt idx="1">
                  <c:v>1.3076923076923077</c:v>
                </c:pt>
                <c:pt idx="2">
                  <c:v>5.6923076923076925</c:v>
                </c:pt>
                <c:pt idx="3">
                  <c:v>11.384615384615385</c:v>
                </c:pt>
                <c:pt idx="4">
                  <c:v>9.0769230769230766</c:v>
                </c:pt>
                <c:pt idx="5">
                  <c:v>20</c:v>
                </c:pt>
                <c:pt idx="6">
                  <c:v>7</c:v>
                </c:pt>
                <c:pt idx="7">
                  <c:v>1.4615384615384615</c:v>
                </c:pt>
                <c:pt idx="8">
                  <c:v>8.0769230769230766</c:v>
                </c:pt>
                <c:pt idx="9">
                  <c:v>10.076923076923077</c:v>
                </c:pt>
                <c:pt idx="10">
                  <c:v>10</c:v>
                </c:pt>
                <c:pt idx="11">
                  <c:v>15.461538461538462</c:v>
                </c:pt>
                <c:pt idx="12">
                  <c:v>5.1538461538461542</c:v>
                </c:pt>
                <c:pt idx="13">
                  <c:v>1.2307692307692308</c:v>
                </c:pt>
                <c:pt idx="14">
                  <c:v>6.384615384615385</c:v>
                </c:pt>
                <c:pt idx="15">
                  <c:v>14.538461538461538</c:v>
                </c:pt>
                <c:pt idx="16">
                  <c:v>9.5384615384615383</c:v>
                </c:pt>
                <c:pt idx="17">
                  <c:v>19.23076923076923</c:v>
                </c:pt>
                <c:pt idx="18">
                  <c:v>1.4615384615384615</c:v>
                </c:pt>
                <c:pt idx="19">
                  <c:v>5.9230769230769234</c:v>
                </c:pt>
                <c:pt idx="20">
                  <c:v>6.6923076923076925</c:v>
                </c:pt>
                <c:pt idx="21">
                  <c:v>8.6923076923076916</c:v>
                </c:pt>
                <c:pt idx="22">
                  <c:v>13.846153846153847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E2-44B0-A875-678689F3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OPPO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Sheet1!$AA$31:$AX$31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3.4615384615384617</c:v>
                      </c:pt>
                      <c:pt idx="2">
                        <c:v>1.0769230769230769</c:v>
                      </c:pt>
                      <c:pt idx="3">
                        <c:v>6.3076923076923075</c:v>
                      </c:pt>
                      <c:pt idx="4">
                        <c:v>17.53846153846154</c:v>
                      </c:pt>
                      <c:pt idx="5">
                        <c:v>15.076923076923077</c:v>
                      </c:pt>
                      <c:pt idx="6">
                        <c:v>23.76923076923077</c:v>
                      </c:pt>
                      <c:pt idx="7">
                        <c:v>14.615384615384615</c:v>
                      </c:pt>
                      <c:pt idx="8">
                        <c:v>1.4615384615384615</c:v>
                      </c:pt>
                      <c:pt idx="9">
                        <c:v>10.23076923076923</c:v>
                      </c:pt>
                      <c:pt idx="10">
                        <c:v>16.615384615384617</c:v>
                      </c:pt>
                      <c:pt idx="11">
                        <c:v>12.538461538461538</c:v>
                      </c:pt>
                      <c:pt idx="12">
                        <c:v>20.846153846153847</c:v>
                      </c:pt>
                      <c:pt idx="13">
                        <c:v>7.9230769230769234</c:v>
                      </c:pt>
                      <c:pt idx="14">
                        <c:v>1</c:v>
                      </c:pt>
                      <c:pt idx="15">
                        <c:v>8.4615384615384617</c:v>
                      </c:pt>
                      <c:pt idx="16">
                        <c:v>19</c:v>
                      </c:pt>
                      <c:pt idx="17">
                        <c:v>14.23076923076923</c:v>
                      </c:pt>
                      <c:pt idx="18">
                        <c:v>21.384615384615383</c:v>
                      </c:pt>
                      <c:pt idx="19">
                        <c:v>1</c:v>
                      </c:pt>
                      <c:pt idx="20">
                        <c:v>10.615384615384615</c:v>
                      </c:pt>
                      <c:pt idx="21">
                        <c:v>11.538461538461538</c:v>
                      </c:pt>
                      <c:pt idx="22">
                        <c:v>10.615384615384615</c:v>
                      </c:pt>
                      <c:pt idx="23">
                        <c:v>18.46153846153846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FE2-44B0-A875-678689F3DF6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KAMINARI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Sheet1!$AA$32:$AX$32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2.9230769230769229</c:v>
                      </c:pt>
                      <c:pt idx="2">
                        <c:v>1</c:v>
                      </c:pt>
                      <c:pt idx="3">
                        <c:v>5.7692307692307692</c:v>
                      </c:pt>
                      <c:pt idx="4">
                        <c:v>15</c:v>
                      </c:pt>
                      <c:pt idx="5">
                        <c:v>11.615384615384615</c:v>
                      </c:pt>
                      <c:pt idx="6">
                        <c:v>22.384615384615383</c:v>
                      </c:pt>
                      <c:pt idx="7">
                        <c:v>6.1538461538461542</c:v>
                      </c:pt>
                      <c:pt idx="8">
                        <c:v>1.1538461538461537</c:v>
                      </c:pt>
                      <c:pt idx="9">
                        <c:v>7.615384615384615</c:v>
                      </c:pt>
                      <c:pt idx="10">
                        <c:v>12.153846153846153</c:v>
                      </c:pt>
                      <c:pt idx="11">
                        <c:v>8.7692307692307701</c:v>
                      </c:pt>
                      <c:pt idx="12">
                        <c:v>17</c:v>
                      </c:pt>
                      <c:pt idx="13">
                        <c:v>3.7692307692307692</c:v>
                      </c:pt>
                      <c:pt idx="14">
                        <c:v>1.3076923076923077</c:v>
                      </c:pt>
                      <c:pt idx="15">
                        <c:v>7.3076923076923075</c:v>
                      </c:pt>
                      <c:pt idx="16">
                        <c:v>15.76923076923077</c:v>
                      </c:pt>
                      <c:pt idx="17">
                        <c:v>11.307692307692308</c:v>
                      </c:pt>
                      <c:pt idx="18">
                        <c:v>21.53846153846154</c:v>
                      </c:pt>
                      <c:pt idx="19">
                        <c:v>1.2307692307692308</c:v>
                      </c:pt>
                      <c:pt idx="20">
                        <c:v>6.6923076923076925</c:v>
                      </c:pt>
                      <c:pt idx="21">
                        <c:v>9.9230769230769234</c:v>
                      </c:pt>
                      <c:pt idx="22">
                        <c:v>9.4615384615384617</c:v>
                      </c:pt>
                      <c:pt idx="23">
                        <c:v>15.923076923076923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E2-44B0-A875-678689F3DF6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Krawcz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Sheet1!$AB$30:$AX$30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7.0769230769230766</c:v>
                      </c:pt>
                      <c:pt idx="1">
                        <c:v>2.3846153846153846</c:v>
                      </c:pt>
                      <c:pt idx="2">
                        <c:v>10.153846153846153</c:v>
                      </c:pt>
                      <c:pt idx="3">
                        <c:v>15.692307692307692</c:v>
                      </c:pt>
                      <c:pt idx="4">
                        <c:v>12.153846153846153</c:v>
                      </c:pt>
                      <c:pt idx="5">
                        <c:v>20.53846153846154</c:v>
                      </c:pt>
                      <c:pt idx="6">
                        <c:v>14.923076923076923</c:v>
                      </c:pt>
                      <c:pt idx="7">
                        <c:v>3.2307692307692308</c:v>
                      </c:pt>
                      <c:pt idx="8">
                        <c:v>14.692307692307692</c:v>
                      </c:pt>
                      <c:pt idx="9">
                        <c:v>17.76923076923077</c:v>
                      </c:pt>
                      <c:pt idx="10">
                        <c:v>12</c:v>
                      </c:pt>
                      <c:pt idx="11">
                        <c:v>17.307692307692307</c:v>
                      </c:pt>
                      <c:pt idx="12">
                        <c:v>10.538461538461538</c:v>
                      </c:pt>
                      <c:pt idx="13">
                        <c:v>2</c:v>
                      </c:pt>
                      <c:pt idx="14">
                        <c:v>12.923076923076923</c:v>
                      </c:pt>
                      <c:pt idx="15">
                        <c:v>20.923076923076923</c:v>
                      </c:pt>
                      <c:pt idx="16">
                        <c:v>13.692307692307692</c:v>
                      </c:pt>
                      <c:pt idx="17">
                        <c:v>20.46153846153846</c:v>
                      </c:pt>
                      <c:pt idx="18">
                        <c:v>3.0769230769230771</c:v>
                      </c:pt>
                      <c:pt idx="19">
                        <c:v>10.923076923076923</c:v>
                      </c:pt>
                      <c:pt idx="20">
                        <c:v>15.538461538461538</c:v>
                      </c:pt>
                      <c:pt idx="21">
                        <c:v>10.23076923076923</c:v>
                      </c:pt>
                      <c:pt idx="22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Sheet1!$AB$35:$AX$35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3.2307692307692308</c:v>
                      </c:pt>
                      <c:pt idx="1">
                        <c:v>1</c:v>
                      </c:pt>
                      <c:pt idx="2">
                        <c:v>5.0769230769230766</c:v>
                      </c:pt>
                      <c:pt idx="3">
                        <c:v>9.3076923076923084</c:v>
                      </c:pt>
                      <c:pt idx="4">
                        <c:v>7.1538461538461542</c:v>
                      </c:pt>
                      <c:pt idx="5">
                        <c:v>16.076923076923077</c:v>
                      </c:pt>
                      <c:pt idx="6">
                        <c:v>4.7692307692307692</c:v>
                      </c:pt>
                      <c:pt idx="7">
                        <c:v>1.3076923076923077</c:v>
                      </c:pt>
                      <c:pt idx="8">
                        <c:v>6.615384615384615</c:v>
                      </c:pt>
                      <c:pt idx="9">
                        <c:v>9.9230769230769234</c:v>
                      </c:pt>
                      <c:pt idx="10">
                        <c:v>7</c:v>
                      </c:pt>
                      <c:pt idx="11">
                        <c:v>12.923076923076923</c:v>
                      </c:pt>
                      <c:pt idx="12">
                        <c:v>4</c:v>
                      </c:pt>
                      <c:pt idx="13">
                        <c:v>1.0769230769230769</c:v>
                      </c:pt>
                      <c:pt idx="14">
                        <c:v>7.5384615384615383</c:v>
                      </c:pt>
                      <c:pt idx="15">
                        <c:v>11.076923076923077</c:v>
                      </c:pt>
                      <c:pt idx="16">
                        <c:v>9</c:v>
                      </c:pt>
                      <c:pt idx="17">
                        <c:v>17</c:v>
                      </c:pt>
                      <c:pt idx="18">
                        <c:v>1.2307692307692308</c:v>
                      </c:pt>
                      <c:pt idx="19">
                        <c:v>5.6923076923076925</c:v>
                      </c:pt>
                      <c:pt idx="20">
                        <c:v>7.4615384615384617</c:v>
                      </c:pt>
                      <c:pt idx="21">
                        <c:v>6.2307692307692308</c:v>
                      </c:pt>
                      <c:pt idx="22">
                        <c:v>13.076923076923077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E2-44B0-A875-678689F3DF60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AvDiff v Aesthetics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Sheet1!$C$29:$C$37</c:f>
              <c:numCache>
                <c:formatCode>0.0</c:formatCode>
                <c:ptCount val="9"/>
                <c:pt idx="0">
                  <c:v>2.1858974358974361</c:v>
                </c:pt>
                <c:pt idx="1">
                  <c:v>3.2506410256410252</c:v>
                </c:pt>
                <c:pt idx="2">
                  <c:v>2.3903846153846153</c:v>
                </c:pt>
                <c:pt idx="3">
                  <c:v>1.423717948717949</c:v>
                </c:pt>
                <c:pt idx="4">
                  <c:v>4.9788461538461535</c:v>
                </c:pt>
                <c:pt idx="5">
                  <c:v>1.78974358974359</c:v>
                </c:pt>
                <c:pt idx="6">
                  <c:v>3.3942307692307692</c:v>
                </c:pt>
                <c:pt idx="7">
                  <c:v>3.7846153846153845</c:v>
                </c:pt>
                <c:pt idx="8">
                  <c:v>3.1038461538461539</c:v>
                </c:pt>
              </c:numCache>
            </c:numRef>
          </c:xVal>
          <c:yVal>
            <c:numRef>
              <c:f>Sheet1!$G$29:$G$37</c:f>
              <c:numCache>
                <c:formatCode>0.0</c:formatCode>
                <c:ptCount val="9"/>
                <c:pt idx="0">
                  <c:v>1.4298717269210637</c:v>
                </c:pt>
                <c:pt idx="1">
                  <c:v>0.98397327530659018</c:v>
                </c:pt>
                <c:pt idx="2">
                  <c:v>-0.28250470044924431</c:v>
                </c:pt>
                <c:pt idx="3">
                  <c:v>-0.27881402648867831</c:v>
                </c:pt>
                <c:pt idx="4">
                  <c:v>-0.3108924090437365</c:v>
                </c:pt>
                <c:pt idx="5">
                  <c:v>-0.2224777741618785</c:v>
                </c:pt>
                <c:pt idx="6">
                  <c:v>-0.98411659617806424</c:v>
                </c:pt>
                <c:pt idx="7">
                  <c:v>0.28100533087003182</c:v>
                </c:pt>
                <c:pt idx="8">
                  <c:v>-0.61604482677608385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2-480D-BB68-4A1C7692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51391"/>
        <c:axId val="1139189343"/>
      </c:scatterChart>
      <c:valAx>
        <c:axId val="207565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89343"/>
        <c:crosses val="autoZero"/>
        <c:crossBetween val="midCat"/>
      </c:valAx>
      <c:valAx>
        <c:axId val="11391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5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ground truth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xVal>
          <c:yVal>
            <c:numRef>
              <c:f>Sheet1!$AA$30:$AX$30</c:f>
              <c:numCache>
                <c:formatCode>General</c:formatCode>
                <c:ptCount val="24"/>
                <c:pt idx="0">
                  <c:v>0</c:v>
                </c:pt>
                <c:pt idx="1">
                  <c:v>7.0769230769230766</c:v>
                </c:pt>
                <c:pt idx="2">
                  <c:v>2.3846153846153846</c:v>
                </c:pt>
                <c:pt idx="3">
                  <c:v>10.153846153846153</c:v>
                </c:pt>
                <c:pt idx="4">
                  <c:v>15.692307692307692</c:v>
                </c:pt>
                <c:pt idx="5">
                  <c:v>12.153846153846153</c:v>
                </c:pt>
                <c:pt idx="6">
                  <c:v>20.53846153846154</c:v>
                </c:pt>
                <c:pt idx="7">
                  <c:v>14.923076923076923</c:v>
                </c:pt>
                <c:pt idx="8">
                  <c:v>3.2307692307692308</c:v>
                </c:pt>
                <c:pt idx="9">
                  <c:v>14.692307692307692</c:v>
                </c:pt>
                <c:pt idx="10">
                  <c:v>17.76923076923077</c:v>
                </c:pt>
                <c:pt idx="11">
                  <c:v>12</c:v>
                </c:pt>
                <c:pt idx="12">
                  <c:v>17.307692307692307</c:v>
                </c:pt>
                <c:pt idx="13">
                  <c:v>10.538461538461538</c:v>
                </c:pt>
                <c:pt idx="14">
                  <c:v>2</c:v>
                </c:pt>
                <c:pt idx="15">
                  <c:v>12.923076923076923</c:v>
                </c:pt>
                <c:pt idx="16">
                  <c:v>20.923076923076923</c:v>
                </c:pt>
                <c:pt idx="17">
                  <c:v>13.692307692307692</c:v>
                </c:pt>
                <c:pt idx="18">
                  <c:v>20.46153846153846</c:v>
                </c:pt>
                <c:pt idx="19">
                  <c:v>3.0769230769230771</c:v>
                </c:pt>
                <c:pt idx="20">
                  <c:v>10.923076923076923</c:v>
                </c:pt>
                <c:pt idx="21">
                  <c:v>15.538461538461538</c:v>
                </c:pt>
                <c:pt idx="22">
                  <c:v>10.23076923076923</c:v>
                </c:pt>
                <c:pt idx="23">
                  <c:v>14.846153846153847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C-4C4E-BF02-F5EFBD679BBB}"/>
            </c:ext>
          </c:extLst>
        </c:ser>
        <c:ser>
          <c:idx val="5"/>
          <c:order val="5"/>
          <c:tx>
            <c:v>TIE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66353399373464"/>
                  <c:y val="0.24937518226888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Sheet1!$AB$30:$AX$30</c:f>
              <c:numCache>
                <c:formatCode>General</c:formatCode>
                <c:ptCount val="23"/>
                <c:pt idx="0">
                  <c:v>7.0769230769230766</c:v>
                </c:pt>
                <c:pt idx="1">
                  <c:v>2.3846153846153846</c:v>
                </c:pt>
                <c:pt idx="2">
                  <c:v>10.153846153846153</c:v>
                </c:pt>
                <c:pt idx="3">
                  <c:v>15.692307692307692</c:v>
                </c:pt>
                <c:pt idx="4">
                  <c:v>12.153846153846153</c:v>
                </c:pt>
                <c:pt idx="5">
                  <c:v>20.53846153846154</c:v>
                </c:pt>
                <c:pt idx="6">
                  <c:v>14.923076923076923</c:v>
                </c:pt>
                <c:pt idx="7">
                  <c:v>3.2307692307692308</c:v>
                </c:pt>
                <c:pt idx="8">
                  <c:v>14.692307692307692</c:v>
                </c:pt>
                <c:pt idx="9">
                  <c:v>17.76923076923077</c:v>
                </c:pt>
                <c:pt idx="10">
                  <c:v>12</c:v>
                </c:pt>
                <c:pt idx="11">
                  <c:v>17.307692307692307</c:v>
                </c:pt>
                <c:pt idx="12">
                  <c:v>10.538461538461538</c:v>
                </c:pt>
                <c:pt idx="13">
                  <c:v>2</c:v>
                </c:pt>
                <c:pt idx="14">
                  <c:v>12.923076923076923</c:v>
                </c:pt>
                <c:pt idx="15">
                  <c:v>20.923076923076923</c:v>
                </c:pt>
                <c:pt idx="16">
                  <c:v>13.692307692307692</c:v>
                </c:pt>
                <c:pt idx="17">
                  <c:v>20.46153846153846</c:v>
                </c:pt>
                <c:pt idx="18">
                  <c:v>3.0769230769230771</c:v>
                </c:pt>
                <c:pt idx="19">
                  <c:v>10.923076923076923</c:v>
                </c:pt>
                <c:pt idx="20">
                  <c:v>15.538461538461538</c:v>
                </c:pt>
                <c:pt idx="21">
                  <c:v>10.23076923076923</c:v>
                </c:pt>
                <c:pt idx="22">
                  <c:v>14.846153846153847</c:v>
                </c:pt>
              </c:numCache>
            </c:numRef>
          </c:xVal>
          <c:yVal>
            <c:numRef>
              <c:f>Sheet1!$AB$39:$AX$39</c:f>
              <c:numCache>
                <c:formatCode>General</c:formatCode>
                <c:ptCount val="23"/>
                <c:pt idx="0">
                  <c:v>3.1538461538461537</c:v>
                </c:pt>
                <c:pt idx="1">
                  <c:v>1.0769230769230769</c:v>
                </c:pt>
                <c:pt idx="2">
                  <c:v>5.7692307692307692</c:v>
                </c:pt>
                <c:pt idx="3">
                  <c:v>15.461538461538462</c:v>
                </c:pt>
                <c:pt idx="4">
                  <c:v>12.615384615384615</c:v>
                </c:pt>
                <c:pt idx="5">
                  <c:v>20.615384615384617</c:v>
                </c:pt>
                <c:pt idx="6">
                  <c:v>6.2307692307692308</c:v>
                </c:pt>
                <c:pt idx="7">
                  <c:v>1.0769230769230769</c:v>
                </c:pt>
                <c:pt idx="8">
                  <c:v>8.8461538461538467</c:v>
                </c:pt>
                <c:pt idx="9">
                  <c:v>15.23076923076923</c:v>
                </c:pt>
                <c:pt idx="10">
                  <c:v>12.076923076923077</c:v>
                </c:pt>
                <c:pt idx="11">
                  <c:v>18.46153846153846</c:v>
                </c:pt>
                <c:pt idx="12">
                  <c:v>3.4615384615384617</c:v>
                </c:pt>
                <c:pt idx="13">
                  <c:v>1.0769230769230769</c:v>
                </c:pt>
                <c:pt idx="14">
                  <c:v>4.6923076923076925</c:v>
                </c:pt>
                <c:pt idx="15">
                  <c:v>15.307692307692308</c:v>
                </c:pt>
                <c:pt idx="16">
                  <c:v>10.76923076923077</c:v>
                </c:pt>
                <c:pt idx="17">
                  <c:v>19.307692307692307</c:v>
                </c:pt>
                <c:pt idx="18">
                  <c:v>1.0769230769230769</c:v>
                </c:pt>
                <c:pt idx="19">
                  <c:v>5.2307692307692308</c:v>
                </c:pt>
                <c:pt idx="20">
                  <c:v>11.307692307692308</c:v>
                </c:pt>
                <c:pt idx="21">
                  <c:v>8.5384615384615383</c:v>
                </c:pt>
                <c:pt idx="2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C-4C4E-BF02-F5EFBD679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OPPO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Sheet1!$AA$31:$AX$31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3.4615384615384617</c:v>
                      </c:pt>
                      <c:pt idx="2">
                        <c:v>1.0769230769230769</c:v>
                      </c:pt>
                      <c:pt idx="3">
                        <c:v>6.3076923076923075</c:v>
                      </c:pt>
                      <c:pt idx="4">
                        <c:v>17.53846153846154</c:v>
                      </c:pt>
                      <c:pt idx="5">
                        <c:v>15.076923076923077</c:v>
                      </c:pt>
                      <c:pt idx="6">
                        <c:v>23.76923076923077</c:v>
                      </c:pt>
                      <c:pt idx="7">
                        <c:v>14.615384615384615</c:v>
                      </c:pt>
                      <c:pt idx="8">
                        <c:v>1.4615384615384615</c:v>
                      </c:pt>
                      <c:pt idx="9">
                        <c:v>10.23076923076923</c:v>
                      </c:pt>
                      <c:pt idx="10">
                        <c:v>16.615384615384617</c:v>
                      </c:pt>
                      <c:pt idx="11">
                        <c:v>12.538461538461538</c:v>
                      </c:pt>
                      <c:pt idx="12">
                        <c:v>20.846153846153847</c:v>
                      </c:pt>
                      <c:pt idx="13">
                        <c:v>7.9230769230769234</c:v>
                      </c:pt>
                      <c:pt idx="14">
                        <c:v>1</c:v>
                      </c:pt>
                      <c:pt idx="15">
                        <c:v>8.4615384615384617</c:v>
                      </c:pt>
                      <c:pt idx="16">
                        <c:v>19</c:v>
                      </c:pt>
                      <c:pt idx="17">
                        <c:v>14.23076923076923</c:v>
                      </c:pt>
                      <c:pt idx="18">
                        <c:v>21.384615384615383</c:v>
                      </c:pt>
                      <c:pt idx="19">
                        <c:v>1</c:v>
                      </c:pt>
                      <c:pt idx="20">
                        <c:v>10.615384615384615</c:v>
                      </c:pt>
                      <c:pt idx="21">
                        <c:v>11.538461538461538</c:v>
                      </c:pt>
                      <c:pt idx="22">
                        <c:v>10.615384615384615</c:v>
                      </c:pt>
                      <c:pt idx="23">
                        <c:v>18.46153846153846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03C-4C4E-BF02-F5EFBD679BB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KAMINARI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Sheet1!$AA$32:$AX$32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2.9230769230769229</c:v>
                      </c:pt>
                      <c:pt idx="2">
                        <c:v>1</c:v>
                      </c:pt>
                      <c:pt idx="3">
                        <c:v>5.7692307692307692</c:v>
                      </c:pt>
                      <c:pt idx="4">
                        <c:v>15</c:v>
                      </c:pt>
                      <c:pt idx="5">
                        <c:v>11.615384615384615</c:v>
                      </c:pt>
                      <c:pt idx="6">
                        <c:v>22.384615384615383</c:v>
                      </c:pt>
                      <c:pt idx="7">
                        <c:v>6.1538461538461542</c:v>
                      </c:pt>
                      <c:pt idx="8">
                        <c:v>1.1538461538461537</c:v>
                      </c:pt>
                      <c:pt idx="9">
                        <c:v>7.615384615384615</c:v>
                      </c:pt>
                      <c:pt idx="10">
                        <c:v>12.153846153846153</c:v>
                      </c:pt>
                      <c:pt idx="11">
                        <c:v>8.7692307692307701</c:v>
                      </c:pt>
                      <c:pt idx="12">
                        <c:v>17</c:v>
                      </c:pt>
                      <c:pt idx="13">
                        <c:v>3.7692307692307692</c:v>
                      </c:pt>
                      <c:pt idx="14">
                        <c:v>1.3076923076923077</c:v>
                      </c:pt>
                      <c:pt idx="15">
                        <c:v>7.3076923076923075</c:v>
                      </c:pt>
                      <c:pt idx="16">
                        <c:v>15.76923076923077</c:v>
                      </c:pt>
                      <c:pt idx="17">
                        <c:v>11.307692307692308</c:v>
                      </c:pt>
                      <c:pt idx="18">
                        <c:v>21.53846153846154</c:v>
                      </c:pt>
                      <c:pt idx="19">
                        <c:v>1.2307692307692308</c:v>
                      </c:pt>
                      <c:pt idx="20">
                        <c:v>6.6923076923076925</c:v>
                      </c:pt>
                      <c:pt idx="21">
                        <c:v>9.9230769230769234</c:v>
                      </c:pt>
                      <c:pt idx="22">
                        <c:v>9.4615384615384617</c:v>
                      </c:pt>
                      <c:pt idx="23">
                        <c:v>15.923076923076923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3C-4C4E-BF02-F5EFBD679BB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Clustering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Sheet1!$AB$30:$AX$30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7.0769230769230766</c:v>
                      </c:pt>
                      <c:pt idx="1">
                        <c:v>2.3846153846153846</c:v>
                      </c:pt>
                      <c:pt idx="2">
                        <c:v>10.153846153846153</c:v>
                      </c:pt>
                      <c:pt idx="3">
                        <c:v>15.692307692307692</c:v>
                      </c:pt>
                      <c:pt idx="4">
                        <c:v>12.153846153846153</c:v>
                      </c:pt>
                      <c:pt idx="5">
                        <c:v>20.53846153846154</c:v>
                      </c:pt>
                      <c:pt idx="6">
                        <c:v>14.923076923076923</c:v>
                      </c:pt>
                      <c:pt idx="7">
                        <c:v>3.2307692307692308</c:v>
                      </c:pt>
                      <c:pt idx="8">
                        <c:v>14.692307692307692</c:v>
                      </c:pt>
                      <c:pt idx="9">
                        <c:v>17.76923076923077</c:v>
                      </c:pt>
                      <c:pt idx="10">
                        <c:v>12</c:v>
                      </c:pt>
                      <c:pt idx="11">
                        <c:v>17.307692307692307</c:v>
                      </c:pt>
                      <c:pt idx="12">
                        <c:v>10.538461538461538</c:v>
                      </c:pt>
                      <c:pt idx="13">
                        <c:v>2</c:v>
                      </c:pt>
                      <c:pt idx="14">
                        <c:v>12.923076923076923</c:v>
                      </c:pt>
                      <c:pt idx="15">
                        <c:v>20.923076923076923</c:v>
                      </c:pt>
                      <c:pt idx="16">
                        <c:v>13.692307692307692</c:v>
                      </c:pt>
                      <c:pt idx="17">
                        <c:v>20.46153846153846</c:v>
                      </c:pt>
                      <c:pt idx="18">
                        <c:v>3.0769230769230771</c:v>
                      </c:pt>
                      <c:pt idx="19">
                        <c:v>10.923076923076923</c:v>
                      </c:pt>
                      <c:pt idx="20">
                        <c:v>15.538461538461538</c:v>
                      </c:pt>
                      <c:pt idx="21">
                        <c:v>10.23076923076923</c:v>
                      </c:pt>
                      <c:pt idx="22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Sheet1!$AB$33:$AX$33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5.8461538461538458</c:v>
                      </c:pt>
                      <c:pt idx="1">
                        <c:v>1.3076923076923077</c:v>
                      </c:pt>
                      <c:pt idx="2">
                        <c:v>7.7692307692307692</c:v>
                      </c:pt>
                      <c:pt idx="3">
                        <c:v>15.76923076923077</c:v>
                      </c:pt>
                      <c:pt idx="4">
                        <c:v>10.384615384615385</c:v>
                      </c:pt>
                      <c:pt idx="5">
                        <c:v>22.076923076923077</c:v>
                      </c:pt>
                      <c:pt idx="6">
                        <c:v>9.3076923076923084</c:v>
                      </c:pt>
                      <c:pt idx="7">
                        <c:v>1.4615384615384615</c:v>
                      </c:pt>
                      <c:pt idx="8">
                        <c:v>11.076923076923077</c:v>
                      </c:pt>
                      <c:pt idx="9">
                        <c:v>13.615384615384615</c:v>
                      </c:pt>
                      <c:pt idx="10">
                        <c:v>10.846153846153847</c:v>
                      </c:pt>
                      <c:pt idx="11">
                        <c:v>17.384615384615383</c:v>
                      </c:pt>
                      <c:pt idx="12">
                        <c:v>5.0769230769230766</c:v>
                      </c:pt>
                      <c:pt idx="13">
                        <c:v>1</c:v>
                      </c:pt>
                      <c:pt idx="14">
                        <c:v>7.8461538461538458</c:v>
                      </c:pt>
                      <c:pt idx="15">
                        <c:v>17.846153846153847</c:v>
                      </c:pt>
                      <c:pt idx="16">
                        <c:v>10.923076923076923</c:v>
                      </c:pt>
                      <c:pt idx="17">
                        <c:v>20.846153846153847</c:v>
                      </c:pt>
                      <c:pt idx="18">
                        <c:v>1</c:v>
                      </c:pt>
                      <c:pt idx="19">
                        <c:v>8.1538461538461533</c:v>
                      </c:pt>
                      <c:pt idx="20">
                        <c:v>10.384615384615385</c:v>
                      </c:pt>
                      <c:pt idx="21">
                        <c:v>8.2307692307692299</c:v>
                      </c:pt>
                      <c:pt idx="22">
                        <c:v>15.461538461538462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3C-4C4E-BF02-F5EFBD679BB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L1L0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Sheet1!$AB$30:$AX$30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7.0769230769230766</c:v>
                      </c:pt>
                      <c:pt idx="1">
                        <c:v>2.3846153846153846</c:v>
                      </c:pt>
                      <c:pt idx="2">
                        <c:v>10.153846153846153</c:v>
                      </c:pt>
                      <c:pt idx="3">
                        <c:v>15.692307692307692</c:v>
                      </c:pt>
                      <c:pt idx="4">
                        <c:v>12.153846153846153</c:v>
                      </c:pt>
                      <c:pt idx="5">
                        <c:v>20.53846153846154</c:v>
                      </c:pt>
                      <c:pt idx="6">
                        <c:v>14.923076923076923</c:v>
                      </c:pt>
                      <c:pt idx="7">
                        <c:v>3.2307692307692308</c:v>
                      </c:pt>
                      <c:pt idx="8">
                        <c:v>14.692307692307692</c:v>
                      </c:pt>
                      <c:pt idx="9">
                        <c:v>17.76923076923077</c:v>
                      </c:pt>
                      <c:pt idx="10">
                        <c:v>12</c:v>
                      </c:pt>
                      <c:pt idx="11">
                        <c:v>17.307692307692307</c:v>
                      </c:pt>
                      <c:pt idx="12">
                        <c:v>10.538461538461538</c:v>
                      </c:pt>
                      <c:pt idx="13">
                        <c:v>2</c:v>
                      </c:pt>
                      <c:pt idx="14">
                        <c:v>12.923076923076923</c:v>
                      </c:pt>
                      <c:pt idx="15">
                        <c:v>20.923076923076923</c:v>
                      </c:pt>
                      <c:pt idx="16">
                        <c:v>13.692307692307692</c:v>
                      </c:pt>
                      <c:pt idx="17">
                        <c:v>20.46153846153846</c:v>
                      </c:pt>
                      <c:pt idx="18">
                        <c:v>3.0769230769230771</c:v>
                      </c:pt>
                      <c:pt idx="19">
                        <c:v>10.923076923076923</c:v>
                      </c:pt>
                      <c:pt idx="20">
                        <c:v>15.538461538461538</c:v>
                      </c:pt>
                      <c:pt idx="21">
                        <c:v>10.23076923076923</c:v>
                      </c:pt>
                      <c:pt idx="22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Sheet1!$AB$36:$AX$36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6.7692307692307692</c:v>
                      </c:pt>
                      <c:pt idx="1">
                        <c:v>1.2307692307692308</c:v>
                      </c:pt>
                      <c:pt idx="2">
                        <c:v>9.0769230769230766</c:v>
                      </c:pt>
                      <c:pt idx="3">
                        <c:v>17.76923076923077</c:v>
                      </c:pt>
                      <c:pt idx="4">
                        <c:v>13.615384615384615</c:v>
                      </c:pt>
                      <c:pt idx="5">
                        <c:v>24.615384615384617</c:v>
                      </c:pt>
                      <c:pt idx="6">
                        <c:v>13.153846153846153</c:v>
                      </c:pt>
                      <c:pt idx="7">
                        <c:v>1.5384615384615385</c:v>
                      </c:pt>
                      <c:pt idx="8">
                        <c:v>15.307692307692308</c:v>
                      </c:pt>
                      <c:pt idx="9">
                        <c:v>17.384615384615383</c:v>
                      </c:pt>
                      <c:pt idx="10">
                        <c:v>13.76923076923077</c:v>
                      </c:pt>
                      <c:pt idx="11">
                        <c:v>21.076923076923077</c:v>
                      </c:pt>
                      <c:pt idx="12">
                        <c:v>6.384615384615385</c:v>
                      </c:pt>
                      <c:pt idx="13">
                        <c:v>1.0769230769230769</c:v>
                      </c:pt>
                      <c:pt idx="14">
                        <c:v>10.384615384615385</c:v>
                      </c:pt>
                      <c:pt idx="15">
                        <c:v>19.923076923076923</c:v>
                      </c:pt>
                      <c:pt idx="16">
                        <c:v>14.846153846153847</c:v>
                      </c:pt>
                      <c:pt idx="17">
                        <c:v>24.076923076923077</c:v>
                      </c:pt>
                      <c:pt idx="18">
                        <c:v>1</c:v>
                      </c:pt>
                      <c:pt idx="19">
                        <c:v>9.2307692307692299</c:v>
                      </c:pt>
                      <c:pt idx="20">
                        <c:v>14.461538461538462</c:v>
                      </c:pt>
                      <c:pt idx="21">
                        <c:v>10.923076923076923</c:v>
                      </c:pt>
                      <c:pt idx="22">
                        <c:v>17.153846153846153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3C-4C4E-BF02-F5EFBD679BBB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OPPO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OPPO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Sheet1!$AB$30:$AX$30</c:f>
              <c:numCache>
                <c:formatCode>General</c:formatCode>
                <c:ptCount val="23"/>
                <c:pt idx="0">
                  <c:v>7.0769230769230766</c:v>
                </c:pt>
                <c:pt idx="1">
                  <c:v>2.3846153846153846</c:v>
                </c:pt>
                <c:pt idx="2">
                  <c:v>10.153846153846153</c:v>
                </c:pt>
                <c:pt idx="3">
                  <c:v>15.692307692307692</c:v>
                </c:pt>
                <c:pt idx="4">
                  <c:v>12.153846153846153</c:v>
                </c:pt>
                <c:pt idx="5">
                  <c:v>20.53846153846154</c:v>
                </c:pt>
                <c:pt idx="6">
                  <c:v>14.923076923076923</c:v>
                </c:pt>
                <c:pt idx="7">
                  <c:v>3.2307692307692308</c:v>
                </c:pt>
                <c:pt idx="8">
                  <c:v>14.692307692307692</c:v>
                </c:pt>
                <c:pt idx="9">
                  <c:v>17.76923076923077</c:v>
                </c:pt>
                <c:pt idx="10">
                  <c:v>12</c:v>
                </c:pt>
                <c:pt idx="11">
                  <c:v>17.307692307692307</c:v>
                </c:pt>
                <c:pt idx="12">
                  <c:v>10.538461538461538</c:v>
                </c:pt>
                <c:pt idx="13">
                  <c:v>2</c:v>
                </c:pt>
                <c:pt idx="14">
                  <c:v>12.923076923076923</c:v>
                </c:pt>
                <c:pt idx="15">
                  <c:v>20.923076923076923</c:v>
                </c:pt>
                <c:pt idx="16">
                  <c:v>13.692307692307692</c:v>
                </c:pt>
                <c:pt idx="17">
                  <c:v>20.46153846153846</c:v>
                </c:pt>
                <c:pt idx="18">
                  <c:v>3.0769230769230771</c:v>
                </c:pt>
                <c:pt idx="19">
                  <c:v>10.923076923076923</c:v>
                </c:pt>
                <c:pt idx="20">
                  <c:v>15.538461538461538</c:v>
                </c:pt>
                <c:pt idx="21">
                  <c:v>10.23076923076923</c:v>
                </c:pt>
                <c:pt idx="22">
                  <c:v>14.846153846153847</c:v>
                </c:pt>
              </c:numCache>
            </c:numRef>
          </c:xVal>
          <c:yVal>
            <c:numRef>
              <c:f>Sheet1!$AB$45:$AX$45</c:f>
              <c:numCache>
                <c:formatCode>General</c:formatCode>
                <c:ptCount val="23"/>
                <c:pt idx="0">
                  <c:v>3.615384615384615</c:v>
                </c:pt>
                <c:pt idx="1">
                  <c:v>1.3076923076923077</c:v>
                </c:pt>
                <c:pt idx="2">
                  <c:v>3.8461538461538458</c:v>
                </c:pt>
                <c:pt idx="3">
                  <c:v>1.8461538461538485</c:v>
                </c:pt>
                <c:pt idx="4">
                  <c:v>2.9230769230769234</c:v>
                </c:pt>
                <c:pt idx="5">
                  <c:v>3.2307692307692299</c:v>
                </c:pt>
                <c:pt idx="6">
                  <c:v>0.30769230769230838</c:v>
                </c:pt>
                <c:pt idx="7">
                  <c:v>1.7692307692307694</c:v>
                </c:pt>
                <c:pt idx="8">
                  <c:v>4.4615384615384617</c:v>
                </c:pt>
                <c:pt idx="9">
                  <c:v>1.1538461538461533</c:v>
                </c:pt>
                <c:pt idx="10">
                  <c:v>0.53846153846153832</c:v>
                </c:pt>
                <c:pt idx="11">
                  <c:v>3.5384615384615401</c:v>
                </c:pt>
                <c:pt idx="12">
                  <c:v>2.615384615384615</c:v>
                </c:pt>
                <c:pt idx="13">
                  <c:v>1</c:v>
                </c:pt>
                <c:pt idx="14">
                  <c:v>4.4615384615384617</c:v>
                </c:pt>
                <c:pt idx="15">
                  <c:v>1.9230769230769234</c:v>
                </c:pt>
                <c:pt idx="16">
                  <c:v>0.53846153846153832</c:v>
                </c:pt>
                <c:pt idx="17">
                  <c:v>0.92307692307692335</c:v>
                </c:pt>
                <c:pt idx="18">
                  <c:v>2.0769230769230771</c:v>
                </c:pt>
                <c:pt idx="19">
                  <c:v>0.30769230769230838</c:v>
                </c:pt>
                <c:pt idx="20">
                  <c:v>4</c:v>
                </c:pt>
                <c:pt idx="21">
                  <c:v>0.38461538461538503</c:v>
                </c:pt>
                <c:pt idx="22">
                  <c:v>3.6153846153846132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B-43C6-95EE-AAECEC3C9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ground truth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14B-43C6-95EE-AAECEC3C91F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KAMINARI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Sheet1!$AA$32:$AX$32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2.9230769230769229</c:v>
                      </c:pt>
                      <c:pt idx="2">
                        <c:v>1</c:v>
                      </c:pt>
                      <c:pt idx="3">
                        <c:v>5.7692307692307692</c:v>
                      </c:pt>
                      <c:pt idx="4">
                        <c:v>15</c:v>
                      </c:pt>
                      <c:pt idx="5">
                        <c:v>11.615384615384615</c:v>
                      </c:pt>
                      <c:pt idx="6">
                        <c:v>22.384615384615383</c:v>
                      </c:pt>
                      <c:pt idx="7">
                        <c:v>6.1538461538461542</c:v>
                      </c:pt>
                      <c:pt idx="8">
                        <c:v>1.1538461538461537</c:v>
                      </c:pt>
                      <c:pt idx="9">
                        <c:v>7.615384615384615</c:v>
                      </c:pt>
                      <c:pt idx="10">
                        <c:v>12.153846153846153</c:v>
                      </c:pt>
                      <c:pt idx="11">
                        <c:v>8.7692307692307701</c:v>
                      </c:pt>
                      <c:pt idx="12">
                        <c:v>17</c:v>
                      </c:pt>
                      <c:pt idx="13">
                        <c:v>3.7692307692307692</c:v>
                      </c:pt>
                      <c:pt idx="14">
                        <c:v>1.3076923076923077</c:v>
                      </c:pt>
                      <c:pt idx="15">
                        <c:v>7.3076923076923075</c:v>
                      </c:pt>
                      <c:pt idx="16">
                        <c:v>15.76923076923077</c:v>
                      </c:pt>
                      <c:pt idx="17">
                        <c:v>11.307692307692308</c:v>
                      </c:pt>
                      <c:pt idx="18">
                        <c:v>21.53846153846154</c:v>
                      </c:pt>
                      <c:pt idx="19">
                        <c:v>1.2307692307692308</c:v>
                      </c:pt>
                      <c:pt idx="20">
                        <c:v>6.6923076923076925</c:v>
                      </c:pt>
                      <c:pt idx="21">
                        <c:v>9.9230769230769234</c:v>
                      </c:pt>
                      <c:pt idx="22">
                        <c:v>9.4615384615384617</c:v>
                      </c:pt>
                      <c:pt idx="23">
                        <c:v>15.923076923076923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4B-43C6-95EE-AAECEC3C91F0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Kaminari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KAMINARI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Sheet1!$AB$30:$AX$30</c:f>
              <c:numCache>
                <c:formatCode>General</c:formatCode>
                <c:ptCount val="23"/>
                <c:pt idx="0">
                  <c:v>7.0769230769230766</c:v>
                </c:pt>
                <c:pt idx="1">
                  <c:v>2.3846153846153846</c:v>
                </c:pt>
                <c:pt idx="2">
                  <c:v>10.153846153846153</c:v>
                </c:pt>
                <c:pt idx="3">
                  <c:v>15.692307692307692</c:v>
                </c:pt>
                <c:pt idx="4">
                  <c:v>12.153846153846153</c:v>
                </c:pt>
                <c:pt idx="5">
                  <c:v>20.53846153846154</c:v>
                </c:pt>
                <c:pt idx="6">
                  <c:v>14.923076923076923</c:v>
                </c:pt>
                <c:pt idx="7">
                  <c:v>3.2307692307692308</c:v>
                </c:pt>
                <c:pt idx="8">
                  <c:v>14.692307692307692</c:v>
                </c:pt>
                <c:pt idx="9">
                  <c:v>17.76923076923077</c:v>
                </c:pt>
                <c:pt idx="10">
                  <c:v>12</c:v>
                </c:pt>
                <c:pt idx="11">
                  <c:v>17.307692307692307</c:v>
                </c:pt>
                <c:pt idx="12">
                  <c:v>10.538461538461538</c:v>
                </c:pt>
                <c:pt idx="13">
                  <c:v>2</c:v>
                </c:pt>
                <c:pt idx="14">
                  <c:v>12.923076923076923</c:v>
                </c:pt>
                <c:pt idx="15">
                  <c:v>20.923076923076923</c:v>
                </c:pt>
                <c:pt idx="16">
                  <c:v>13.692307692307692</c:v>
                </c:pt>
                <c:pt idx="17">
                  <c:v>20.46153846153846</c:v>
                </c:pt>
                <c:pt idx="18">
                  <c:v>3.0769230769230771</c:v>
                </c:pt>
                <c:pt idx="19">
                  <c:v>10.923076923076923</c:v>
                </c:pt>
                <c:pt idx="20">
                  <c:v>15.538461538461538</c:v>
                </c:pt>
                <c:pt idx="21">
                  <c:v>10.23076923076923</c:v>
                </c:pt>
                <c:pt idx="22">
                  <c:v>14.846153846153847</c:v>
                </c:pt>
              </c:numCache>
            </c:numRef>
          </c:xVal>
          <c:yVal>
            <c:numRef>
              <c:f>Sheet1!$AB$46:$AX$46</c:f>
              <c:numCache>
                <c:formatCode>General</c:formatCode>
                <c:ptCount val="23"/>
                <c:pt idx="0">
                  <c:v>4.1538461538461533</c:v>
                </c:pt>
                <c:pt idx="1">
                  <c:v>1.3846153846153846</c:v>
                </c:pt>
                <c:pt idx="2">
                  <c:v>4.3846153846153841</c:v>
                </c:pt>
                <c:pt idx="3">
                  <c:v>0.69230769230769162</c:v>
                </c:pt>
                <c:pt idx="4">
                  <c:v>0.53846153846153832</c:v>
                </c:pt>
                <c:pt idx="5">
                  <c:v>1.8461538461538431</c:v>
                </c:pt>
                <c:pt idx="6">
                  <c:v>8.7692307692307701</c:v>
                </c:pt>
                <c:pt idx="7">
                  <c:v>2.0769230769230771</c:v>
                </c:pt>
                <c:pt idx="8">
                  <c:v>7.0769230769230766</c:v>
                </c:pt>
                <c:pt idx="9">
                  <c:v>5.6153846153846168</c:v>
                </c:pt>
                <c:pt idx="10">
                  <c:v>3.2307692307692299</c:v>
                </c:pt>
                <c:pt idx="11">
                  <c:v>0.3076923076923066</c:v>
                </c:pt>
                <c:pt idx="12">
                  <c:v>6.7692307692307692</c:v>
                </c:pt>
                <c:pt idx="13">
                  <c:v>0.69230769230769229</c:v>
                </c:pt>
                <c:pt idx="14">
                  <c:v>5.6153846153846159</c:v>
                </c:pt>
                <c:pt idx="15">
                  <c:v>5.1538461538461533</c:v>
                </c:pt>
                <c:pt idx="16">
                  <c:v>2.3846153846153832</c:v>
                </c:pt>
                <c:pt idx="17">
                  <c:v>1.0769230769230802</c:v>
                </c:pt>
                <c:pt idx="18">
                  <c:v>1.8461538461538463</c:v>
                </c:pt>
                <c:pt idx="19">
                  <c:v>4.2307692307692308</c:v>
                </c:pt>
                <c:pt idx="20">
                  <c:v>5.615384615384615</c:v>
                </c:pt>
                <c:pt idx="21">
                  <c:v>0.76923076923076827</c:v>
                </c:pt>
                <c:pt idx="22">
                  <c:v>1.0769230769230766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D-461E-864B-565FD210F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ground truth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86D-461E-864B-565FD210FC6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OPPO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Sheet1!$AA$31:$AX$31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3.4615384615384617</c:v>
                      </c:pt>
                      <c:pt idx="2">
                        <c:v>1.0769230769230769</c:v>
                      </c:pt>
                      <c:pt idx="3">
                        <c:v>6.3076923076923075</c:v>
                      </c:pt>
                      <c:pt idx="4">
                        <c:v>17.53846153846154</c:v>
                      </c:pt>
                      <c:pt idx="5">
                        <c:v>15.076923076923077</c:v>
                      </c:pt>
                      <c:pt idx="6">
                        <c:v>23.76923076923077</c:v>
                      </c:pt>
                      <c:pt idx="7">
                        <c:v>14.615384615384615</c:v>
                      </c:pt>
                      <c:pt idx="8">
                        <c:v>1.4615384615384615</c:v>
                      </c:pt>
                      <c:pt idx="9">
                        <c:v>10.23076923076923</c:v>
                      </c:pt>
                      <c:pt idx="10">
                        <c:v>16.615384615384617</c:v>
                      </c:pt>
                      <c:pt idx="11">
                        <c:v>12.538461538461538</c:v>
                      </c:pt>
                      <c:pt idx="12">
                        <c:v>20.846153846153847</c:v>
                      </c:pt>
                      <c:pt idx="13">
                        <c:v>7.9230769230769234</c:v>
                      </c:pt>
                      <c:pt idx="14">
                        <c:v>1</c:v>
                      </c:pt>
                      <c:pt idx="15">
                        <c:v>8.4615384615384617</c:v>
                      </c:pt>
                      <c:pt idx="16">
                        <c:v>19</c:v>
                      </c:pt>
                      <c:pt idx="17">
                        <c:v>14.23076923076923</c:v>
                      </c:pt>
                      <c:pt idx="18">
                        <c:v>21.384615384615383</c:v>
                      </c:pt>
                      <c:pt idx="19">
                        <c:v>1</c:v>
                      </c:pt>
                      <c:pt idx="20">
                        <c:v>10.615384615384615</c:v>
                      </c:pt>
                      <c:pt idx="21">
                        <c:v>11.538461538461538</c:v>
                      </c:pt>
                      <c:pt idx="22">
                        <c:v>10.615384615384615</c:v>
                      </c:pt>
                      <c:pt idx="23">
                        <c:v>18.46153846153846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6D-461E-864B-565FD210FC6A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Clustering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Clustering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Sheet1!$AB$30:$AX$30</c:f>
              <c:numCache>
                <c:formatCode>General</c:formatCode>
                <c:ptCount val="23"/>
                <c:pt idx="0">
                  <c:v>7.0769230769230766</c:v>
                </c:pt>
                <c:pt idx="1">
                  <c:v>2.3846153846153846</c:v>
                </c:pt>
                <c:pt idx="2">
                  <c:v>10.153846153846153</c:v>
                </c:pt>
                <c:pt idx="3">
                  <c:v>15.692307692307692</c:v>
                </c:pt>
                <c:pt idx="4">
                  <c:v>12.153846153846153</c:v>
                </c:pt>
                <c:pt idx="5">
                  <c:v>20.53846153846154</c:v>
                </c:pt>
                <c:pt idx="6">
                  <c:v>14.923076923076923</c:v>
                </c:pt>
                <c:pt idx="7">
                  <c:v>3.2307692307692308</c:v>
                </c:pt>
                <c:pt idx="8">
                  <c:v>14.692307692307692</c:v>
                </c:pt>
                <c:pt idx="9">
                  <c:v>17.76923076923077</c:v>
                </c:pt>
                <c:pt idx="10">
                  <c:v>12</c:v>
                </c:pt>
                <c:pt idx="11">
                  <c:v>17.307692307692307</c:v>
                </c:pt>
                <c:pt idx="12">
                  <c:v>10.538461538461538</c:v>
                </c:pt>
                <c:pt idx="13">
                  <c:v>2</c:v>
                </c:pt>
                <c:pt idx="14">
                  <c:v>12.923076923076923</c:v>
                </c:pt>
                <c:pt idx="15">
                  <c:v>20.923076923076923</c:v>
                </c:pt>
                <c:pt idx="16">
                  <c:v>13.692307692307692</c:v>
                </c:pt>
                <c:pt idx="17">
                  <c:v>20.46153846153846</c:v>
                </c:pt>
                <c:pt idx="18">
                  <c:v>3.0769230769230771</c:v>
                </c:pt>
                <c:pt idx="19">
                  <c:v>10.923076923076923</c:v>
                </c:pt>
                <c:pt idx="20">
                  <c:v>15.538461538461538</c:v>
                </c:pt>
                <c:pt idx="21">
                  <c:v>10.23076923076923</c:v>
                </c:pt>
                <c:pt idx="22">
                  <c:v>14.846153846153847</c:v>
                </c:pt>
              </c:numCache>
            </c:numRef>
          </c:xVal>
          <c:yVal>
            <c:numRef>
              <c:f>Sheet1!$AB$47:$AX$47</c:f>
              <c:numCache>
                <c:formatCode>General</c:formatCode>
                <c:ptCount val="23"/>
                <c:pt idx="0">
                  <c:v>1.2307692307692308</c:v>
                </c:pt>
                <c:pt idx="1">
                  <c:v>1.0769230769230769</c:v>
                </c:pt>
                <c:pt idx="2">
                  <c:v>2.3846153846153841</c:v>
                </c:pt>
                <c:pt idx="3">
                  <c:v>7.6923076923078426E-2</c:v>
                </c:pt>
                <c:pt idx="4">
                  <c:v>1.7692307692307683</c:v>
                </c:pt>
                <c:pt idx="5">
                  <c:v>1.5384615384615365</c:v>
                </c:pt>
                <c:pt idx="6">
                  <c:v>5.615384615384615</c:v>
                </c:pt>
                <c:pt idx="7">
                  <c:v>1.7692307692307694</c:v>
                </c:pt>
                <c:pt idx="8">
                  <c:v>3.615384615384615</c:v>
                </c:pt>
                <c:pt idx="9">
                  <c:v>4.1538461538461551</c:v>
                </c:pt>
                <c:pt idx="10">
                  <c:v>1.1538461538461533</c:v>
                </c:pt>
                <c:pt idx="11">
                  <c:v>7.692307692307665E-2</c:v>
                </c:pt>
                <c:pt idx="12">
                  <c:v>5.4615384615384617</c:v>
                </c:pt>
                <c:pt idx="13">
                  <c:v>1</c:v>
                </c:pt>
                <c:pt idx="14">
                  <c:v>5.0769230769230775</c:v>
                </c:pt>
                <c:pt idx="15">
                  <c:v>3.0769230769230766</c:v>
                </c:pt>
                <c:pt idx="16">
                  <c:v>2.7692307692307683</c:v>
                </c:pt>
                <c:pt idx="17">
                  <c:v>0.3846153846153868</c:v>
                </c:pt>
                <c:pt idx="18">
                  <c:v>2.0769230769230771</c:v>
                </c:pt>
                <c:pt idx="19">
                  <c:v>2.7692307692307701</c:v>
                </c:pt>
                <c:pt idx="20">
                  <c:v>5.1538461538461533</c:v>
                </c:pt>
                <c:pt idx="21">
                  <c:v>2</c:v>
                </c:pt>
                <c:pt idx="22">
                  <c:v>0.61538461538461497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2-4228-AD88-12F16AC7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ground truth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C32-4228-AD88-12F16AC78BC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OPPO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Sheet1!$AA$31:$AX$31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3.4615384615384617</c:v>
                      </c:pt>
                      <c:pt idx="2">
                        <c:v>1.0769230769230769</c:v>
                      </c:pt>
                      <c:pt idx="3">
                        <c:v>6.3076923076923075</c:v>
                      </c:pt>
                      <c:pt idx="4">
                        <c:v>17.53846153846154</c:v>
                      </c:pt>
                      <c:pt idx="5">
                        <c:v>15.076923076923077</c:v>
                      </c:pt>
                      <c:pt idx="6">
                        <c:v>23.76923076923077</c:v>
                      </c:pt>
                      <c:pt idx="7">
                        <c:v>14.615384615384615</c:v>
                      </c:pt>
                      <c:pt idx="8">
                        <c:v>1.4615384615384615</c:v>
                      </c:pt>
                      <c:pt idx="9">
                        <c:v>10.23076923076923</c:v>
                      </c:pt>
                      <c:pt idx="10">
                        <c:v>16.615384615384617</c:v>
                      </c:pt>
                      <c:pt idx="11">
                        <c:v>12.538461538461538</c:v>
                      </c:pt>
                      <c:pt idx="12">
                        <c:v>20.846153846153847</c:v>
                      </c:pt>
                      <c:pt idx="13">
                        <c:v>7.9230769230769234</c:v>
                      </c:pt>
                      <c:pt idx="14">
                        <c:v>1</c:v>
                      </c:pt>
                      <c:pt idx="15">
                        <c:v>8.4615384615384617</c:v>
                      </c:pt>
                      <c:pt idx="16">
                        <c:v>19</c:v>
                      </c:pt>
                      <c:pt idx="17">
                        <c:v>14.23076923076923</c:v>
                      </c:pt>
                      <c:pt idx="18">
                        <c:v>21.384615384615383</c:v>
                      </c:pt>
                      <c:pt idx="19">
                        <c:v>1</c:v>
                      </c:pt>
                      <c:pt idx="20">
                        <c:v>10.615384615384615</c:v>
                      </c:pt>
                      <c:pt idx="21">
                        <c:v>11.538461538461538</c:v>
                      </c:pt>
                      <c:pt idx="22">
                        <c:v>10.615384615384615</c:v>
                      </c:pt>
                      <c:pt idx="23">
                        <c:v>18.46153846153846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C32-4228-AD88-12F16AC78BC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KAMINARI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Sheet1!$AA$32:$AX$32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2.9230769230769229</c:v>
                      </c:pt>
                      <c:pt idx="2">
                        <c:v>1</c:v>
                      </c:pt>
                      <c:pt idx="3">
                        <c:v>5.7692307692307692</c:v>
                      </c:pt>
                      <c:pt idx="4">
                        <c:v>15</c:v>
                      </c:pt>
                      <c:pt idx="5">
                        <c:v>11.615384615384615</c:v>
                      </c:pt>
                      <c:pt idx="6">
                        <c:v>22.384615384615383</c:v>
                      </c:pt>
                      <c:pt idx="7">
                        <c:v>6.1538461538461542</c:v>
                      </c:pt>
                      <c:pt idx="8">
                        <c:v>1.1538461538461537</c:v>
                      </c:pt>
                      <c:pt idx="9">
                        <c:v>7.615384615384615</c:v>
                      </c:pt>
                      <c:pt idx="10">
                        <c:v>12.153846153846153</c:v>
                      </c:pt>
                      <c:pt idx="11">
                        <c:v>8.7692307692307701</c:v>
                      </c:pt>
                      <c:pt idx="12">
                        <c:v>17</c:v>
                      </c:pt>
                      <c:pt idx="13">
                        <c:v>3.7692307692307692</c:v>
                      </c:pt>
                      <c:pt idx="14">
                        <c:v>1.3076923076923077</c:v>
                      </c:pt>
                      <c:pt idx="15">
                        <c:v>7.3076923076923075</c:v>
                      </c:pt>
                      <c:pt idx="16">
                        <c:v>15.76923076923077</c:v>
                      </c:pt>
                      <c:pt idx="17">
                        <c:v>11.307692307692308</c:v>
                      </c:pt>
                      <c:pt idx="18">
                        <c:v>21.53846153846154</c:v>
                      </c:pt>
                      <c:pt idx="19">
                        <c:v>1.2307692307692308</c:v>
                      </c:pt>
                      <c:pt idx="20">
                        <c:v>6.6923076923076925</c:v>
                      </c:pt>
                      <c:pt idx="21">
                        <c:v>9.9230769230769234</c:v>
                      </c:pt>
                      <c:pt idx="22">
                        <c:v>9.4615384615384617</c:v>
                      </c:pt>
                      <c:pt idx="23">
                        <c:v>15.923076923076923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32-4228-AD88-12F16AC78BC5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Kim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Kim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Sheet1!$AB$30:$AX$30</c:f>
              <c:numCache>
                <c:formatCode>General</c:formatCode>
                <c:ptCount val="23"/>
                <c:pt idx="0">
                  <c:v>7.0769230769230766</c:v>
                </c:pt>
                <c:pt idx="1">
                  <c:v>2.3846153846153846</c:v>
                </c:pt>
                <c:pt idx="2">
                  <c:v>10.153846153846153</c:v>
                </c:pt>
                <c:pt idx="3">
                  <c:v>15.692307692307692</c:v>
                </c:pt>
                <c:pt idx="4">
                  <c:v>12.153846153846153</c:v>
                </c:pt>
                <c:pt idx="5">
                  <c:v>20.53846153846154</c:v>
                </c:pt>
                <c:pt idx="6">
                  <c:v>14.923076923076923</c:v>
                </c:pt>
                <c:pt idx="7">
                  <c:v>3.2307692307692308</c:v>
                </c:pt>
                <c:pt idx="8">
                  <c:v>14.692307692307692</c:v>
                </c:pt>
                <c:pt idx="9">
                  <c:v>17.76923076923077</c:v>
                </c:pt>
                <c:pt idx="10">
                  <c:v>12</c:v>
                </c:pt>
                <c:pt idx="11">
                  <c:v>17.307692307692307</c:v>
                </c:pt>
                <c:pt idx="12">
                  <c:v>10.538461538461538</c:v>
                </c:pt>
                <c:pt idx="13">
                  <c:v>2</c:v>
                </c:pt>
                <c:pt idx="14">
                  <c:v>12.923076923076923</c:v>
                </c:pt>
                <c:pt idx="15">
                  <c:v>20.923076923076923</c:v>
                </c:pt>
                <c:pt idx="16">
                  <c:v>13.692307692307692</c:v>
                </c:pt>
                <c:pt idx="17">
                  <c:v>20.46153846153846</c:v>
                </c:pt>
                <c:pt idx="18">
                  <c:v>3.0769230769230771</c:v>
                </c:pt>
                <c:pt idx="19">
                  <c:v>10.923076923076923</c:v>
                </c:pt>
                <c:pt idx="20">
                  <c:v>15.538461538461538</c:v>
                </c:pt>
                <c:pt idx="21">
                  <c:v>10.23076923076923</c:v>
                </c:pt>
                <c:pt idx="22">
                  <c:v>14.846153846153847</c:v>
                </c:pt>
              </c:numCache>
            </c:numRef>
          </c:xVal>
          <c:yVal>
            <c:numRef>
              <c:f>Sheet1!$AB$48:$AX$48</c:f>
              <c:numCache>
                <c:formatCode>General</c:formatCode>
                <c:ptCount val="23"/>
                <c:pt idx="0">
                  <c:v>0.46153846153846168</c:v>
                </c:pt>
                <c:pt idx="1">
                  <c:v>0</c:v>
                </c:pt>
                <c:pt idx="2">
                  <c:v>0.15384615384615508</c:v>
                </c:pt>
                <c:pt idx="3">
                  <c:v>0.53846153846153832</c:v>
                </c:pt>
                <c:pt idx="4">
                  <c:v>0</c:v>
                </c:pt>
                <c:pt idx="5">
                  <c:v>0.3076923076923066</c:v>
                </c:pt>
                <c:pt idx="6">
                  <c:v>3.615384615384615</c:v>
                </c:pt>
                <c:pt idx="7">
                  <c:v>1.0769230769230771</c:v>
                </c:pt>
                <c:pt idx="8">
                  <c:v>1.4615384615384617</c:v>
                </c:pt>
                <c:pt idx="9">
                  <c:v>1.3846153846153868</c:v>
                </c:pt>
                <c:pt idx="10">
                  <c:v>0.53846153846153832</c:v>
                </c:pt>
                <c:pt idx="11">
                  <c:v>1.2307692307692335</c:v>
                </c:pt>
                <c:pt idx="12">
                  <c:v>4.9230769230769234</c:v>
                </c:pt>
                <c:pt idx="13">
                  <c:v>0.84615384615384626</c:v>
                </c:pt>
                <c:pt idx="14">
                  <c:v>4</c:v>
                </c:pt>
                <c:pt idx="15">
                  <c:v>3.5384615384615401</c:v>
                </c:pt>
                <c:pt idx="16">
                  <c:v>0.76923076923076827</c:v>
                </c:pt>
                <c:pt idx="17">
                  <c:v>0.92307692307692335</c:v>
                </c:pt>
                <c:pt idx="18">
                  <c:v>0.23076923076923084</c:v>
                </c:pt>
                <c:pt idx="19">
                  <c:v>1.384615384615385</c:v>
                </c:pt>
                <c:pt idx="20">
                  <c:v>4.384615384615385</c:v>
                </c:pt>
                <c:pt idx="21">
                  <c:v>0.3076923076923066</c:v>
                </c:pt>
                <c:pt idx="22">
                  <c:v>0.69230769230769162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7-4342-9C3B-C236097E5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ground truth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1D7-4342-9C3B-C236097E5D0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OPPO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Sheet1!$AA$31:$AX$31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3.4615384615384617</c:v>
                      </c:pt>
                      <c:pt idx="2">
                        <c:v>1.0769230769230769</c:v>
                      </c:pt>
                      <c:pt idx="3">
                        <c:v>6.3076923076923075</c:v>
                      </c:pt>
                      <c:pt idx="4">
                        <c:v>17.53846153846154</c:v>
                      </c:pt>
                      <c:pt idx="5">
                        <c:v>15.076923076923077</c:v>
                      </c:pt>
                      <c:pt idx="6">
                        <c:v>23.76923076923077</c:v>
                      </c:pt>
                      <c:pt idx="7">
                        <c:v>14.615384615384615</c:v>
                      </c:pt>
                      <c:pt idx="8">
                        <c:v>1.4615384615384615</c:v>
                      </c:pt>
                      <c:pt idx="9">
                        <c:v>10.23076923076923</c:v>
                      </c:pt>
                      <c:pt idx="10">
                        <c:v>16.615384615384617</c:v>
                      </c:pt>
                      <c:pt idx="11">
                        <c:v>12.538461538461538</c:v>
                      </c:pt>
                      <c:pt idx="12">
                        <c:v>20.846153846153847</c:v>
                      </c:pt>
                      <c:pt idx="13">
                        <c:v>7.9230769230769234</c:v>
                      </c:pt>
                      <c:pt idx="14">
                        <c:v>1</c:v>
                      </c:pt>
                      <c:pt idx="15">
                        <c:v>8.4615384615384617</c:v>
                      </c:pt>
                      <c:pt idx="16">
                        <c:v>19</c:v>
                      </c:pt>
                      <c:pt idx="17">
                        <c:v>14.23076923076923</c:v>
                      </c:pt>
                      <c:pt idx="18">
                        <c:v>21.384615384615383</c:v>
                      </c:pt>
                      <c:pt idx="19">
                        <c:v>1</c:v>
                      </c:pt>
                      <c:pt idx="20">
                        <c:v>10.615384615384615</c:v>
                      </c:pt>
                      <c:pt idx="21">
                        <c:v>11.538461538461538</c:v>
                      </c:pt>
                      <c:pt idx="22">
                        <c:v>10.615384615384615</c:v>
                      </c:pt>
                      <c:pt idx="23">
                        <c:v>18.46153846153846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D7-4342-9C3B-C236097E5D0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KAMINARI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Sheet1!$AA$32:$AX$32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2.9230769230769229</c:v>
                      </c:pt>
                      <c:pt idx="2">
                        <c:v>1</c:v>
                      </c:pt>
                      <c:pt idx="3">
                        <c:v>5.7692307692307692</c:v>
                      </c:pt>
                      <c:pt idx="4">
                        <c:v>15</c:v>
                      </c:pt>
                      <c:pt idx="5">
                        <c:v>11.615384615384615</c:v>
                      </c:pt>
                      <c:pt idx="6">
                        <c:v>22.384615384615383</c:v>
                      </c:pt>
                      <c:pt idx="7">
                        <c:v>6.1538461538461542</c:v>
                      </c:pt>
                      <c:pt idx="8">
                        <c:v>1.1538461538461537</c:v>
                      </c:pt>
                      <c:pt idx="9">
                        <c:v>7.615384615384615</c:v>
                      </c:pt>
                      <c:pt idx="10">
                        <c:v>12.153846153846153</c:v>
                      </c:pt>
                      <c:pt idx="11">
                        <c:v>8.7692307692307701</c:v>
                      </c:pt>
                      <c:pt idx="12">
                        <c:v>17</c:v>
                      </c:pt>
                      <c:pt idx="13">
                        <c:v>3.7692307692307692</c:v>
                      </c:pt>
                      <c:pt idx="14">
                        <c:v>1.3076923076923077</c:v>
                      </c:pt>
                      <c:pt idx="15">
                        <c:v>7.3076923076923075</c:v>
                      </c:pt>
                      <c:pt idx="16">
                        <c:v>15.76923076923077</c:v>
                      </c:pt>
                      <c:pt idx="17">
                        <c:v>11.307692307692308</c:v>
                      </c:pt>
                      <c:pt idx="18">
                        <c:v>21.53846153846154</c:v>
                      </c:pt>
                      <c:pt idx="19">
                        <c:v>1.2307692307692308</c:v>
                      </c:pt>
                      <c:pt idx="20">
                        <c:v>6.6923076923076925</c:v>
                      </c:pt>
                      <c:pt idx="21">
                        <c:v>9.9230769230769234</c:v>
                      </c:pt>
                      <c:pt idx="22">
                        <c:v>9.4615384615384617</c:v>
                      </c:pt>
                      <c:pt idx="23">
                        <c:v>15.923076923076923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D7-4342-9C3B-C236097E5D09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Krawcz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Krawcz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Sheet1!$AB$30:$AX$30</c:f>
              <c:numCache>
                <c:formatCode>General</c:formatCode>
                <c:ptCount val="23"/>
                <c:pt idx="0">
                  <c:v>7.0769230769230766</c:v>
                </c:pt>
                <c:pt idx="1">
                  <c:v>2.3846153846153846</c:v>
                </c:pt>
                <c:pt idx="2">
                  <c:v>10.153846153846153</c:v>
                </c:pt>
                <c:pt idx="3">
                  <c:v>15.692307692307692</c:v>
                </c:pt>
                <c:pt idx="4">
                  <c:v>12.153846153846153</c:v>
                </c:pt>
                <c:pt idx="5">
                  <c:v>20.53846153846154</c:v>
                </c:pt>
                <c:pt idx="6">
                  <c:v>14.923076923076923</c:v>
                </c:pt>
                <c:pt idx="7">
                  <c:v>3.2307692307692308</c:v>
                </c:pt>
                <c:pt idx="8">
                  <c:v>14.692307692307692</c:v>
                </c:pt>
                <c:pt idx="9">
                  <c:v>17.76923076923077</c:v>
                </c:pt>
                <c:pt idx="10">
                  <c:v>12</c:v>
                </c:pt>
                <c:pt idx="11">
                  <c:v>17.307692307692307</c:v>
                </c:pt>
                <c:pt idx="12">
                  <c:v>10.538461538461538</c:v>
                </c:pt>
                <c:pt idx="13">
                  <c:v>2</c:v>
                </c:pt>
                <c:pt idx="14">
                  <c:v>12.923076923076923</c:v>
                </c:pt>
                <c:pt idx="15">
                  <c:v>20.923076923076923</c:v>
                </c:pt>
                <c:pt idx="16">
                  <c:v>13.692307692307692</c:v>
                </c:pt>
                <c:pt idx="17">
                  <c:v>20.46153846153846</c:v>
                </c:pt>
                <c:pt idx="18">
                  <c:v>3.0769230769230771</c:v>
                </c:pt>
                <c:pt idx="19">
                  <c:v>10.923076923076923</c:v>
                </c:pt>
                <c:pt idx="20">
                  <c:v>15.538461538461538</c:v>
                </c:pt>
                <c:pt idx="21">
                  <c:v>10.23076923076923</c:v>
                </c:pt>
                <c:pt idx="22">
                  <c:v>14.846153846153847</c:v>
                </c:pt>
              </c:numCache>
            </c:numRef>
          </c:xVal>
          <c:yVal>
            <c:numRef>
              <c:f>Sheet1!$AB$49:$AX$49</c:f>
              <c:numCache>
                <c:formatCode>General</c:formatCode>
                <c:ptCount val="23"/>
                <c:pt idx="0">
                  <c:v>3.8461538461538458</c:v>
                </c:pt>
                <c:pt idx="1">
                  <c:v>1.3846153846153846</c:v>
                </c:pt>
                <c:pt idx="2">
                  <c:v>5.0769230769230766</c:v>
                </c:pt>
                <c:pt idx="3">
                  <c:v>6.3846153846153832</c:v>
                </c:pt>
                <c:pt idx="4">
                  <c:v>4.9999999999999991</c:v>
                </c:pt>
                <c:pt idx="5">
                  <c:v>4.4615384615384635</c:v>
                </c:pt>
                <c:pt idx="6">
                  <c:v>10.153846153846153</c:v>
                </c:pt>
                <c:pt idx="7">
                  <c:v>1.9230769230769231</c:v>
                </c:pt>
                <c:pt idx="8">
                  <c:v>8.0769230769230766</c:v>
                </c:pt>
                <c:pt idx="9">
                  <c:v>7.8461538461538467</c:v>
                </c:pt>
                <c:pt idx="10">
                  <c:v>5</c:v>
                </c:pt>
                <c:pt idx="11">
                  <c:v>4.3846153846153832</c:v>
                </c:pt>
                <c:pt idx="12">
                  <c:v>6.5384615384615383</c:v>
                </c:pt>
                <c:pt idx="13">
                  <c:v>0.92307692307692313</c:v>
                </c:pt>
                <c:pt idx="14">
                  <c:v>5.384615384615385</c:v>
                </c:pt>
                <c:pt idx="15">
                  <c:v>9.8461538461538467</c:v>
                </c:pt>
                <c:pt idx="16">
                  <c:v>4.6923076923076916</c:v>
                </c:pt>
                <c:pt idx="17">
                  <c:v>3.4615384615384599</c:v>
                </c:pt>
                <c:pt idx="18">
                  <c:v>1.8461538461538463</c:v>
                </c:pt>
                <c:pt idx="19">
                  <c:v>5.2307692307692308</c:v>
                </c:pt>
                <c:pt idx="20">
                  <c:v>8.0769230769230766</c:v>
                </c:pt>
                <c:pt idx="21">
                  <c:v>3.9999999999999991</c:v>
                </c:pt>
                <c:pt idx="22">
                  <c:v>1.7692307692307701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C-4E88-9C45-4F4913F0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ground truth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8C-4E88-9C45-4F4913F050D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OPPO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Sheet1!$AA$31:$AX$31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3.4615384615384617</c:v>
                      </c:pt>
                      <c:pt idx="2">
                        <c:v>1.0769230769230769</c:v>
                      </c:pt>
                      <c:pt idx="3">
                        <c:v>6.3076923076923075</c:v>
                      </c:pt>
                      <c:pt idx="4">
                        <c:v>17.53846153846154</c:v>
                      </c:pt>
                      <c:pt idx="5">
                        <c:v>15.076923076923077</c:v>
                      </c:pt>
                      <c:pt idx="6">
                        <c:v>23.76923076923077</c:v>
                      </c:pt>
                      <c:pt idx="7">
                        <c:v>14.615384615384615</c:v>
                      </c:pt>
                      <c:pt idx="8">
                        <c:v>1.4615384615384615</c:v>
                      </c:pt>
                      <c:pt idx="9">
                        <c:v>10.23076923076923</c:v>
                      </c:pt>
                      <c:pt idx="10">
                        <c:v>16.615384615384617</c:v>
                      </c:pt>
                      <c:pt idx="11">
                        <c:v>12.538461538461538</c:v>
                      </c:pt>
                      <c:pt idx="12">
                        <c:v>20.846153846153847</c:v>
                      </c:pt>
                      <c:pt idx="13">
                        <c:v>7.9230769230769234</c:v>
                      </c:pt>
                      <c:pt idx="14">
                        <c:v>1</c:v>
                      </c:pt>
                      <c:pt idx="15">
                        <c:v>8.4615384615384617</c:v>
                      </c:pt>
                      <c:pt idx="16">
                        <c:v>19</c:v>
                      </c:pt>
                      <c:pt idx="17">
                        <c:v>14.23076923076923</c:v>
                      </c:pt>
                      <c:pt idx="18">
                        <c:v>21.384615384615383</c:v>
                      </c:pt>
                      <c:pt idx="19">
                        <c:v>1</c:v>
                      </c:pt>
                      <c:pt idx="20">
                        <c:v>10.615384615384615</c:v>
                      </c:pt>
                      <c:pt idx="21">
                        <c:v>11.538461538461538</c:v>
                      </c:pt>
                      <c:pt idx="22">
                        <c:v>10.615384615384615</c:v>
                      </c:pt>
                      <c:pt idx="23">
                        <c:v>18.46153846153846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8C-4E88-9C45-4F4913F050D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KAMINARI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Sheet1!$AA$32:$AX$32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2.9230769230769229</c:v>
                      </c:pt>
                      <c:pt idx="2">
                        <c:v>1</c:v>
                      </c:pt>
                      <c:pt idx="3">
                        <c:v>5.7692307692307692</c:v>
                      </c:pt>
                      <c:pt idx="4">
                        <c:v>15</c:v>
                      </c:pt>
                      <c:pt idx="5">
                        <c:v>11.615384615384615</c:v>
                      </c:pt>
                      <c:pt idx="6">
                        <c:v>22.384615384615383</c:v>
                      </c:pt>
                      <c:pt idx="7">
                        <c:v>6.1538461538461542</c:v>
                      </c:pt>
                      <c:pt idx="8">
                        <c:v>1.1538461538461537</c:v>
                      </c:pt>
                      <c:pt idx="9">
                        <c:v>7.615384615384615</c:v>
                      </c:pt>
                      <c:pt idx="10">
                        <c:v>12.153846153846153</c:v>
                      </c:pt>
                      <c:pt idx="11">
                        <c:v>8.7692307692307701</c:v>
                      </c:pt>
                      <c:pt idx="12">
                        <c:v>17</c:v>
                      </c:pt>
                      <c:pt idx="13">
                        <c:v>3.7692307692307692</c:v>
                      </c:pt>
                      <c:pt idx="14">
                        <c:v>1.3076923076923077</c:v>
                      </c:pt>
                      <c:pt idx="15">
                        <c:v>7.3076923076923075</c:v>
                      </c:pt>
                      <c:pt idx="16">
                        <c:v>15.76923076923077</c:v>
                      </c:pt>
                      <c:pt idx="17">
                        <c:v>11.307692307692308</c:v>
                      </c:pt>
                      <c:pt idx="18">
                        <c:v>21.53846153846154</c:v>
                      </c:pt>
                      <c:pt idx="19">
                        <c:v>1.2307692307692308</c:v>
                      </c:pt>
                      <c:pt idx="20">
                        <c:v>6.6923076923076925</c:v>
                      </c:pt>
                      <c:pt idx="21">
                        <c:v>9.9230769230769234</c:v>
                      </c:pt>
                      <c:pt idx="22">
                        <c:v>9.4615384615384617</c:v>
                      </c:pt>
                      <c:pt idx="23">
                        <c:v>15.923076923076923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8C-4E88-9C45-4F4913F050DB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L1L0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L1L0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Sheet1!$AB$30:$AX$30</c:f>
              <c:numCache>
                <c:formatCode>General</c:formatCode>
                <c:ptCount val="23"/>
                <c:pt idx="0">
                  <c:v>7.0769230769230766</c:v>
                </c:pt>
                <c:pt idx="1">
                  <c:v>2.3846153846153846</c:v>
                </c:pt>
                <c:pt idx="2">
                  <c:v>10.153846153846153</c:v>
                </c:pt>
                <c:pt idx="3">
                  <c:v>15.692307692307692</c:v>
                </c:pt>
                <c:pt idx="4">
                  <c:v>12.153846153846153</c:v>
                </c:pt>
                <c:pt idx="5">
                  <c:v>20.53846153846154</c:v>
                </c:pt>
                <c:pt idx="6">
                  <c:v>14.923076923076923</c:v>
                </c:pt>
                <c:pt idx="7">
                  <c:v>3.2307692307692308</c:v>
                </c:pt>
                <c:pt idx="8">
                  <c:v>14.692307692307692</c:v>
                </c:pt>
                <c:pt idx="9">
                  <c:v>17.76923076923077</c:v>
                </c:pt>
                <c:pt idx="10">
                  <c:v>12</c:v>
                </c:pt>
                <c:pt idx="11">
                  <c:v>17.307692307692307</c:v>
                </c:pt>
                <c:pt idx="12">
                  <c:v>10.538461538461538</c:v>
                </c:pt>
                <c:pt idx="13">
                  <c:v>2</c:v>
                </c:pt>
                <c:pt idx="14">
                  <c:v>12.923076923076923</c:v>
                </c:pt>
                <c:pt idx="15">
                  <c:v>20.923076923076923</c:v>
                </c:pt>
                <c:pt idx="16">
                  <c:v>13.692307692307692</c:v>
                </c:pt>
                <c:pt idx="17">
                  <c:v>20.46153846153846</c:v>
                </c:pt>
                <c:pt idx="18">
                  <c:v>3.0769230769230771</c:v>
                </c:pt>
                <c:pt idx="19">
                  <c:v>10.923076923076923</c:v>
                </c:pt>
                <c:pt idx="20">
                  <c:v>15.538461538461538</c:v>
                </c:pt>
                <c:pt idx="21">
                  <c:v>10.23076923076923</c:v>
                </c:pt>
                <c:pt idx="22">
                  <c:v>14.846153846153847</c:v>
                </c:pt>
              </c:numCache>
            </c:numRef>
          </c:xVal>
          <c:yVal>
            <c:numRef>
              <c:f>Sheet1!$AB$50:$AX$50</c:f>
              <c:numCache>
                <c:formatCode>General</c:formatCode>
                <c:ptCount val="23"/>
                <c:pt idx="0">
                  <c:v>0.30769230769230749</c:v>
                </c:pt>
                <c:pt idx="1">
                  <c:v>1.1538461538461537</c:v>
                </c:pt>
                <c:pt idx="2">
                  <c:v>1.0769230769230766</c:v>
                </c:pt>
                <c:pt idx="3">
                  <c:v>2.0769230769230784</c:v>
                </c:pt>
                <c:pt idx="4">
                  <c:v>1.4615384615384617</c:v>
                </c:pt>
                <c:pt idx="5">
                  <c:v>4.0769230769230766</c:v>
                </c:pt>
                <c:pt idx="6">
                  <c:v>1.7692307692307701</c:v>
                </c:pt>
                <c:pt idx="7">
                  <c:v>1.6923076923076923</c:v>
                </c:pt>
                <c:pt idx="8">
                  <c:v>0.61538461538461675</c:v>
                </c:pt>
                <c:pt idx="9">
                  <c:v>0.3846153846153868</c:v>
                </c:pt>
                <c:pt idx="10">
                  <c:v>1.7692307692307701</c:v>
                </c:pt>
                <c:pt idx="11">
                  <c:v>3.7692307692307701</c:v>
                </c:pt>
                <c:pt idx="12">
                  <c:v>4.1538461538461533</c:v>
                </c:pt>
                <c:pt idx="13">
                  <c:v>0.92307692307692313</c:v>
                </c:pt>
                <c:pt idx="14">
                  <c:v>2.5384615384615383</c:v>
                </c:pt>
                <c:pt idx="15">
                  <c:v>1</c:v>
                </c:pt>
                <c:pt idx="16">
                  <c:v>1.1538461538461551</c:v>
                </c:pt>
                <c:pt idx="17">
                  <c:v>3.6153846153846168</c:v>
                </c:pt>
                <c:pt idx="18">
                  <c:v>2.0769230769230771</c:v>
                </c:pt>
                <c:pt idx="19">
                  <c:v>1.6923076923076934</c:v>
                </c:pt>
                <c:pt idx="20">
                  <c:v>1.0769230769230766</c:v>
                </c:pt>
                <c:pt idx="21">
                  <c:v>0.6923076923076934</c:v>
                </c:pt>
                <c:pt idx="22">
                  <c:v>2.3076923076923066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4-4569-A925-899433CC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ground truth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FB4-4569-A925-899433CC9BD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OPPO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Sheet1!$AA$31:$AX$31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3.4615384615384617</c:v>
                      </c:pt>
                      <c:pt idx="2">
                        <c:v>1.0769230769230769</c:v>
                      </c:pt>
                      <c:pt idx="3">
                        <c:v>6.3076923076923075</c:v>
                      </c:pt>
                      <c:pt idx="4">
                        <c:v>17.53846153846154</c:v>
                      </c:pt>
                      <c:pt idx="5">
                        <c:v>15.076923076923077</c:v>
                      </c:pt>
                      <c:pt idx="6">
                        <c:v>23.76923076923077</c:v>
                      </c:pt>
                      <c:pt idx="7">
                        <c:v>14.615384615384615</c:v>
                      </c:pt>
                      <c:pt idx="8">
                        <c:v>1.4615384615384615</c:v>
                      </c:pt>
                      <c:pt idx="9">
                        <c:v>10.23076923076923</c:v>
                      </c:pt>
                      <c:pt idx="10">
                        <c:v>16.615384615384617</c:v>
                      </c:pt>
                      <c:pt idx="11">
                        <c:v>12.538461538461538</c:v>
                      </c:pt>
                      <c:pt idx="12">
                        <c:v>20.846153846153847</c:v>
                      </c:pt>
                      <c:pt idx="13">
                        <c:v>7.9230769230769234</c:v>
                      </c:pt>
                      <c:pt idx="14">
                        <c:v>1</c:v>
                      </c:pt>
                      <c:pt idx="15">
                        <c:v>8.4615384615384617</c:v>
                      </c:pt>
                      <c:pt idx="16">
                        <c:v>19</c:v>
                      </c:pt>
                      <c:pt idx="17">
                        <c:v>14.23076923076923</c:v>
                      </c:pt>
                      <c:pt idx="18">
                        <c:v>21.384615384615383</c:v>
                      </c:pt>
                      <c:pt idx="19">
                        <c:v>1</c:v>
                      </c:pt>
                      <c:pt idx="20">
                        <c:v>10.615384615384615</c:v>
                      </c:pt>
                      <c:pt idx="21">
                        <c:v>11.538461538461538</c:v>
                      </c:pt>
                      <c:pt idx="22">
                        <c:v>10.615384615384615</c:v>
                      </c:pt>
                      <c:pt idx="23">
                        <c:v>18.46153846153846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B4-4569-A925-899433CC9BD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KAMINARI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Sheet1!$AA$32:$AX$32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2.9230769230769229</c:v>
                      </c:pt>
                      <c:pt idx="2">
                        <c:v>1</c:v>
                      </c:pt>
                      <c:pt idx="3">
                        <c:v>5.7692307692307692</c:v>
                      </c:pt>
                      <c:pt idx="4">
                        <c:v>15</c:v>
                      </c:pt>
                      <c:pt idx="5">
                        <c:v>11.615384615384615</c:v>
                      </c:pt>
                      <c:pt idx="6">
                        <c:v>22.384615384615383</c:v>
                      </c:pt>
                      <c:pt idx="7">
                        <c:v>6.1538461538461542</c:v>
                      </c:pt>
                      <c:pt idx="8">
                        <c:v>1.1538461538461537</c:v>
                      </c:pt>
                      <c:pt idx="9">
                        <c:v>7.615384615384615</c:v>
                      </c:pt>
                      <c:pt idx="10">
                        <c:v>12.153846153846153</c:v>
                      </c:pt>
                      <c:pt idx="11">
                        <c:v>8.7692307692307701</c:v>
                      </c:pt>
                      <c:pt idx="12">
                        <c:v>17</c:v>
                      </c:pt>
                      <c:pt idx="13">
                        <c:v>3.7692307692307692</c:v>
                      </c:pt>
                      <c:pt idx="14">
                        <c:v>1.3076923076923077</c:v>
                      </c:pt>
                      <c:pt idx="15">
                        <c:v>7.3076923076923075</c:v>
                      </c:pt>
                      <c:pt idx="16">
                        <c:v>15.76923076923077</c:v>
                      </c:pt>
                      <c:pt idx="17">
                        <c:v>11.307692307692308</c:v>
                      </c:pt>
                      <c:pt idx="18">
                        <c:v>21.53846153846154</c:v>
                      </c:pt>
                      <c:pt idx="19">
                        <c:v>1.2307692307692308</c:v>
                      </c:pt>
                      <c:pt idx="20">
                        <c:v>6.6923076923076925</c:v>
                      </c:pt>
                      <c:pt idx="21">
                        <c:v>9.9230769230769234</c:v>
                      </c:pt>
                      <c:pt idx="22">
                        <c:v>9.4615384615384617</c:v>
                      </c:pt>
                      <c:pt idx="23">
                        <c:v>15.923076923076923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B4-4569-A925-899433CC9BD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Clustering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Sheet1!$AB$30:$AX$30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7.0769230769230766</c:v>
                      </c:pt>
                      <c:pt idx="1">
                        <c:v>2.3846153846153846</c:v>
                      </c:pt>
                      <c:pt idx="2">
                        <c:v>10.153846153846153</c:v>
                      </c:pt>
                      <c:pt idx="3">
                        <c:v>15.692307692307692</c:v>
                      </c:pt>
                      <c:pt idx="4">
                        <c:v>12.153846153846153</c:v>
                      </c:pt>
                      <c:pt idx="5">
                        <c:v>20.53846153846154</c:v>
                      </c:pt>
                      <c:pt idx="6">
                        <c:v>14.923076923076923</c:v>
                      </c:pt>
                      <c:pt idx="7">
                        <c:v>3.2307692307692308</c:v>
                      </c:pt>
                      <c:pt idx="8">
                        <c:v>14.692307692307692</c:v>
                      </c:pt>
                      <c:pt idx="9">
                        <c:v>17.76923076923077</c:v>
                      </c:pt>
                      <c:pt idx="10">
                        <c:v>12</c:v>
                      </c:pt>
                      <c:pt idx="11">
                        <c:v>17.307692307692307</c:v>
                      </c:pt>
                      <c:pt idx="12">
                        <c:v>10.538461538461538</c:v>
                      </c:pt>
                      <c:pt idx="13">
                        <c:v>2</c:v>
                      </c:pt>
                      <c:pt idx="14">
                        <c:v>12.923076923076923</c:v>
                      </c:pt>
                      <c:pt idx="15">
                        <c:v>20.923076923076923</c:v>
                      </c:pt>
                      <c:pt idx="16">
                        <c:v>13.692307692307692</c:v>
                      </c:pt>
                      <c:pt idx="17">
                        <c:v>20.46153846153846</c:v>
                      </c:pt>
                      <c:pt idx="18">
                        <c:v>3.0769230769230771</c:v>
                      </c:pt>
                      <c:pt idx="19">
                        <c:v>10.923076923076923</c:v>
                      </c:pt>
                      <c:pt idx="20">
                        <c:v>15.538461538461538</c:v>
                      </c:pt>
                      <c:pt idx="21">
                        <c:v>10.23076923076923</c:v>
                      </c:pt>
                      <c:pt idx="22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Sheet1!$AB$33:$AX$33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5.8461538461538458</c:v>
                      </c:pt>
                      <c:pt idx="1">
                        <c:v>1.3076923076923077</c:v>
                      </c:pt>
                      <c:pt idx="2">
                        <c:v>7.7692307692307692</c:v>
                      </c:pt>
                      <c:pt idx="3">
                        <c:v>15.76923076923077</c:v>
                      </c:pt>
                      <c:pt idx="4">
                        <c:v>10.384615384615385</c:v>
                      </c:pt>
                      <c:pt idx="5">
                        <c:v>22.076923076923077</c:v>
                      </c:pt>
                      <c:pt idx="6">
                        <c:v>9.3076923076923084</c:v>
                      </c:pt>
                      <c:pt idx="7">
                        <c:v>1.4615384615384615</c:v>
                      </c:pt>
                      <c:pt idx="8">
                        <c:v>11.076923076923077</c:v>
                      </c:pt>
                      <c:pt idx="9">
                        <c:v>13.615384615384615</c:v>
                      </c:pt>
                      <c:pt idx="10">
                        <c:v>10.846153846153847</c:v>
                      </c:pt>
                      <c:pt idx="11">
                        <c:v>17.384615384615383</c:v>
                      </c:pt>
                      <c:pt idx="12">
                        <c:v>5.0769230769230766</c:v>
                      </c:pt>
                      <c:pt idx="13">
                        <c:v>1</c:v>
                      </c:pt>
                      <c:pt idx="14">
                        <c:v>7.8461538461538458</c:v>
                      </c:pt>
                      <c:pt idx="15">
                        <c:v>17.846153846153847</c:v>
                      </c:pt>
                      <c:pt idx="16">
                        <c:v>10.923076923076923</c:v>
                      </c:pt>
                      <c:pt idx="17">
                        <c:v>20.846153846153847</c:v>
                      </c:pt>
                      <c:pt idx="18">
                        <c:v>1</c:v>
                      </c:pt>
                      <c:pt idx="19">
                        <c:v>8.1538461538461533</c:v>
                      </c:pt>
                      <c:pt idx="20">
                        <c:v>10.384615384615385</c:v>
                      </c:pt>
                      <c:pt idx="21">
                        <c:v>8.2307692307692299</c:v>
                      </c:pt>
                      <c:pt idx="22">
                        <c:v>15.461538461538462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B4-4569-A925-899433CC9BDC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Perceptual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Perceptual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Sheet1!$AB$30:$AX$30</c:f>
              <c:numCache>
                <c:formatCode>General</c:formatCode>
                <c:ptCount val="23"/>
                <c:pt idx="0">
                  <c:v>7.0769230769230766</c:v>
                </c:pt>
                <c:pt idx="1">
                  <c:v>2.3846153846153846</c:v>
                </c:pt>
                <c:pt idx="2">
                  <c:v>10.153846153846153</c:v>
                </c:pt>
                <c:pt idx="3">
                  <c:v>15.692307692307692</c:v>
                </c:pt>
                <c:pt idx="4">
                  <c:v>12.153846153846153</c:v>
                </c:pt>
                <c:pt idx="5">
                  <c:v>20.53846153846154</c:v>
                </c:pt>
                <c:pt idx="6">
                  <c:v>14.923076923076923</c:v>
                </c:pt>
                <c:pt idx="7">
                  <c:v>3.2307692307692308</c:v>
                </c:pt>
                <c:pt idx="8">
                  <c:v>14.692307692307692</c:v>
                </c:pt>
                <c:pt idx="9">
                  <c:v>17.76923076923077</c:v>
                </c:pt>
                <c:pt idx="10">
                  <c:v>12</c:v>
                </c:pt>
                <c:pt idx="11">
                  <c:v>17.307692307692307</c:v>
                </c:pt>
                <c:pt idx="12">
                  <c:v>10.538461538461538</c:v>
                </c:pt>
                <c:pt idx="13">
                  <c:v>2</c:v>
                </c:pt>
                <c:pt idx="14">
                  <c:v>12.923076923076923</c:v>
                </c:pt>
                <c:pt idx="15">
                  <c:v>20.923076923076923</c:v>
                </c:pt>
                <c:pt idx="16">
                  <c:v>13.692307692307692</c:v>
                </c:pt>
                <c:pt idx="17">
                  <c:v>20.46153846153846</c:v>
                </c:pt>
                <c:pt idx="18">
                  <c:v>3.0769230769230771</c:v>
                </c:pt>
                <c:pt idx="19">
                  <c:v>10.923076923076923</c:v>
                </c:pt>
                <c:pt idx="20">
                  <c:v>15.538461538461538</c:v>
                </c:pt>
                <c:pt idx="21">
                  <c:v>10.23076923076923</c:v>
                </c:pt>
                <c:pt idx="22">
                  <c:v>14.846153846153847</c:v>
                </c:pt>
              </c:numCache>
            </c:numRef>
          </c:xVal>
          <c:yVal>
            <c:numRef>
              <c:f>Sheet1!$AB$51:$AX$51</c:f>
              <c:numCache>
                <c:formatCode>General</c:formatCode>
                <c:ptCount val="23"/>
                <c:pt idx="0">
                  <c:v>4.3846153846153841</c:v>
                </c:pt>
                <c:pt idx="1">
                  <c:v>1.3076923076923077</c:v>
                </c:pt>
                <c:pt idx="2">
                  <c:v>4.7692307692307683</c:v>
                </c:pt>
                <c:pt idx="3">
                  <c:v>1.1538461538461551</c:v>
                </c:pt>
                <c:pt idx="4">
                  <c:v>0.23076923076922995</c:v>
                </c:pt>
                <c:pt idx="5">
                  <c:v>2.3076923076923066</c:v>
                </c:pt>
                <c:pt idx="6">
                  <c:v>10.76923076923077</c:v>
                </c:pt>
                <c:pt idx="7">
                  <c:v>1.6923076923076923</c:v>
                </c:pt>
                <c:pt idx="8">
                  <c:v>5.9230769230769216</c:v>
                </c:pt>
                <c:pt idx="9">
                  <c:v>3.6923076923076934</c:v>
                </c:pt>
                <c:pt idx="10">
                  <c:v>0.23076923076922995</c:v>
                </c:pt>
                <c:pt idx="11">
                  <c:v>1.3076923076923102</c:v>
                </c:pt>
                <c:pt idx="12">
                  <c:v>7.5384615384615383</c:v>
                </c:pt>
                <c:pt idx="13">
                  <c:v>0.53846153846153855</c:v>
                </c:pt>
                <c:pt idx="14">
                  <c:v>7.6923076923076925</c:v>
                </c:pt>
                <c:pt idx="15">
                  <c:v>4.8461538461538467</c:v>
                </c:pt>
                <c:pt idx="16">
                  <c:v>2.4615384615384617</c:v>
                </c:pt>
                <c:pt idx="17">
                  <c:v>0.3076923076923066</c:v>
                </c:pt>
                <c:pt idx="18">
                  <c:v>2</c:v>
                </c:pt>
                <c:pt idx="19">
                  <c:v>4.5384615384615383</c:v>
                </c:pt>
                <c:pt idx="20">
                  <c:v>4.1538461538461533</c:v>
                </c:pt>
                <c:pt idx="21">
                  <c:v>2.3076923076923066</c:v>
                </c:pt>
                <c:pt idx="22">
                  <c:v>3.9230769230769234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F-416E-BEB6-F9983A7A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ground truth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D1F-416E-BEB6-F9983A7AABC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OPPO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Sheet1!$AA$31:$AX$31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3.4615384615384617</c:v>
                      </c:pt>
                      <c:pt idx="2">
                        <c:v>1.0769230769230769</c:v>
                      </c:pt>
                      <c:pt idx="3">
                        <c:v>6.3076923076923075</c:v>
                      </c:pt>
                      <c:pt idx="4">
                        <c:v>17.53846153846154</c:v>
                      </c:pt>
                      <c:pt idx="5">
                        <c:v>15.076923076923077</c:v>
                      </c:pt>
                      <c:pt idx="6">
                        <c:v>23.76923076923077</c:v>
                      </c:pt>
                      <c:pt idx="7">
                        <c:v>14.615384615384615</c:v>
                      </c:pt>
                      <c:pt idx="8">
                        <c:v>1.4615384615384615</c:v>
                      </c:pt>
                      <c:pt idx="9">
                        <c:v>10.23076923076923</c:v>
                      </c:pt>
                      <c:pt idx="10">
                        <c:v>16.615384615384617</c:v>
                      </c:pt>
                      <c:pt idx="11">
                        <c:v>12.538461538461538</c:v>
                      </c:pt>
                      <c:pt idx="12">
                        <c:v>20.846153846153847</c:v>
                      </c:pt>
                      <c:pt idx="13">
                        <c:v>7.9230769230769234</c:v>
                      </c:pt>
                      <c:pt idx="14">
                        <c:v>1</c:v>
                      </c:pt>
                      <c:pt idx="15">
                        <c:v>8.4615384615384617</c:v>
                      </c:pt>
                      <c:pt idx="16">
                        <c:v>19</c:v>
                      </c:pt>
                      <c:pt idx="17">
                        <c:v>14.23076923076923</c:v>
                      </c:pt>
                      <c:pt idx="18">
                        <c:v>21.384615384615383</c:v>
                      </c:pt>
                      <c:pt idx="19">
                        <c:v>1</c:v>
                      </c:pt>
                      <c:pt idx="20">
                        <c:v>10.615384615384615</c:v>
                      </c:pt>
                      <c:pt idx="21">
                        <c:v>11.538461538461538</c:v>
                      </c:pt>
                      <c:pt idx="22">
                        <c:v>10.615384615384615</c:v>
                      </c:pt>
                      <c:pt idx="23">
                        <c:v>18.46153846153846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1F-416E-BEB6-F9983A7AAB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KAMINARI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Sheet1!$AA$32:$AX$32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2.9230769230769229</c:v>
                      </c:pt>
                      <c:pt idx="2">
                        <c:v>1</c:v>
                      </c:pt>
                      <c:pt idx="3">
                        <c:v>5.7692307692307692</c:v>
                      </c:pt>
                      <c:pt idx="4">
                        <c:v>15</c:v>
                      </c:pt>
                      <c:pt idx="5">
                        <c:v>11.615384615384615</c:v>
                      </c:pt>
                      <c:pt idx="6">
                        <c:v>22.384615384615383</c:v>
                      </c:pt>
                      <c:pt idx="7">
                        <c:v>6.1538461538461542</c:v>
                      </c:pt>
                      <c:pt idx="8">
                        <c:v>1.1538461538461537</c:v>
                      </c:pt>
                      <c:pt idx="9">
                        <c:v>7.615384615384615</c:v>
                      </c:pt>
                      <c:pt idx="10">
                        <c:v>12.153846153846153</c:v>
                      </c:pt>
                      <c:pt idx="11">
                        <c:v>8.7692307692307701</c:v>
                      </c:pt>
                      <c:pt idx="12">
                        <c:v>17</c:v>
                      </c:pt>
                      <c:pt idx="13">
                        <c:v>3.7692307692307692</c:v>
                      </c:pt>
                      <c:pt idx="14">
                        <c:v>1.3076923076923077</c:v>
                      </c:pt>
                      <c:pt idx="15">
                        <c:v>7.3076923076923075</c:v>
                      </c:pt>
                      <c:pt idx="16">
                        <c:v>15.76923076923077</c:v>
                      </c:pt>
                      <c:pt idx="17">
                        <c:v>11.307692307692308</c:v>
                      </c:pt>
                      <c:pt idx="18">
                        <c:v>21.53846153846154</c:v>
                      </c:pt>
                      <c:pt idx="19">
                        <c:v>1.2307692307692308</c:v>
                      </c:pt>
                      <c:pt idx="20">
                        <c:v>6.6923076923076925</c:v>
                      </c:pt>
                      <c:pt idx="21">
                        <c:v>9.9230769230769234</c:v>
                      </c:pt>
                      <c:pt idx="22">
                        <c:v>9.4615384615384617</c:v>
                      </c:pt>
                      <c:pt idx="23">
                        <c:v>15.923076923076923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1F-416E-BEB6-F9983A7AAB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Kim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Sheet1!$AB$30:$AX$30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7.0769230769230766</c:v>
                      </c:pt>
                      <c:pt idx="1">
                        <c:v>2.3846153846153846</c:v>
                      </c:pt>
                      <c:pt idx="2">
                        <c:v>10.153846153846153</c:v>
                      </c:pt>
                      <c:pt idx="3">
                        <c:v>15.692307692307692</c:v>
                      </c:pt>
                      <c:pt idx="4">
                        <c:v>12.153846153846153</c:v>
                      </c:pt>
                      <c:pt idx="5">
                        <c:v>20.53846153846154</c:v>
                      </c:pt>
                      <c:pt idx="6">
                        <c:v>14.923076923076923</c:v>
                      </c:pt>
                      <c:pt idx="7">
                        <c:v>3.2307692307692308</c:v>
                      </c:pt>
                      <c:pt idx="8">
                        <c:v>14.692307692307692</c:v>
                      </c:pt>
                      <c:pt idx="9">
                        <c:v>17.76923076923077</c:v>
                      </c:pt>
                      <c:pt idx="10">
                        <c:v>12</c:v>
                      </c:pt>
                      <c:pt idx="11">
                        <c:v>17.307692307692307</c:v>
                      </c:pt>
                      <c:pt idx="12">
                        <c:v>10.538461538461538</c:v>
                      </c:pt>
                      <c:pt idx="13">
                        <c:v>2</c:v>
                      </c:pt>
                      <c:pt idx="14">
                        <c:v>12.923076923076923</c:v>
                      </c:pt>
                      <c:pt idx="15">
                        <c:v>20.923076923076923</c:v>
                      </c:pt>
                      <c:pt idx="16">
                        <c:v>13.692307692307692</c:v>
                      </c:pt>
                      <c:pt idx="17">
                        <c:v>20.46153846153846</c:v>
                      </c:pt>
                      <c:pt idx="18">
                        <c:v>3.0769230769230771</c:v>
                      </c:pt>
                      <c:pt idx="19">
                        <c:v>10.923076923076923</c:v>
                      </c:pt>
                      <c:pt idx="20">
                        <c:v>15.538461538461538</c:v>
                      </c:pt>
                      <c:pt idx="21">
                        <c:v>10.23076923076923</c:v>
                      </c:pt>
                      <c:pt idx="22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Sheet1!$AB$34:$AX$34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7.5384615384615383</c:v>
                      </c:pt>
                      <c:pt idx="1">
                        <c:v>2.3846153846153846</c:v>
                      </c:pt>
                      <c:pt idx="2">
                        <c:v>10.307692307692308</c:v>
                      </c:pt>
                      <c:pt idx="3">
                        <c:v>16.23076923076923</c:v>
                      </c:pt>
                      <c:pt idx="4">
                        <c:v>12.153846153846153</c:v>
                      </c:pt>
                      <c:pt idx="5">
                        <c:v>20.846153846153847</c:v>
                      </c:pt>
                      <c:pt idx="6">
                        <c:v>11.307692307692308</c:v>
                      </c:pt>
                      <c:pt idx="7">
                        <c:v>2.1538461538461537</c:v>
                      </c:pt>
                      <c:pt idx="8">
                        <c:v>13.23076923076923</c:v>
                      </c:pt>
                      <c:pt idx="9">
                        <c:v>16.384615384615383</c:v>
                      </c:pt>
                      <c:pt idx="10">
                        <c:v>11.461538461538462</c:v>
                      </c:pt>
                      <c:pt idx="11">
                        <c:v>18.53846153846154</c:v>
                      </c:pt>
                      <c:pt idx="12">
                        <c:v>5.615384615384615</c:v>
                      </c:pt>
                      <c:pt idx="13">
                        <c:v>1.1538461538461537</c:v>
                      </c:pt>
                      <c:pt idx="14">
                        <c:v>8.9230769230769234</c:v>
                      </c:pt>
                      <c:pt idx="15">
                        <c:v>17.384615384615383</c:v>
                      </c:pt>
                      <c:pt idx="16">
                        <c:v>12.923076923076923</c:v>
                      </c:pt>
                      <c:pt idx="17">
                        <c:v>21.384615384615383</c:v>
                      </c:pt>
                      <c:pt idx="18">
                        <c:v>2.8461538461538463</c:v>
                      </c:pt>
                      <c:pt idx="19">
                        <c:v>9.5384615384615383</c:v>
                      </c:pt>
                      <c:pt idx="20">
                        <c:v>11.153846153846153</c:v>
                      </c:pt>
                      <c:pt idx="21">
                        <c:v>9.9230769230769234</c:v>
                      </c:pt>
                      <c:pt idx="22">
                        <c:v>15.538461538461538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D1F-416E-BEB6-F9983A7AABC2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Reinhard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Reinhard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C0C67"/>
              </a:solidFill>
              <a:ln w="9525">
                <a:noFill/>
              </a:ln>
              <a:effectLst/>
            </c:spPr>
          </c:marker>
          <c:xVal>
            <c:numRef>
              <c:f>Sheet1!$AB$30:$AX$30</c:f>
              <c:numCache>
                <c:formatCode>General</c:formatCode>
                <c:ptCount val="23"/>
                <c:pt idx="0">
                  <c:v>7.0769230769230766</c:v>
                </c:pt>
                <c:pt idx="1">
                  <c:v>2.3846153846153846</c:v>
                </c:pt>
                <c:pt idx="2">
                  <c:v>10.153846153846153</c:v>
                </c:pt>
                <c:pt idx="3">
                  <c:v>15.692307692307692</c:v>
                </c:pt>
                <c:pt idx="4">
                  <c:v>12.153846153846153</c:v>
                </c:pt>
                <c:pt idx="5">
                  <c:v>20.53846153846154</c:v>
                </c:pt>
                <c:pt idx="6">
                  <c:v>14.923076923076923</c:v>
                </c:pt>
                <c:pt idx="7">
                  <c:v>3.2307692307692308</c:v>
                </c:pt>
                <c:pt idx="8">
                  <c:v>14.692307692307692</c:v>
                </c:pt>
                <c:pt idx="9">
                  <c:v>17.76923076923077</c:v>
                </c:pt>
                <c:pt idx="10">
                  <c:v>12</c:v>
                </c:pt>
                <c:pt idx="11">
                  <c:v>17.307692307692307</c:v>
                </c:pt>
                <c:pt idx="12">
                  <c:v>10.538461538461538</c:v>
                </c:pt>
                <c:pt idx="13">
                  <c:v>2</c:v>
                </c:pt>
                <c:pt idx="14">
                  <c:v>12.923076923076923</c:v>
                </c:pt>
                <c:pt idx="15">
                  <c:v>20.923076923076923</c:v>
                </c:pt>
                <c:pt idx="16">
                  <c:v>13.692307692307692</c:v>
                </c:pt>
                <c:pt idx="17">
                  <c:v>20.46153846153846</c:v>
                </c:pt>
                <c:pt idx="18">
                  <c:v>3.0769230769230771</c:v>
                </c:pt>
                <c:pt idx="19">
                  <c:v>10.923076923076923</c:v>
                </c:pt>
                <c:pt idx="20">
                  <c:v>15.538461538461538</c:v>
                </c:pt>
                <c:pt idx="21">
                  <c:v>10.23076923076923</c:v>
                </c:pt>
                <c:pt idx="22">
                  <c:v>14.846153846153847</c:v>
                </c:pt>
              </c:numCache>
            </c:numRef>
          </c:xVal>
          <c:yVal>
            <c:numRef>
              <c:f>Sheet1!$AB$52:$AX$52</c:f>
              <c:numCache>
                <c:formatCode>General</c:formatCode>
                <c:ptCount val="23"/>
                <c:pt idx="0">
                  <c:v>3.4615384615384612</c:v>
                </c:pt>
                <c:pt idx="1">
                  <c:v>1.0769230769230769</c:v>
                </c:pt>
                <c:pt idx="2">
                  <c:v>4.4615384615384608</c:v>
                </c:pt>
                <c:pt idx="3">
                  <c:v>4.3076923076923066</c:v>
                </c:pt>
                <c:pt idx="4">
                  <c:v>3.0769230769230766</c:v>
                </c:pt>
                <c:pt idx="5">
                  <c:v>0.5384615384615401</c:v>
                </c:pt>
                <c:pt idx="6">
                  <c:v>7.9230769230769234</c:v>
                </c:pt>
                <c:pt idx="7">
                  <c:v>1.7692307692307694</c:v>
                </c:pt>
                <c:pt idx="8">
                  <c:v>6.615384615384615</c:v>
                </c:pt>
                <c:pt idx="9">
                  <c:v>7.6923076923076934</c:v>
                </c:pt>
                <c:pt idx="10">
                  <c:v>2</c:v>
                </c:pt>
                <c:pt idx="11">
                  <c:v>1.8461538461538449</c:v>
                </c:pt>
                <c:pt idx="12">
                  <c:v>5.3846153846153841</c:v>
                </c:pt>
                <c:pt idx="13">
                  <c:v>0.76923076923076916</c:v>
                </c:pt>
                <c:pt idx="14">
                  <c:v>6.5384615384615383</c:v>
                </c:pt>
                <c:pt idx="15">
                  <c:v>6.384615384615385</c:v>
                </c:pt>
                <c:pt idx="16">
                  <c:v>4.1538461538461533</c:v>
                </c:pt>
                <c:pt idx="17">
                  <c:v>1.2307692307692299</c:v>
                </c:pt>
                <c:pt idx="18">
                  <c:v>1.6153846153846156</c:v>
                </c:pt>
                <c:pt idx="19">
                  <c:v>5</c:v>
                </c:pt>
                <c:pt idx="20">
                  <c:v>8.8461538461538467</c:v>
                </c:pt>
                <c:pt idx="21">
                  <c:v>1.5384615384615383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AD-405F-B3FB-9A5F0E68D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ground truth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FAD-405F-B3FB-9A5F0E68D37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OPPO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Sheet1!$AA$31:$AX$31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3.4615384615384617</c:v>
                      </c:pt>
                      <c:pt idx="2">
                        <c:v>1.0769230769230769</c:v>
                      </c:pt>
                      <c:pt idx="3">
                        <c:v>6.3076923076923075</c:v>
                      </c:pt>
                      <c:pt idx="4">
                        <c:v>17.53846153846154</c:v>
                      </c:pt>
                      <c:pt idx="5">
                        <c:v>15.076923076923077</c:v>
                      </c:pt>
                      <c:pt idx="6">
                        <c:v>23.76923076923077</c:v>
                      </c:pt>
                      <c:pt idx="7">
                        <c:v>14.615384615384615</c:v>
                      </c:pt>
                      <c:pt idx="8">
                        <c:v>1.4615384615384615</c:v>
                      </c:pt>
                      <c:pt idx="9">
                        <c:v>10.23076923076923</c:v>
                      </c:pt>
                      <c:pt idx="10">
                        <c:v>16.615384615384617</c:v>
                      </c:pt>
                      <c:pt idx="11">
                        <c:v>12.538461538461538</c:v>
                      </c:pt>
                      <c:pt idx="12">
                        <c:v>20.846153846153847</c:v>
                      </c:pt>
                      <c:pt idx="13">
                        <c:v>7.9230769230769234</c:v>
                      </c:pt>
                      <c:pt idx="14">
                        <c:v>1</c:v>
                      </c:pt>
                      <c:pt idx="15">
                        <c:v>8.4615384615384617</c:v>
                      </c:pt>
                      <c:pt idx="16">
                        <c:v>19</c:v>
                      </c:pt>
                      <c:pt idx="17">
                        <c:v>14.23076923076923</c:v>
                      </c:pt>
                      <c:pt idx="18">
                        <c:v>21.384615384615383</c:v>
                      </c:pt>
                      <c:pt idx="19">
                        <c:v>1</c:v>
                      </c:pt>
                      <c:pt idx="20">
                        <c:v>10.615384615384615</c:v>
                      </c:pt>
                      <c:pt idx="21">
                        <c:v>11.538461538461538</c:v>
                      </c:pt>
                      <c:pt idx="22">
                        <c:v>10.615384615384615</c:v>
                      </c:pt>
                      <c:pt idx="23">
                        <c:v>18.46153846153846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AD-405F-B3FB-9A5F0E68D37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KAMINARI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Sheet1!$AA$32:$AX$32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2.9230769230769229</c:v>
                      </c:pt>
                      <c:pt idx="2">
                        <c:v>1</c:v>
                      </c:pt>
                      <c:pt idx="3">
                        <c:v>5.7692307692307692</c:v>
                      </c:pt>
                      <c:pt idx="4">
                        <c:v>15</c:v>
                      </c:pt>
                      <c:pt idx="5">
                        <c:v>11.615384615384615</c:v>
                      </c:pt>
                      <c:pt idx="6">
                        <c:v>22.384615384615383</c:v>
                      </c:pt>
                      <c:pt idx="7">
                        <c:v>6.1538461538461542</c:v>
                      </c:pt>
                      <c:pt idx="8">
                        <c:v>1.1538461538461537</c:v>
                      </c:pt>
                      <c:pt idx="9">
                        <c:v>7.615384615384615</c:v>
                      </c:pt>
                      <c:pt idx="10">
                        <c:v>12.153846153846153</c:v>
                      </c:pt>
                      <c:pt idx="11">
                        <c:v>8.7692307692307701</c:v>
                      </c:pt>
                      <c:pt idx="12">
                        <c:v>17</c:v>
                      </c:pt>
                      <c:pt idx="13">
                        <c:v>3.7692307692307692</c:v>
                      </c:pt>
                      <c:pt idx="14">
                        <c:v>1.3076923076923077</c:v>
                      </c:pt>
                      <c:pt idx="15">
                        <c:v>7.3076923076923075</c:v>
                      </c:pt>
                      <c:pt idx="16">
                        <c:v>15.76923076923077</c:v>
                      </c:pt>
                      <c:pt idx="17">
                        <c:v>11.307692307692308</c:v>
                      </c:pt>
                      <c:pt idx="18">
                        <c:v>21.53846153846154</c:v>
                      </c:pt>
                      <c:pt idx="19">
                        <c:v>1.2307692307692308</c:v>
                      </c:pt>
                      <c:pt idx="20">
                        <c:v>6.6923076923076925</c:v>
                      </c:pt>
                      <c:pt idx="21">
                        <c:v>9.9230769230769234</c:v>
                      </c:pt>
                      <c:pt idx="22">
                        <c:v>9.4615384615384617</c:v>
                      </c:pt>
                      <c:pt idx="23">
                        <c:v>15.923076923076923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AD-405F-B3FB-9A5F0E68D37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Krawcz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Sheet1!$AB$30:$AX$30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7.0769230769230766</c:v>
                      </c:pt>
                      <c:pt idx="1">
                        <c:v>2.3846153846153846</c:v>
                      </c:pt>
                      <c:pt idx="2">
                        <c:v>10.153846153846153</c:v>
                      </c:pt>
                      <c:pt idx="3">
                        <c:v>15.692307692307692</c:v>
                      </c:pt>
                      <c:pt idx="4">
                        <c:v>12.153846153846153</c:v>
                      </c:pt>
                      <c:pt idx="5">
                        <c:v>20.53846153846154</c:v>
                      </c:pt>
                      <c:pt idx="6">
                        <c:v>14.923076923076923</c:v>
                      </c:pt>
                      <c:pt idx="7">
                        <c:v>3.2307692307692308</c:v>
                      </c:pt>
                      <c:pt idx="8">
                        <c:v>14.692307692307692</c:v>
                      </c:pt>
                      <c:pt idx="9">
                        <c:v>17.76923076923077</c:v>
                      </c:pt>
                      <c:pt idx="10">
                        <c:v>12</c:v>
                      </c:pt>
                      <c:pt idx="11">
                        <c:v>17.307692307692307</c:v>
                      </c:pt>
                      <c:pt idx="12">
                        <c:v>10.538461538461538</c:v>
                      </c:pt>
                      <c:pt idx="13">
                        <c:v>2</c:v>
                      </c:pt>
                      <c:pt idx="14">
                        <c:v>12.923076923076923</c:v>
                      </c:pt>
                      <c:pt idx="15">
                        <c:v>20.923076923076923</c:v>
                      </c:pt>
                      <c:pt idx="16">
                        <c:v>13.692307692307692</c:v>
                      </c:pt>
                      <c:pt idx="17">
                        <c:v>20.46153846153846</c:v>
                      </c:pt>
                      <c:pt idx="18">
                        <c:v>3.0769230769230771</c:v>
                      </c:pt>
                      <c:pt idx="19">
                        <c:v>10.923076923076923</c:v>
                      </c:pt>
                      <c:pt idx="20">
                        <c:v>15.538461538461538</c:v>
                      </c:pt>
                      <c:pt idx="21">
                        <c:v>10.23076923076923</c:v>
                      </c:pt>
                      <c:pt idx="22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Sheet1!$AB$35:$AX$35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3.2307692307692308</c:v>
                      </c:pt>
                      <c:pt idx="1">
                        <c:v>1</c:v>
                      </c:pt>
                      <c:pt idx="2">
                        <c:v>5.0769230769230766</c:v>
                      </c:pt>
                      <c:pt idx="3">
                        <c:v>9.3076923076923084</c:v>
                      </c:pt>
                      <c:pt idx="4">
                        <c:v>7.1538461538461542</c:v>
                      </c:pt>
                      <c:pt idx="5">
                        <c:v>16.076923076923077</c:v>
                      </c:pt>
                      <c:pt idx="6">
                        <c:v>4.7692307692307692</c:v>
                      </c:pt>
                      <c:pt idx="7">
                        <c:v>1.3076923076923077</c:v>
                      </c:pt>
                      <c:pt idx="8">
                        <c:v>6.615384615384615</c:v>
                      </c:pt>
                      <c:pt idx="9">
                        <c:v>9.9230769230769234</c:v>
                      </c:pt>
                      <c:pt idx="10">
                        <c:v>7</c:v>
                      </c:pt>
                      <c:pt idx="11">
                        <c:v>12.923076923076923</c:v>
                      </c:pt>
                      <c:pt idx="12">
                        <c:v>4</c:v>
                      </c:pt>
                      <c:pt idx="13">
                        <c:v>1.0769230769230769</c:v>
                      </c:pt>
                      <c:pt idx="14">
                        <c:v>7.5384615384615383</c:v>
                      </c:pt>
                      <c:pt idx="15">
                        <c:v>11.076923076923077</c:v>
                      </c:pt>
                      <c:pt idx="16">
                        <c:v>9</c:v>
                      </c:pt>
                      <c:pt idx="17">
                        <c:v>17</c:v>
                      </c:pt>
                      <c:pt idx="18">
                        <c:v>1.2307692307692308</c:v>
                      </c:pt>
                      <c:pt idx="19">
                        <c:v>5.6923076923076925</c:v>
                      </c:pt>
                      <c:pt idx="20">
                        <c:v>7.4615384615384617</c:v>
                      </c:pt>
                      <c:pt idx="21">
                        <c:v>6.2307692307692308</c:v>
                      </c:pt>
                      <c:pt idx="22">
                        <c:v>13.076923076923077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AD-405F-B3FB-9A5F0E68D375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matching 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v>TIE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Sheet1!$AB$30:$AX$30</c:f>
              <c:numCache>
                <c:formatCode>General</c:formatCode>
                <c:ptCount val="23"/>
                <c:pt idx="0">
                  <c:v>7.0769230769230766</c:v>
                </c:pt>
                <c:pt idx="1">
                  <c:v>2.3846153846153846</c:v>
                </c:pt>
                <c:pt idx="2">
                  <c:v>10.153846153846153</c:v>
                </c:pt>
                <c:pt idx="3">
                  <c:v>15.692307692307692</c:v>
                </c:pt>
                <c:pt idx="4">
                  <c:v>12.153846153846153</c:v>
                </c:pt>
                <c:pt idx="5">
                  <c:v>20.53846153846154</c:v>
                </c:pt>
                <c:pt idx="6">
                  <c:v>14.923076923076923</c:v>
                </c:pt>
                <c:pt idx="7">
                  <c:v>3.2307692307692308</c:v>
                </c:pt>
                <c:pt idx="8">
                  <c:v>14.692307692307692</c:v>
                </c:pt>
                <c:pt idx="9">
                  <c:v>17.76923076923077</c:v>
                </c:pt>
                <c:pt idx="10">
                  <c:v>12</c:v>
                </c:pt>
                <c:pt idx="11">
                  <c:v>17.307692307692307</c:v>
                </c:pt>
                <c:pt idx="12">
                  <c:v>10.538461538461538</c:v>
                </c:pt>
                <c:pt idx="13">
                  <c:v>2</c:v>
                </c:pt>
                <c:pt idx="14">
                  <c:v>12.923076923076923</c:v>
                </c:pt>
                <c:pt idx="15">
                  <c:v>20.923076923076923</c:v>
                </c:pt>
                <c:pt idx="16">
                  <c:v>13.692307692307692</c:v>
                </c:pt>
                <c:pt idx="17">
                  <c:v>20.46153846153846</c:v>
                </c:pt>
                <c:pt idx="18">
                  <c:v>3.0769230769230771</c:v>
                </c:pt>
                <c:pt idx="19">
                  <c:v>10.923076923076923</c:v>
                </c:pt>
                <c:pt idx="20">
                  <c:v>15.538461538461538</c:v>
                </c:pt>
                <c:pt idx="21">
                  <c:v>10.23076923076923</c:v>
                </c:pt>
                <c:pt idx="22">
                  <c:v>14.846153846153847</c:v>
                </c:pt>
              </c:numCache>
            </c:numRef>
          </c:xVal>
          <c:yVal>
            <c:numRef>
              <c:f>Sheet1!$AB$53:$AX$53</c:f>
              <c:numCache>
                <c:formatCode>General</c:formatCode>
                <c:ptCount val="23"/>
                <c:pt idx="0">
                  <c:v>3.9230769230769229</c:v>
                </c:pt>
                <c:pt idx="1">
                  <c:v>1.3076923076923077</c:v>
                </c:pt>
                <c:pt idx="2">
                  <c:v>4.3846153846153841</c:v>
                </c:pt>
                <c:pt idx="3">
                  <c:v>0.23076923076922995</c:v>
                </c:pt>
                <c:pt idx="4">
                  <c:v>0.46153846153846168</c:v>
                </c:pt>
                <c:pt idx="5">
                  <c:v>7.692307692307665E-2</c:v>
                </c:pt>
                <c:pt idx="6">
                  <c:v>8.6923076923076934</c:v>
                </c:pt>
                <c:pt idx="7">
                  <c:v>2.1538461538461542</c:v>
                </c:pt>
                <c:pt idx="8">
                  <c:v>5.8461538461538449</c:v>
                </c:pt>
                <c:pt idx="9">
                  <c:v>2.5384615384615401</c:v>
                </c:pt>
                <c:pt idx="10">
                  <c:v>7.692307692307665E-2</c:v>
                </c:pt>
                <c:pt idx="11">
                  <c:v>1.1538461538461533</c:v>
                </c:pt>
                <c:pt idx="12">
                  <c:v>7.0769230769230766</c:v>
                </c:pt>
                <c:pt idx="13">
                  <c:v>0.92307692307692313</c:v>
                </c:pt>
                <c:pt idx="14">
                  <c:v>8.2307692307692299</c:v>
                </c:pt>
                <c:pt idx="15">
                  <c:v>5.615384615384615</c:v>
                </c:pt>
                <c:pt idx="16">
                  <c:v>2.9230769230769216</c:v>
                </c:pt>
                <c:pt idx="17">
                  <c:v>1.1538461538461533</c:v>
                </c:pt>
                <c:pt idx="18">
                  <c:v>2</c:v>
                </c:pt>
                <c:pt idx="19">
                  <c:v>5.6923076923076925</c:v>
                </c:pt>
                <c:pt idx="20">
                  <c:v>4.2307692307692299</c:v>
                </c:pt>
                <c:pt idx="21">
                  <c:v>1.6923076923076916</c:v>
                </c:pt>
                <c:pt idx="22">
                  <c:v>1.1538461538461533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9-44F6-80BC-06308011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4623"/>
        <c:axId val="2080728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ground truth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349-44F6-80BC-06308011090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OPPO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Sheet1!$AA$31:$AX$31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3.4615384615384617</c:v>
                      </c:pt>
                      <c:pt idx="2">
                        <c:v>1.0769230769230769</c:v>
                      </c:pt>
                      <c:pt idx="3">
                        <c:v>6.3076923076923075</c:v>
                      </c:pt>
                      <c:pt idx="4">
                        <c:v>17.53846153846154</c:v>
                      </c:pt>
                      <c:pt idx="5">
                        <c:v>15.076923076923077</c:v>
                      </c:pt>
                      <c:pt idx="6">
                        <c:v>23.76923076923077</c:v>
                      </c:pt>
                      <c:pt idx="7">
                        <c:v>14.615384615384615</c:v>
                      </c:pt>
                      <c:pt idx="8">
                        <c:v>1.4615384615384615</c:v>
                      </c:pt>
                      <c:pt idx="9">
                        <c:v>10.23076923076923</c:v>
                      </c:pt>
                      <c:pt idx="10">
                        <c:v>16.615384615384617</c:v>
                      </c:pt>
                      <c:pt idx="11">
                        <c:v>12.538461538461538</c:v>
                      </c:pt>
                      <c:pt idx="12">
                        <c:v>20.846153846153847</c:v>
                      </c:pt>
                      <c:pt idx="13">
                        <c:v>7.9230769230769234</c:v>
                      </c:pt>
                      <c:pt idx="14">
                        <c:v>1</c:v>
                      </c:pt>
                      <c:pt idx="15">
                        <c:v>8.4615384615384617</c:v>
                      </c:pt>
                      <c:pt idx="16">
                        <c:v>19</c:v>
                      </c:pt>
                      <c:pt idx="17">
                        <c:v>14.23076923076923</c:v>
                      </c:pt>
                      <c:pt idx="18">
                        <c:v>21.384615384615383</c:v>
                      </c:pt>
                      <c:pt idx="19">
                        <c:v>1</c:v>
                      </c:pt>
                      <c:pt idx="20">
                        <c:v>10.615384615384615</c:v>
                      </c:pt>
                      <c:pt idx="21">
                        <c:v>11.538461538461538</c:v>
                      </c:pt>
                      <c:pt idx="22">
                        <c:v>10.615384615384615</c:v>
                      </c:pt>
                      <c:pt idx="23">
                        <c:v>18.46153846153846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49-44F6-80BC-06308011090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KAMINARI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Sheet1!$AA$30:$AX$30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7.0769230769230766</c:v>
                      </c:pt>
                      <c:pt idx="2">
                        <c:v>2.3846153846153846</c:v>
                      </c:pt>
                      <c:pt idx="3">
                        <c:v>10.153846153846153</c:v>
                      </c:pt>
                      <c:pt idx="4">
                        <c:v>15.692307692307692</c:v>
                      </c:pt>
                      <c:pt idx="5">
                        <c:v>12.153846153846153</c:v>
                      </c:pt>
                      <c:pt idx="6">
                        <c:v>20.53846153846154</c:v>
                      </c:pt>
                      <c:pt idx="7">
                        <c:v>14.923076923076923</c:v>
                      </c:pt>
                      <c:pt idx="8">
                        <c:v>3.2307692307692308</c:v>
                      </c:pt>
                      <c:pt idx="9">
                        <c:v>14.692307692307692</c:v>
                      </c:pt>
                      <c:pt idx="10">
                        <c:v>17.76923076923077</c:v>
                      </c:pt>
                      <c:pt idx="11">
                        <c:v>12</c:v>
                      </c:pt>
                      <c:pt idx="12">
                        <c:v>17.307692307692307</c:v>
                      </c:pt>
                      <c:pt idx="13">
                        <c:v>10.538461538461538</c:v>
                      </c:pt>
                      <c:pt idx="14">
                        <c:v>2</c:v>
                      </c:pt>
                      <c:pt idx="15">
                        <c:v>12.923076923076923</c:v>
                      </c:pt>
                      <c:pt idx="16">
                        <c:v>20.923076923076923</c:v>
                      </c:pt>
                      <c:pt idx="17">
                        <c:v>13.692307692307692</c:v>
                      </c:pt>
                      <c:pt idx="18">
                        <c:v>20.46153846153846</c:v>
                      </c:pt>
                      <c:pt idx="19">
                        <c:v>3.0769230769230771</c:v>
                      </c:pt>
                      <c:pt idx="20">
                        <c:v>10.923076923076923</c:v>
                      </c:pt>
                      <c:pt idx="21">
                        <c:v>15.538461538461538</c:v>
                      </c:pt>
                      <c:pt idx="22">
                        <c:v>10.23076923076923</c:v>
                      </c:pt>
                      <c:pt idx="23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Sheet1!$AA$32:$AX$32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2.9230769230769229</c:v>
                      </c:pt>
                      <c:pt idx="2">
                        <c:v>1</c:v>
                      </c:pt>
                      <c:pt idx="3">
                        <c:v>5.7692307692307692</c:v>
                      </c:pt>
                      <c:pt idx="4">
                        <c:v>15</c:v>
                      </c:pt>
                      <c:pt idx="5">
                        <c:v>11.615384615384615</c:v>
                      </c:pt>
                      <c:pt idx="6">
                        <c:v>22.384615384615383</c:v>
                      </c:pt>
                      <c:pt idx="7">
                        <c:v>6.1538461538461542</c:v>
                      </c:pt>
                      <c:pt idx="8">
                        <c:v>1.1538461538461537</c:v>
                      </c:pt>
                      <c:pt idx="9">
                        <c:v>7.615384615384615</c:v>
                      </c:pt>
                      <c:pt idx="10">
                        <c:v>12.153846153846153</c:v>
                      </c:pt>
                      <c:pt idx="11">
                        <c:v>8.7692307692307701</c:v>
                      </c:pt>
                      <c:pt idx="12">
                        <c:v>17</c:v>
                      </c:pt>
                      <c:pt idx="13">
                        <c:v>3.7692307692307692</c:v>
                      </c:pt>
                      <c:pt idx="14">
                        <c:v>1.3076923076923077</c:v>
                      </c:pt>
                      <c:pt idx="15">
                        <c:v>7.3076923076923075</c:v>
                      </c:pt>
                      <c:pt idx="16">
                        <c:v>15.76923076923077</c:v>
                      </c:pt>
                      <c:pt idx="17">
                        <c:v>11.307692307692308</c:v>
                      </c:pt>
                      <c:pt idx="18">
                        <c:v>21.53846153846154</c:v>
                      </c:pt>
                      <c:pt idx="19">
                        <c:v>1.2307692307692308</c:v>
                      </c:pt>
                      <c:pt idx="20">
                        <c:v>6.6923076923076925</c:v>
                      </c:pt>
                      <c:pt idx="21">
                        <c:v>9.9230769230769234</c:v>
                      </c:pt>
                      <c:pt idx="22">
                        <c:v>9.4615384615384617</c:v>
                      </c:pt>
                      <c:pt idx="23">
                        <c:v>15.923076923076923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49-44F6-80BC-06308011090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Clustering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Sheet1!$AB$30:$AX$30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7.0769230769230766</c:v>
                      </c:pt>
                      <c:pt idx="1">
                        <c:v>2.3846153846153846</c:v>
                      </c:pt>
                      <c:pt idx="2">
                        <c:v>10.153846153846153</c:v>
                      </c:pt>
                      <c:pt idx="3">
                        <c:v>15.692307692307692</c:v>
                      </c:pt>
                      <c:pt idx="4">
                        <c:v>12.153846153846153</c:v>
                      </c:pt>
                      <c:pt idx="5">
                        <c:v>20.53846153846154</c:v>
                      </c:pt>
                      <c:pt idx="6">
                        <c:v>14.923076923076923</c:v>
                      </c:pt>
                      <c:pt idx="7">
                        <c:v>3.2307692307692308</c:v>
                      </c:pt>
                      <c:pt idx="8">
                        <c:v>14.692307692307692</c:v>
                      </c:pt>
                      <c:pt idx="9">
                        <c:v>17.76923076923077</c:v>
                      </c:pt>
                      <c:pt idx="10">
                        <c:v>12</c:v>
                      </c:pt>
                      <c:pt idx="11">
                        <c:v>17.307692307692307</c:v>
                      </c:pt>
                      <c:pt idx="12">
                        <c:v>10.538461538461538</c:v>
                      </c:pt>
                      <c:pt idx="13">
                        <c:v>2</c:v>
                      </c:pt>
                      <c:pt idx="14">
                        <c:v>12.923076923076923</c:v>
                      </c:pt>
                      <c:pt idx="15">
                        <c:v>20.923076923076923</c:v>
                      </c:pt>
                      <c:pt idx="16">
                        <c:v>13.692307692307692</c:v>
                      </c:pt>
                      <c:pt idx="17">
                        <c:v>20.46153846153846</c:v>
                      </c:pt>
                      <c:pt idx="18">
                        <c:v>3.0769230769230771</c:v>
                      </c:pt>
                      <c:pt idx="19">
                        <c:v>10.923076923076923</c:v>
                      </c:pt>
                      <c:pt idx="20">
                        <c:v>15.538461538461538</c:v>
                      </c:pt>
                      <c:pt idx="21">
                        <c:v>10.23076923076923</c:v>
                      </c:pt>
                      <c:pt idx="22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Sheet1!$AB$33:$AX$33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5.8461538461538458</c:v>
                      </c:pt>
                      <c:pt idx="1">
                        <c:v>1.3076923076923077</c:v>
                      </c:pt>
                      <c:pt idx="2">
                        <c:v>7.7692307692307692</c:v>
                      </c:pt>
                      <c:pt idx="3">
                        <c:v>15.76923076923077</c:v>
                      </c:pt>
                      <c:pt idx="4">
                        <c:v>10.384615384615385</c:v>
                      </c:pt>
                      <c:pt idx="5">
                        <c:v>22.076923076923077</c:v>
                      </c:pt>
                      <c:pt idx="6">
                        <c:v>9.3076923076923084</c:v>
                      </c:pt>
                      <c:pt idx="7">
                        <c:v>1.4615384615384615</c:v>
                      </c:pt>
                      <c:pt idx="8">
                        <c:v>11.076923076923077</c:v>
                      </c:pt>
                      <c:pt idx="9">
                        <c:v>13.615384615384615</c:v>
                      </c:pt>
                      <c:pt idx="10">
                        <c:v>10.846153846153847</c:v>
                      </c:pt>
                      <c:pt idx="11">
                        <c:v>17.384615384615383</c:v>
                      </c:pt>
                      <c:pt idx="12">
                        <c:v>5.0769230769230766</c:v>
                      </c:pt>
                      <c:pt idx="13">
                        <c:v>1</c:v>
                      </c:pt>
                      <c:pt idx="14">
                        <c:v>7.8461538461538458</c:v>
                      </c:pt>
                      <c:pt idx="15">
                        <c:v>17.846153846153847</c:v>
                      </c:pt>
                      <c:pt idx="16">
                        <c:v>10.923076923076923</c:v>
                      </c:pt>
                      <c:pt idx="17">
                        <c:v>20.846153846153847</c:v>
                      </c:pt>
                      <c:pt idx="18">
                        <c:v>1</c:v>
                      </c:pt>
                      <c:pt idx="19">
                        <c:v>8.1538461538461533</c:v>
                      </c:pt>
                      <c:pt idx="20">
                        <c:v>10.384615384615385</c:v>
                      </c:pt>
                      <c:pt idx="21">
                        <c:v>8.2307692307692299</c:v>
                      </c:pt>
                      <c:pt idx="22">
                        <c:v>15.461538461538462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49-44F6-80BC-06308011090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L1L0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Sheet1!$AB$30:$AX$30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7.0769230769230766</c:v>
                      </c:pt>
                      <c:pt idx="1">
                        <c:v>2.3846153846153846</c:v>
                      </c:pt>
                      <c:pt idx="2">
                        <c:v>10.153846153846153</c:v>
                      </c:pt>
                      <c:pt idx="3">
                        <c:v>15.692307692307692</c:v>
                      </c:pt>
                      <c:pt idx="4">
                        <c:v>12.153846153846153</c:v>
                      </c:pt>
                      <c:pt idx="5">
                        <c:v>20.53846153846154</c:v>
                      </c:pt>
                      <c:pt idx="6">
                        <c:v>14.923076923076923</c:v>
                      </c:pt>
                      <c:pt idx="7">
                        <c:v>3.2307692307692308</c:v>
                      </c:pt>
                      <c:pt idx="8">
                        <c:v>14.692307692307692</c:v>
                      </c:pt>
                      <c:pt idx="9">
                        <c:v>17.76923076923077</c:v>
                      </c:pt>
                      <c:pt idx="10">
                        <c:v>12</c:v>
                      </c:pt>
                      <c:pt idx="11">
                        <c:v>17.307692307692307</c:v>
                      </c:pt>
                      <c:pt idx="12">
                        <c:v>10.538461538461538</c:v>
                      </c:pt>
                      <c:pt idx="13">
                        <c:v>2</c:v>
                      </c:pt>
                      <c:pt idx="14">
                        <c:v>12.923076923076923</c:v>
                      </c:pt>
                      <c:pt idx="15">
                        <c:v>20.923076923076923</c:v>
                      </c:pt>
                      <c:pt idx="16">
                        <c:v>13.692307692307692</c:v>
                      </c:pt>
                      <c:pt idx="17">
                        <c:v>20.46153846153846</c:v>
                      </c:pt>
                      <c:pt idx="18">
                        <c:v>3.0769230769230771</c:v>
                      </c:pt>
                      <c:pt idx="19">
                        <c:v>10.923076923076923</c:v>
                      </c:pt>
                      <c:pt idx="20">
                        <c:v>15.538461538461538</c:v>
                      </c:pt>
                      <c:pt idx="21">
                        <c:v>10.23076923076923</c:v>
                      </c:pt>
                      <c:pt idx="22">
                        <c:v>14.846153846153847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Sheet1!$AB$36:$AX$36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6.7692307692307692</c:v>
                      </c:pt>
                      <c:pt idx="1">
                        <c:v>1.2307692307692308</c:v>
                      </c:pt>
                      <c:pt idx="2">
                        <c:v>9.0769230769230766</c:v>
                      </c:pt>
                      <c:pt idx="3">
                        <c:v>17.76923076923077</c:v>
                      </c:pt>
                      <c:pt idx="4">
                        <c:v>13.615384615384615</c:v>
                      </c:pt>
                      <c:pt idx="5">
                        <c:v>24.615384615384617</c:v>
                      </c:pt>
                      <c:pt idx="6">
                        <c:v>13.153846153846153</c:v>
                      </c:pt>
                      <c:pt idx="7">
                        <c:v>1.5384615384615385</c:v>
                      </c:pt>
                      <c:pt idx="8">
                        <c:v>15.307692307692308</c:v>
                      </c:pt>
                      <c:pt idx="9">
                        <c:v>17.384615384615383</c:v>
                      </c:pt>
                      <c:pt idx="10">
                        <c:v>13.76923076923077</c:v>
                      </c:pt>
                      <c:pt idx="11">
                        <c:v>21.076923076923077</c:v>
                      </c:pt>
                      <c:pt idx="12">
                        <c:v>6.384615384615385</c:v>
                      </c:pt>
                      <c:pt idx="13">
                        <c:v>1.0769230769230769</c:v>
                      </c:pt>
                      <c:pt idx="14">
                        <c:v>10.384615384615385</c:v>
                      </c:pt>
                      <c:pt idx="15">
                        <c:v>19.923076923076923</c:v>
                      </c:pt>
                      <c:pt idx="16">
                        <c:v>14.846153846153847</c:v>
                      </c:pt>
                      <c:pt idx="17">
                        <c:v>24.076923076923077</c:v>
                      </c:pt>
                      <c:pt idx="18">
                        <c:v>1</c:v>
                      </c:pt>
                      <c:pt idx="19">
                        <c:v>9.2307692307692299</c:v>
                      </c:pt>
                      <c:pt idx="20">
                        <c:v>14.461538461538462</c:v>
                      </c:pt>
                      <c:pt idx="21">
                        <c:v>10.923076923076923</c:v>
                      </c:pt>
                      <c:pt idx="22">
                        <c:v>17.153846153846153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49-44F6-80BC-063080110900}"/>
                  </c:ext>
                </c:extLst>
              </c15:ser>
            </c15:filteredScatterSeries>
          </c:ext>
        </c:extLst>
      </c:scatterChart>
      <c:valAx>
        <c:axId val="17584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8640"/>
        <c:crosses val="autoZero"/>
        <c:crossBetween val="midCat"/>
      </c:valAx>
      <c:valAx>
        <c:axId val="20807286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Faithfulness v</a:t>
            </a:r>
            <a:r>
              <a:rPr lang="en-US" baseline="0"/>
              <a:t> Aesthetics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est_vs_fid norm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Sheet1!$F$29:$F$37</c:f>
              <c:numCache>
                <c:formatCode>0.0</c:formatCode>
                <c:ptCount val="9"/>
                <c:pt idx="0">
                  <c:v>1.6250861362685178</c:v>
                </c:pt>
                <c:pt idx="1">
                  <c:v>0.69024658592490185</c:v>
                </c:pt>
                <c:pt idx="2">
                  <c:v>-8.7319914253953967E-2</c:v>
                </c:pt>
                <c:pt idx="3">
                  <c:v>-0.32617951482883289</c:v>
                </c:pt>
                <c:pt idx="4">
                  <c:v>-0.61755127577267066</c:v>
                </c:pt>
                <c:pt idx="5">
                  <c:v>-0.11650095742234629</c:v>
                </c:pt>
                <c:pt idx="6">
                  <c:v>-0.95282183530241837</c:v>
                </c:pt>
                <c:pt idx="7">
                  <c:v>0.29259798846166862</c:v>
                </c:pt>
                <c:pt idx="8">
                  <c:v>-0.49353328333141133</c:v>
                </c:pt>
              </c:numCache>
            </c:numRef>
          </c:xVal>
          <c:yVal>
            <c:numRef>
              <c:f>Sheet1!$G$29:$G$37</c:f>
              <c:numCache>
                <c:formatCode>0.0</c:formatCode>
                <c:ptCount val="9"/>
                <c:pt idx="0">
                  <c:v>1.4298717269210637</c:v>
                </c:pt>
                <c:pt idx="1">
                  <c:v>0.98397327530659018</c:v>
                </c:pt>
                <c:pt idx="2">
                  <c:v>-0.28250470044924431</c:v>
                </c:pt>
                <c:pt idx="3">
                  <c:v>-0.27881402648867831</c:v>
                </c:pt>
                <c:pt idx="4">
                  <c:v>-0.3108924090437365</c:v>
                </c:pt>
                <c:pt idx="5">
                  <c:v>-0.2224777741618785</c:v>
                </c:pt>
                <c:pt idx="6">
                  <c:v>-0.98411659617806424</c:v>
                </c:pt>
                <c:pt idx="7">
                  <c:v>0.28100533087003182</c:v>
                </c:pt>
                <c:pt idx="8">
                  <c:v>-0.61604482677608385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B9-42C1-A72D-7C127BFE4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58415"/>
        <c:axId val="2073034159"/>
      </c:scatterChart>
      <c:valAx>
        <c:axId val="20295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4159"/>
        <c:crosses val="autoZero"/>
        <c:crossBetween val="midCat"/>
      </c:valAx>
      <c:valAx>
        <c:axId val="20730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Intra-Subject faithfulness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Sheet1!$C$56:$O$56</c:f>
              <c:strCache>
                <c:ptCount val="13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</c:strCache>
            </c:strRef>
          </c:xVal>
          <c:yVal>
            <c:numRef>
              <c:f>Sheet1!$C$66:$O$66</c:f>
              <c:numCache>
                <c:formatCode>0.00</c:formatCode>
                <c:ptCount val="13"/>
                <c:pt idx="0">
                  <c:v>0.29072937373758195</c:v>
                </c:pt>
                <c:pt idx="1">
                  <c:v>0.55827598715757853</c:v>
                </c:pt>
                <c:pt idx="2">
                  <c:v>0.45745055843226168</c:v>
                </c:pt>
                <c:pt idx="3">
                  <c:v>0.54374488187780767</c:v>
                </c:pt>
                <c:pt idx="4">
                  <c:v>0.38371989179786437</c:v>
                </c:pt>
                <c:pt idx="5">
                  <c:v>0.48109232110895106</c:v>
                </c:pt>
                <c:pt idx="6">
                  <c:v>0.71769492818561365</c:v>
                </c:pt>
                <c:pt idx="7">
                  <c:v>0.3346556703399875</c:v>
                </c:pt>
                <c:pt idx="8">
                  <c:v>0.36044722023920245</c:v>
                </c:pt>
                <c:pt idx="9">
                  <c:v>0.56038913067552387</c:v>
                </c:pt>
                <c:pt idx="10">
                  <c:v>0.37871147396084232</c:v>
                </c:pt>
                <c:pt idx="11">
                  <c:v>0.38698982033681401</c:v>
                </c:pt>
                <c:pt idx="12">
                  <c:v>0.49418254861401895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A-43A2-A37F-DDC7086B7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462864"/>
        <c:axId val="1707153760"/>
      </c:scatterChart>
      <c:valAx>
        <c:axId val="16984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53760"/>
        <c:crosses val="autoZero"/>
        <c:crossBetween val="midCat"/>
      </c:valAx>
      <c:valAx>
        <c:axId val="17071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Intra-Subject faithfulness rank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Sheet1!$C$67:$O$67</c:f>
              <c:numCache>
                <c:formatCode>0.00</c:formatCode>
                <c:ptCount val="13"/>
                <c:pt idx="0">
                  <c:v>1.4725646976819518</c:v>
                </c:pt>
                <c:pt idx="1">
                  <c:v>2.8323881060049168</c:v>
                </c:pt>
                <c:pt idx="2">
                  <c:v>2.5900704710785258</c:v>
                </c:pt>
                <c:pt idx="3">
                  <c:v>2.8534162564756662</c:v>
                </c:pt>
                <c:pt idx="4">
                  <c:v>2.0022354131880244</c:v>
                </c:pt>
                <c:pt idx="5">
                  <c:v>2.5781078031052123</c:v>
                </c:pt>
                <c:pt idx="6">
                  <c:v>3.7420568888245498</c:v>
                </c:pt>
                <c:pt idx="7">
                  <c:v>1.703776661057715</c:v>
                </c:pt>
                <c:pt idx="8">
                  <c:v>1.8676939963766859</c:v>
                </c:pt>
                <c:pt idx="9">
                  <c:v>2.7427202662585</c:v>
                </c:pt>
                <c:pt idx="10">
                  <c:v>1.9078476540115705</c:v>
                </c:pt>
                <c:pt idx="11">
                  <c:v>2.017212913946596</c:v>
                </c:pt>
                <c:pt idx="12">
                  <c:v>2.5532416741969137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B-413A-926B-D2F741D2C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451824"/>
        <c:axId val="1707144336"/>
      </c:scatterChart>
      <c:valAx>
        <c:axId val="16984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44336"/>
        <c:crosses val="autoZero"/>
        <c:crossBetween val="midCat"/>
      </c:valAx>
      <c:valAx>
        <c:axId val="17071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Intra-Subject aesthetics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Sheet1!$C$92:$O$92</c:f>
              <c:numCache>
                <c:formatCode>0.00</c:formatCode>
                <c:ptCount val="13"/>
                <c:pt idx="0">
                  <c:v>0.33403895155731944</c:v>
                </c:pt>
                <c:pt idx="1">
                  <c:v>0.4626319421645248</c:v>
                </c:pt>
                <c:pt idx="2">
                  <c:v>0.43444220361897085</c:v>
                </c:pt>
                <c:pt idx="3">
                  <c:v>0.62215000142764909</c:v>
                </c:pt>
                <c:pt idx="4">
                  <c:v>0.31455106386187898</c:v>
                </c:pt>
                <c:pt idx="5">
                  <c:v>0.48610032154590033</c:v>
                </c:pt>
                <c:pt idx="6">
                  <c:v>0.52446977070366996</c:v>
                </c:pt>
                <c:pt idx="7">
                  <c:v>0.35512364404238317</c:v>
                </c:pt>
                <c:pt idx="8">
                  <c:v>0.37788411325692678</c:v>
                </c:pt>
                <c:pt idx="9">
                  <c:v>0.7230581292685806</c:v>
                </c:pt>
                <c:pt idx="10">
                  <c:v>0.41701975898272092</c:v>
                </c:pt>
                <c:pt idx="11">
                  <c:v>0.64470018869914825</c:v>
                </c:pt>
                <c:pt idx="12">
                  <c:v>0.34221687705210246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F-4ECF-8899-5FC944F94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044768"/>
        <c:axId val="1709506208"/>
      </c:scatterChart>
      <c:valAx>
        <c:axId val="16990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06208"/>
        <c:crosses val="autoZero"/>
        <c:crossBetween val="midCat"/>
      </c:valAx>
      <c:valAx>
        <c:axId val="17095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Intra-Subject aesthetics rank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Sheet1!$C$93:$O$93</c:f>
              <c:numCache>
                <c:formatCode>0.00</c:formatCode>
                <c:ptCount val="13"/>
                <c:pt idx="0">
                  <c:v>1.8583279791309522</c:v>
                </c:pt>
                <c:pt idx="1">
                  <c:v>2.4017917066955188</c:v>
                </c:pt>
                <c:pt idx="2">
                  <c:v>2.1806241293929012</c:v>
                </c:pt>
                <c:pt idx="3">
                  <c:v>3.3256714285979556</c:v>
                </c:pt>
                <c:pt idx="4">
                  <c:v>1.7131607615715698</c:v>
                </c:pt>
                <c:pt idx="5">
                  <c:v>2.566835298257049</c:v>
                </c:pt>
                <c:pt idx="6">
                  <c:v>2.6830595663657437</c:v>
                </c:pt>
                <c:pt idx="7">
                  <c:v>1.8758660052134359</c:v>
                </c:pt>
                <c:pt idx="8">
                  <c:v>2.0212192667714053</c:v>
                </c:pt>
                <c:pt idx="9">
                  <c:v>3.8942559634076872</c:v>
                </c:pt>
                <c:pt idx="10">
                  <c:v>2.1620200356165764</c:v>
                </c:pt>
                <c:pt idx="11">
                  <c:v>3.3517624814635227</c:v>
                </c:pt>
                <c:pt idx="12">
                  <c:v>1.690430404537185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A-4B2E-9C36-8BBBA8E00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046688"/>
        <c:axId val="1707138880"/>
      </c:scatterChart>
      <c:valAx>
        <c:axId val="16990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38880"/>
        <c:crosses val="autoZero"/>
        <c:crossBetween val="midCat"/>
      </c:valAx>
      <c:valAx>
        <c:axId val="17071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4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TMO</a:t>
            </a:r>
            <a:r>
              <a:rPr lang="en-US" baseline="0"/>
              <a:t> fid per scene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Sheet1!$C$95</c:f>
              <c:strCache>
                <c:ptCount val="1"/>
                <c:pt idx="0">
                  <c:v>SceneOK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Sheet1!$B$96:$B$104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Sheet1!$C$96:$C$104</c:f>
              <c:numCache>
                <c:formatCode>0.00</c:formatCode>
                <c:ptCount val="9"/>
                <c:pt idx="0">
                  <c:v>1.8237351870912992</c:v>
                </c:pt>
                <c:pt idx="1">
                  <c:v>0.83339379020562787</c:v>
                </c:pt>
                <c:pt idx="2">
                  <c:v>0.13600770688487868</c:v>
                </c:pt>
                <c:pt idx="3">
                  <c:v>-0.47387536274424519</c:v>
                </c:pt>
                <c:pt idx="4">
                  <c:v>-0.60049648215216012</c:v>
                </c:pt>
                <c:pt idx="5">
                  <c:v>-0.1054607942541135</c:v>
                </c:pt>
                <c:pt idx="6">
                  <c:v>-1.1863145351996036</c:v>
                </c:pt>
                <c:pt idx="7">
                  <c:v>0.12918823138026411</c:v>
                </c:pt>
                <c:pt idx="8">
                  <c:v>-0.55617774121194752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3-41AE-865C-8C021D96E492}"/>
            </c:ext>
          </c:extLst>
        </c:ser>
        <c:ser>
          <c:idx val="1"/>
          <c:order val="1"/>
          <c:tx>
            <c:strRef>
              <c:f>Sheet1!$D$95</c:f>
              <c:strCache>
                <c:ptCount val="1"/>
                <c:pt idx="0">
                  <c:v>SceneOL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Sheet1!$B$96:$B$104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Sheet1!$D$96:$D$104</c:f>
              <c:numCache>
                <c:formatCode>0.00</c:formatCode>
                <c:ptCount val="9"/>
                <c:pt idx="0">
                  <c:v>1.6964713158584073</c:v>
                </c:pt>
                <c:pt idx="1">
                  <c:v>0.66414556653621359</c:v>
                </c:pt>
                <c:pt idx="2">
                  <c:v>-4.6642387586830036E-2</c:v>
                </c:pt>
                <c:pt idx="3">
                  <c:v>-0.19118749913639294</c:v>
                </c:pt>
                <c:pt idx="4">
                  <c:v>-0.67078660750136487</c:v>
                </c:pt>
                <c:pt idx="5">
                  <c:v>-0.31370654876016346</c:v>
                </c:pt>
                <c:pt idx="6">
                  <c:v>-0.96414942656444458</c:v>
                </c:pt>
                <c:pt idx="7">
                  <c:v>0.16262791428322951</c:v>
                </c:pt>
                <c:pt idx="8">
                  <c:v>-0.33677232712865418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3-41AE-865C-8C021D96E492}"/>
            </c:ext>
          </c:extLst>
        </c:ser>
        <c:ser>
          <c:idx val="2"/>
          <c:order val="2"/>
          <c:tx>
            <c:strRef>
              <c:f>Sheet1!$E$95</c:f>
              <c:strCache>
                <c:ptCount val="1"/>
                <c:pt idx="0">
                  <c:v>SceneOM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Sheet1!$B$96:$B$104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Sheet1!$E$96:$E$104</c:f>
              <c:numCache>
                <c:formatCode>0.00</c:formatCode>
                <c:ptCount val="9"/>
                <c:pt idx="0">
                  <c:v>1.6025716034843902</c:v>
                </c:pt>
                <c:pt idx="1">
                  <c:v>0.71734058390941502</c:v>
                </c:pt>
                <c:pt idx="2">
                  <c:v>-0.31981666446794144</c:v>
                </c:pt>
                <c:pt idx="3">
                  <c:v>-0.37996017474059163</c:v>
                </c:pt>
                <c:pt idx="4">
                  <c:v>-0.68008471306439233</c:v>
                </c:pt>
                <c:pt idx="5">
                  <c:v>-0.13287059607054511</c:v>
                </c:pt>
                <c:pt idx="6">
                  <c:v>-0.80067687900626028</c:v>
                </c:pt>
                <c:pt idx="7">
                  <c:v>0.49709536280651234</c:v>
                </c:pt>
                <c:pt idx="8">
                  <c:v>-0.4475028038767675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A3-41AE-865C-8C021D96E492}"/>
            </c:ext>
          </c:extLst>
        </c:ser>
        <c:ser>
          <c:idx val="3"/>
          <c:order val="3"/>
          <c:tx>
            <c:strRef>
              <c:f>Sheet1!$F$95</c:f>
              <c:strCache>
                <c:ptCount val="1"/>
                <c:pt idx="0">
                  <c:v>SceneON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Sheet1!$B$96:$B$104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Sheet1!$F$96:$F$104</c:f>
              <c:numCache>
                <c:formatCode>0.00</c:formatCode>
                <c:ptCount val="9"/>
                <c:pt idx="0">
                  <c:v>1.3775664386399744</c:v>
                </c:pt>
                <c:pt idx="1">
                  <c:v>0.54610640304835134</c:v>
                </c:pt>
                <c:pt idx="2">
                  <c:v>-0.11882831184592309</c:v>
                </c:pt>
                <c:pt idx="3">
                  <c:v>-0.25969502269410205</c:v>
                </c:pt>
                <c:pt idx="4">
                  <c:v>-0.5188373003727651</c:v>
                </c:pt>
                <c:pt idx="5">
                  <c:v>8.6034109395436903E-2</c:v>
                </c:pt>
                <c:pt idx="6">
                  <c:v>-0.86014650043936491</c:v>
                </c:pt>
                <c:pt idx="7">
                  <c:v>0.38148044537666859</c:v>
                </c:pt>
                <c:pt idx="8">
                  <c:v>-0.63368026110827613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A3-41AE-865C-8C021D96E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774063"/>
        <c:axId val="2009371119"/>
      </c:scatterChart>
      <c:valAx>
        <c:axId val="177277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71119"/>
        <c:crosses val="autoZero"/>
        <c:crossBetween val="midCat"/>
      </c:valAx>
      <c:valAx>
        <c:axId val="200937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7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TMO fid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obs1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Sheet1!$B$44:$B$52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Sheet1!$C$44:$C$52</c:f>
              <c:numCache>
                <c:formatCode>0.00</c:formatCode>
                <c:ptCount val="9"/>
                <c:pt idx="0">
                  <c:v>1.1380874221515942</c:v>
                </c:pt>
                <c:pt idx="1">
                  <c:v>0.83991185264973389</c:v>
                </c:pt>
                <c:pt idx="2">
                  <c:v>-0.12606865417621199</c:v>
                </c:pt>
                <c:pt idx="3">
                  <c:v>0.51241205541394463</c:v>
                </c:pt>
                <c:pt idx="4">
                  <c:v>0.17737503733418264</c:v>
                </c:pt>
                <c:pt idx="5">
                  <c:v>-0.16518576188926687</c:v>
                </c:pt>
                <c:pt idx="6">
                  <c:v>-1.7958259330967024</c:v>
                </c:pt>
                <c:pt idx="7">
                  <c:v>0.96980504147663171</c:v>
                </c:pt>
                <c:pt idx="8">
                  <c:v>-1.3681999731989982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6-47C8-AE92-53DB4998C7F9}"/>
            </c:ext>
          </c:extLst>
        </c:ser>
        <c:ser>
          <c:idx val="1"/>
          <c:order val="1"/>
          <c:tx>
            <c:strRef>
              <c:f>Sheet1!$D$43</c:f>
              <c:strCache>
                <c:ptCount val="1"/>
                <c:pt idx="0">
                  <c:v>obs2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Sheet1!$B$44:$B$52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Sheet1!$D$44:$D$52</c:f>
              <c:numCache>
                <c:formatCode>0.00</c:formatCode>
                <c:ptCount val="9"/>
                <c:pt idx="0">
                  <c:v>1.5798645318912674</c:v>
                </c:pt>
                <c:pt idx="1">
                  <c:v>0.99118762394376181</c:v>
                </c:pt>
                <c:pt idx="2">
                  <c:v>0.21084944070126771</c:v>
                </c:pt>
                <c:pt idx="3">
                  <c:v>-0.61499829175886633</c:v>
                </c:pt>
                <c:pt idx="4">
                  <c:v>-0.79367017816545216</c:v>
                </c:pt>
                <c:pt idx="5">
                  <c:v>0.45334790227965593</c:v>
                </c:pt>
                <c:pt idx="6">
                  <c:v>-0.70475351238490325</c:v>
                </c:pt>
                <c:pt idx="7">
                  <c:v>-0.53224781788956543</c:v>
                </c:pt>
                <c:pt idx="8">
                  <c:v>-0.58957969861716641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6-47C8-AE92-53DB4998C7F9}"/>
            </c:ext>
          </c:extLst>
        </c:ser>
        <c:ser>
          <c:idx val="2"/>
          <c:order val="2"/>
          <c:tx>
            <c:strRef>
              <c:f>Sheet1!$E$43</c:f>
              <c:strCache>
                <c:ptCount val="1"/>
                <c:pt idx="0">
                  <c:v>obs3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Sheet1!$B$44:$B$52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Sheet1!$E$44:$E$52</c:f>
              <c:numCache>
                <c:formatCode>0.00</c:formatCode>
                <c:ptCount val="9"/>
                <c:pt idx="0">
                  <c:v>1.3277680793324422</c:v>
                </c:pt>
                <c:pt idx="1">
                  <c:v>0.56654040266653483</c:v>
                </c:pt>
                <c:pt idx="2">
                  <c:v>-3.643601359388967E-2</c:v>
                </c:pt>
                <c:pt idx="3">
                  <c:v>0.41381843741177848</c:v>
                </c:pt>
                <c:pt idx="4">
                  <c:v>-0.90066040081719145</c:v>
                </c:pt>
                <c:pt idx="5">
                  <c:v>-0.51455391854608967</c:v>
                </c:pt>
                <c:pt idx="6">
                  <c:v>-1.3787783057693916</c:v>
                </c:pt>
                <c:pt idx="7">
                  <c:v>0.96670601593162786</c:v>
                </c:pt>
                <c:pt idx="8">
                  <c:v>-0.44440429661582148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6-47C8-AE92-53DB4998C7F9}"/>
            </c:ext>
          </c:extLst>
        </c:ser>
        <c:ser>
          <c:idx val="3"/>
          <c:order val="3"/>
          <c:tx>
            <c:strRef>
              <c:f>Sheet1!$F$43</c:f>
              <c:strCache>
                <c:ptCount val="1"/>
                <c:pt idx="0">
                  <c:v>obs4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Sheet1!$B$44:$B$52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Sheet1!$F$44:$F$52</c:f>
              <c:numCache>
                <c:formatCode>0.00</c:formatCode>
                <c:ptCount val="9"/>
                <c:pt idx="0">
                  <c:v>0.97927415450788036</c:v>
                </c:pt>
                <c:pt idx="1">
                  <c:v>1.3328668990586972</c:v>
                </c:pt>
                <c:pt idx="2">
                  <c:v>0.68501432089282233</c:v>
                </c:pt>
                <c:pt idx="3">
                  <c:v>-0.51317666029363418</c:v>
                </c:pt>
                <c:pt idx="4">
                  <c:v>-0.60250595505492055</c:v>
                </c:pt>
                <c:pt idx="5">
                  <c:v>-0.40654463104005545</c:v>
                </c:pt>
                <c:pt idx="6">
                  <c:v>-0.50869205287418084</c:v>
                </c:pt>
                <c:pt idx="7">
                  <c:v>0.2756611340093208</c:v>
                </c:pt>
                <c:pt idx="8">
                  <c:v>-1.2418972092059302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6-47C8-AE92-53DB4998C7F9}"/>
            </c:ext>
          </c:extLst>
        </c:ser>
        <c:ser>
          <c:idx val="4"/>
          <c:order val="4"/>
          <c:tx>
            <c:strRef>
              <c:f>Sheet1!$G$43</c:f>
              <c:strCache>
                <c:ptCount val="1"/>
                <c:pt idx="0">
                  <c:v>obs5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Sheet1!$B$44:$B$52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Sheet1!$G$44:$G$52</c:f>
              <c:numCache>
                <c:formatCode>0.00</c:formatCode>
                <c:ptCount val="9"/>
                <c:pt idx="0">
                  <c:v>1.9177834994313148</c:v>
                </c:pt>
                <c:pt idx="1">
                  <c:v>0.42120475305545407</c:v>
                </c:pt>
                <c:pt idx="2">
                  <c:v>-0.41722119648511979</c:v>
                </c:pt>
                <c:pt idx="3">
                  <c:v>-0.39951889411472541</c:v>
                </c:pt>
                <c:pt idx="4">
                  <c:v>-1.4232659316503478</c:v>
                </c:pt>
                <c:pt idx="5">
                  <c:v>-0.38570560252246611</c:v>
                </c:pt>
                <c:pt idx="6">
                  <c:v>-0.68238623943007515</c:v>
                </c:pt>
                <c:pt idx="7">
                  <c:v>0.77238429158039523</c:v>
                </c:pt>
                <c:pt idx="8">
                  <c:v>0.19672532013557151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E-4B28-8B03-D8B19642B06B}"/>
            </c:ext>
          </c:extLst>
        </c:ser>
        <c:ser>
          <c:idx val="5"/>
          <c:order val="5"/>
          <c:tx>
            <c:strRef>
              <c:f>Sheet1!$H$43</c:f>
              <c:strCache>
                <c:ptCount val="1"/>
                <c:pt idx="0">
                  <c:v>obs6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Sheet1!$B$44:$B$52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Sheet1!$H$44:$H$52</c:f>
              <c:numCache>
                <c:formatCode>0.00</c:formatCode>
                <c:ptCount val="9"/>
                <c:pt idx="0">
                  <c:v>1.6022879853438736</c:v>
                </c:pt>
                <c:pt idx="1">
                  <c:v>1.1022746598575259</c:v>
                </c:pt>
                <c:pt idx="2">
                  <c:v>-0.28979118969513423</c:v>
                </c:pt>
                <c:pt idx="3">
                  <c:v>-0.83234254694282894</c:v>
                </c:pt>
                <c:pt idx="4">
                  <c:v>-1.0198425469428289</c:v>
                </c:pt>
                <c:pt idx="5">
                  <c:v>5.676055649209974E-2</c:v>
                </c:pt>
                <c:pt idx="6">
                  <c:v>-0.7983041262419428</c:v>
                </c:pt>
                <c:pt idx="7">
                  <c:v>0.38922252473075281</c:v>
                </c:pt>
                <c:pt idx="8">
                  <c:v>-0.21026531660151732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E-4B28-8B03-D8B19642B06B}"/>
            </c:ext>
          </c:extLst>
        </c:ser>
        <c:ser>
          <c:idx val="6"/>
          <c:order val="6"/>
          <c:tx>
            <c:strRef>
              <c:f>Sheet1!$I$43</c:f>
              <c:strCache>
                <c:ptCount val="1"/>
                <c:pt idx="0">
                  <c:v>obs7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Sheet1!$B$44:$B$52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Sheet1!$I$44:$I$52</c:f>
              <c:numCache>
                <c:formatCode>0.00</c:formatCode>
                <c:ptCount val="9"/>
                <c:pt idx="0">
                  <c:v>1.1971244795043363</c:v>
                </c:pt>
                <c:pt idx="1">
                  <c:v>0.61264596538278493</c:v>
                </c:pt>
                <c:pt idx="2">
                  <c:v>-9.8112020099203501E-2</c:v>
                </c:pt>
                <c:pt idx="3">
                  <c:v>-0.27754968558624582</c:v>
                </c:pt>
                <c:pt idx="4">
                  <c:v>-0.92786932978447956</c:v>
                </c:pt>
                <c:pt idx="5">
                  <c:v>0.22087095658010175</c:v>
                </c:pt>
                <c:pt idx="6">
                  <c:v>-0.20855472748188075</c:v>
                </c:pt>
                <c:pt idx="7">
                  <c:v>-0.5440680339206575</c:v>
                </c:pt>
                <c:pt idx="8">
                  <c:v>2.5512395405245247E-2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2-4746-9C6E-CAB716ADDA6E}"/>
            </c:ext>
          </c:extLst>
        </c:ser>
        <c:ser>
          <c:idx val="7"/>
          <c:order val="7"/>
          <c:tx>
            <c:strRef>
              <c:f>Sheet1!$J$43</c:f>
              <c:strCache>
                <c:ptCount val="1"/>
                <c:pt idx="0">
                  <c:v>obs8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Sheet1!$B$44:$B$52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Sheet1!$J$44:$J$52</c:f>
              <c:numCache>
                <c:formatCode>0.00</c:formatCode>
                <c:ptCount val="9"/>
                <c:pt idx="0">
                  <c:v>1.7332814804888041</c:v>
                </c:pt>
                <c:pt idx="1">
                  <c:v>-0.20591514819604498</c:v>
                </c:pt>
                <c:pt idx="2">
                  <c:v>-0.75199630269894269</c:v>
                </c:pt>
                <c:pt idx="3">
                  <c:v>0.74059411072607784</c:v>
                </c:pt>
                <c:pt idx="4">
                  <c:v>-0.10208209019021831</c:v>
                </c:pt>
                <c:pt idx="5">
                  <c:v>-0.60048131025954654</c:v>
                </c:pt>
                <c:pt idx="6">
                  <c:v>-1.1418792876080219</c:v>
                </c:pt>
                <c:pt idx="7">
                  <c:v>1.1527106588812548</c:v>
                </c:pt>
                <c:pt idx="8">
                  <c:v>-0.82423211114336126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2-4746-9C6E-CAB716ADDA6E}"/>
            </c:ext>
          </c:extLst>
        </c:ser>
        <c:ser>
          <c:idx val="8"/>
          <c:order val="8"/>
          <c:tx>
            <c:strRef>
              <c:f>Sheet1!$K$43</c:f>
              <c:strCache>
                <c:ptCount val="1"/>
                <c:pt idx="0">
                  <c:v>obs9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Sheet1!$B$44:$B$52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Sheet1!$K$44:$K$52</c:f>
              <c:numCache>
                <c:formatCode>0.00</c:formatCode>
                <c:ptCount val="9"/>
                <c:pt idx="0">
                  <c:v>1.6621439073933093</c:v>
                </c:pt>
                <c:pt idx="1">
                  <c:v>1.0136314470964864</c:v>
                </c:pt>
                <c:pt idx="2">
                  <c:v>2.767314165240739E-2</c:v>
                </c:pt>
                <c:pt idx="3">
                  <c:v>-0.38421411439030545</c:v>
                </c:pt>
                <c:pt idx="4">
                  <c:v>-0.78766484247895596</c:v>
                </c:pt>
                <c:pt idx="5">
                  <c:v>-0.13656480452793682</c:v>
                </c:pt>
                <c:pt idx="6">
                  <c:v>-1.6436061598355862</c:v>
                </c:pt>
                <c:pt idx="7">
                  <c:v>0.55761717779315034</c:v>
                </c:pt>
                <c:pt idx="8">
                  <c:v>-0.30901575270256837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62-4746-9C6E-CAB716ADDA6E}"/>
            </c:ext>
          </c:extLst>
        </c:ser>
        <c:ser>
          <c:idx val="9"/>
          <c:order val="9"/>
          <c:tx>
            <c:strRef>
              <c:f>Sheet1!$L$43</c:f>
              <c:strCache>
                <c:ptCount val="1"/>
                <c:pt idx="0">
                  <c:v>obs10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Sheet1!$B$44:$B$52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Sheet1!$L$44:$L$52</c:f>
              <c:numCache>
                <c:formatCode>0.00</c:formatCode>
                <c:ptCount val="9"/>
                <c:pt idx="0">
                  <c:v>1.97166294706442</c:v>
                </c:pt>
                <c:pt idx="1">
                  <c:v>0.66620270890199595</c:v>
                </c:pt>
                <c:pt idx="2">
                  <c:v>6.9597411631321285E-2</c:v>
                </c:pt>
                <c:pt idx="3">
                  <c:v>-0.61386777923427682</c:v>
                </c:pt>
                <c:pt idx="4">
                  <c:v>-0.71111900548067086</c:v>
                </c:pt>
                <c:pt idx="5">
                  <c:v>-5.3062219313618014E-2</c:v>
                </c:pt>
                <c:pt idx="6">
                  <c:v>-0.44257320782994342</c:v>
                </c:pt>
                <c:pt idx="7">
                  <c:v>-0.30370814828933751</c:v>
                </c:pt>
                <c:pt idx="8">
                  <c:v>-0.58313270744989065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2-4746-9C6E-CAB716ADDA6E}"/>
            </c:ext>
          </c:extLst>
        </c:ser>
        <c:ser>
          <c:idx val="10"/>
          <c:order val="10"/>
          <c:tx>
            <c:strRef>
              <c:f>Sheet1!$M$43</c:f>
              <c:strCache>
                <c:ptCount val="1"/>
                <c:pt idx="0">
                  <c:v>obs11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Sheet1!$B$44:$B$52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Sheet1!$M$44:$M$52</c:f>
              <c:numCache>
                <c:formatCode>0.00</c:formatCode>
                <c:ptCount val="9"/>
                <c:pt idx="0">
                  <c:v>2.3581223202320993</c:v>
                </c:pt>
                <c:pt idx="1">
                  <c:v>0.2759831737561031</c:v>
                </c:pt>
                <c:pt idx="2">
                  <c:v>-0.26318933027908703</c:v>
                </c:pt>
                <c:pt idx="3">
                  <c:v>2.803615959607696E-2</c:v>
                </c:pt>
                <c:pt idx="4">
                  <c:v>-0.18275802411246139</c:v>
                </c:pt>
                <c:pt idx="5">
                  <c:v>-0.54365331606558231</c:v>
                </c:pt>
                <c:pt idx="6">
                  <c:v>-1.1471964424292753</c:v>
                </c:pt>
                <c:pt idx="7">
                  <c:v>-8.5662712957676176E-2</c:v>
                </c:pt>
                <c:pt idx="8">
                  <c:v>-0.43968182774019599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62-4746-9C6E-CAB716ADDA6E}"/>
            </c:ext>
          </c:extLst>
        </c:ser>
        <c:ser>
          <c:idx val="11"/>
          <c:order val="11"/>
          <c:tx>
            <c:strRef>
              <c:f>Sheet1!$N$43</c:f>
              <c:strCache>
                <c:ptCount val="1"/>
                <c:pt idx="0">
                  <c:v>obs12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Sheet1!$B$44:$B$52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Sheet1!$N$44:$N$52</c:f>
              <c:numCache>
                <c:formatCode>0.00</c:formatCode>
                <c:ptCount val="9"/>
                <c:pt idx="0">
                  <c:v>1.6565689847072411</c:v>
                </c:pt>
                <c:pt idx="1">
                  <c:v>0.8044447230360523</c:v>
                </c:pt>
                <c:pt idx="2">
                  <c:v>8.591021096274612E-2</c:v>
                </c:pt>
                <c:pt idx="3">
                  <c:v>-1.2459156625085663</c:v>
                </c:pt>
                <c:pt idx="4">
                  <c:v>-0.79252483837726784</c:v>
                </c:pt>
                <c:pt idx="5">
                  <c:v>0.75182314769840231</c:v>
                </c:pt>
                <c:pt idx="6">
                  <c:v>-0.95242537564397567</c:v>
                </c:pt>
                <c:pt idx="7">
                  <c:v>0.27212153589827892</c:v>
                </c:pt>
                <c:pt idx="8">
                  <c:v>-0.58000272577291012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2-4746-9C6E-CAB716ADDA6E}"/>
            </c:ext>
          </c:extLst>
        </c:ser>
        <c:ser>
          <c:idx val="12"/>
          <c:order val="12"/>
          <c:tx>
            <c:strRef>
              <c:f>Sheet1!$O$43</c:f>
              <c:strCache>
                <c:ptCount val="1"/>
                <c:pt idx="0">
                  <c:v>obs13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Sheet1!$B$44:$B$52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Sheet1!$O$44:$O$52</c:f>
              <c:numCache>
                <c:formatCode>0.00</c:formatCode>
                <c:ptCount val="9"/>
                <c:pt idx="0">
                  <c:v>2.0021499794421498</c:v>
                </c:pt>
                <c:pt idx="1">
                  <c:v>0.55222655581463931</c:v>
                </c:pt>
                <c:pt idx="2">
                  <c:v>-0.23138870411437742</c:v>
                </c:pt>
                <c:pt idx="3">
                  <c:v>-1.0536108210932573</c:v>
                </c:pt>
                <c:pt idx="4">
                  <c:v>3.8421520675893855E-2</c:v>
                </c:pt>
                <c:pt idx="5">
                  <c:v>-0.1915634453761999</c:v>
                </c:pt>
                <c:pt idx="6">
                  <c:v>-0.98170848830555935</c:v>
                </c:pt>
                <c:pt idx="7">
                  <c:v>-8.6767817242483808E-2</c:v>
                </c:pt>
                <c:pt idx="8">
                  <c:v>-4.7758779800803952E-2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3-404B-BFB7-A1E2CA3E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034239"/>
        <c:axId val="2074160464"/>
      </c:scatterChart>
      <c:valAx>
        <c:axId val="201903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60464"/>
        <c:crosses val="autoZero"/>
        <c:crossBetween val="midCat"/>
      </c:valAx>
      <c:valAx>
        <c:axId val="20741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3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TMO est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obs1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Sheet1!$B$71:$B$79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Sheet1!$C$71:$C$79</c:f>
              <c:numCache>
                <c:formatCode>0.00</c:formatCode>
                <c:ptCount val="9"/>
                <c:pt idx="0">
                  <c:v>0.31712188891232118</c:v>
                </c:pt>
                <c:pt idx="1">
                  <c:v>1.0466495568431451</c:v>
                </c:pt>
                <c:pt idx="2">
                  <c:v>3.8740036587746413E-2</c:v>
                </c:pt>
                <c:pt idx="3">
                  <c:v>0.55984408978552747</c:v>
                </c:pt>
                <c:pt idx="4">
                  <c:v>0.30056072716122617</c:v>
                </c:pt>
                <c:pt idx="5">
                  <c:v>-0.33204009840877408</c:v>
                </c:pt>
                <c:pt idx="6">
                  <c:v>-1.7616096939152304</c:v>
                </c:pt>
                <c:pt idx="7">
                  <c:v>1.103866183157439</c:v>
                </c:pt>
                <c:pt idx="8">
                  <c:v>-1.2731326901234008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8-4960-A460-6C2F341E2C74}"/>
            </c:ext>
          </c:extLst>
        </c:ser>
        <c:ser>
          <c:idx val="1"/>
          <c:order val="1"/>
          <c:tx>
            <c:strRef>
              <c:f>Sheet1!$D$70</c:f>
              <c:strCache>
                <c:ptCount val="1"/>
                <c:pt idx="0">
                  <c:v>obs2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Sheet1!$B$71:$B$79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Sheet1!$D$71:$D$79</c:f>
              <c:numCache>
                <c:formatCode>0.00</c:formatCode>
                <c:ptCount val="9"/>
                <c:pt idx="0">
                  <c:v>1.7252748477483799</c:v>
                </c:pt>
                <c:pt idx="1">
                  <c:v>0.87097852210489191</c:v>
                </c:pt>
                <c:pt idx="2">
                  <c:v>-0.49103206283114409</c:v>
                </c:pt>
                <c:pt idx="3">
                  <c:v>-0.1468179738739564</c:v>
                </c:pt>
                <c:pt idx="4">
                  <c:v>-0.23964717253060916</c:v>
                </c:pt>
                <c:pt idx="5">
                  <c:v>0.31216359652800579</c:v>
                </c:pt>
                <c:pt idx="6">
                  <c:v>-1.3214297020928996</c:v>
                </c:pt>
                <c:pt idx="7">
                  <c:v>0.22054569898592705</c:v>
                </c:pt>
                <c:pt idx="8">
                  <c:v>-0.93003575403859551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8-4960-A460-6C2F341E2C74}"/>
            </c:ext>
          </c:extLst>
        </c:ser>
        <c:ser>
          <c:idx val="2"/>
          <c:order val="2"/>
          <c:tx>
            <c:strRef>
              <c:f>Sheet1!$E$70</c:f>
              <c:strCache>
                <c:ptCount val="1"/>
                <c:pt idx="0">
                  <c:v>obs3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Sheet1!$B$71:$B$79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Sheet1!$E$71:$E$79</c:f>
              <c:numCache>
                <c:formatCode>0.00</c:formatCode>
                <c:ptCount val="9"/>
                <c:pt idx="0">
                  <c:v>1.7223367562876479</c:v>
                </c:pt>
                <c:pt idx="1">
                  <c:v>0.61592005972177188</c:v>
                </c:pt>
                <c:pt idx="2">
                  <c:v>0.2224879498915418</c:v>
                </c:pt>
                <c:pt idx="3">
                  <c:v>0.39519756178365872</c:v>
                </c:pt>
                <c:pt idx="4">
                  <c:v>-0.3527846073146958</c:v>
                </c:pt>
                <c:pt idx="5">
                  <c:v>-0.591388436060718</c:v>
                </c:pt>
                <c:pt idx="6">
                  <c:v>-1.4577589960903583</c:v>
                </c:pt>
                <c:pt idx="7">
                  <c:v>0.32482205689836946</c:v>
                </c:pt>
                <c:pt idx="8">
                  <c:v>-0.87883234511721808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8-4960-A460-6C2F341E2C74}"/>
            </c:ext>
          </c:extLst>
        </c:ser>
        <c:ser>
          <c:idx val="3"/>
          <c:order val="3"/>
          <c:tx>
            <c:strRef>
              <c:f>Sheet1!$F$70</c:f>
              <c:strCache>
                <c:ptCount val="1"/>
                <c:pt idx="0">
                  <c:v>obs4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Sheet1!$B$71:$B$79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Sheet1!$F$71:$F$79</c:f>
              <c:numCache>
                <c:formatCode>0.00</c:formatCode>
                <c:ptCount val="9"/>
                <c:pt idx="0">
                  <c:v>1.2787949043378413</c:v>
                </c:pt>
                <c:pt idx="1">
                  <c:v>0.95313717909558238</c:v>
                </c:pt>
                <c:pt idx="2">
                  <c:v>0.14264478125624186</c:v>
                </c:pt>
                <c:pt idx="3">
                  <c:v>-0.61298123625396506</c:v>
                </c:pt>
                <c:pt idx="4">
                  <c:v>-0.8360055034116185</c:v>
                </c:pt>
                <c:pt idx="5">
                  <c:v>0.11945004787714103</c:v>
                </c:pt>
                <c:pt idx="6">
                  <c:v>-0.67487659194795113</c:v>
                </c:pt>
                <c:pt idx="7">
                  <c:v>0.33247613569847789</c:v>
                </c:pt>
                <c:pt idx="8">
                  <c:v>-0.70263971665174996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78-4960-A460-6C2F341E2C74}"/>
            </c:ext>
          </c:extLst>
        </c:ser>
        <c:ser>
          <c:idx val="4"/>
          <c:order val="4"/>
          <c:tx>
            <c:strRef>
              <c:f>Sheet1!$G$70</c:f>
              <c:strCache>
                <c:ptCount val="1"/>
                <c:pt idx="0">
                  <c:v>obs5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Sheet1!$B$71:$B$79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Sheet1!$G$71:$G$79</c:f>
              <c:numCache>
                <c:formatCode>0.00</c:formatCode>
                <c:ptCount val="9"/>
                <c:pt idx="0">
                  <c:v>1.8866280909231357</c:v>
                </c:pt>
                <c:pt idx="1">
                  <c:v>1.3650364866734364</c:v>
                </c:pt>
                <c:pt idx="2">
                  <c:v>1.1672960907227567E-2</c:v>
                </c:pt>
                <c:pt idx="3">
                  <c:v>-0.97371771491915582</c:v>
                </c:pt>
                <c:pt idx="4">
                  <c:v>-0.63939159431336989</c:v>
                </c:pt>
                <c:pt idx="5">
                  <c:v>-0.73897570398951484</c:v>
                </c:pt>
                <c:pt idx="6">
                  <c:v>-0.10658441361899068</c:v>
                </c:pt>
                <c:pt idx="7">
                  <c:v>-9.7353987090801591E-2</c:v>
                </c:pt>
                <c:pt idx="8">
                  <c:v>-0.70731412457196607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0-4770-BCEC-DA50090F84D8}"/>
            </c:ext>
          </c:extLst>
        </c:ser>
        <c:ser>
          <c:idx val="5"/>
          <c:order val="5"/>
          <c:tx>
            <c:strRef>
              <c:f>Sheet1!$H$70</c:f>
              <c:strCache>
                <c:ptCount val="1"/>
                <c:pt idx="0">
                  <c:v>obs6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Sheet1!$B$71:$B$79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Sheet1!$H$71:$H$79</c:f>
              <c:numCache>
                <c:formatCode>0.00</c:formatCode>
                <c:ptCount val="9"/>
                <c:pt idx="0">
                  <c:v>1.7582573862442592</c:v>
                </c:pt>
                <c:pt idx="1">
                  <c:v>0.83825424743595689</c:v>
                </c:pt>
                <c:pt idx="2">
                  <c:v>-0.68125557760962163</c:v>
                </c:pt>
                <c:pt idx="3">
                  <c:v>-0.90372662598446207</c:v>
                </c:pt>
                <c:pt idx="4">
                  <c:v>-0.48003056716016035</c:v>
                </c:pt>
                <c:pt idx="5">
                  <c:v>0.19761518325653657</c:v>
                </c:pt>
                <c:pt idx="6">
                  <c:v>-0.9820054129563579</c:v>
                </c:pt>
                <c:pt idx="7">
                  <c:v>-2.6891502980739918E-2</c:v>
                </c:pt>
                <c:pt idx="8">
                  <c:v>0.27978286975458899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0-4770-BCEC-DA50090F84D8}"/>
            </c:ext>
          </c:extLst>
        </c:ser>
        <c:ser>
          <c:idx val="6"/>
          <c:order val="6"/>
          <c:tx>
            <c:strRef>
              <c:f>Sheet1!$I$70</c:f>
              <c:strCache>
                <c:ptCount val="1"/>
                <c:pt idx="0">
                  <c:v>obs7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Sheet1!$B$71:$B$79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Sheet1!$I$71:$I$79</c:f>
              <c:numCache>
                <c:formatCode>0.00</c:formatCode>
                <c:ptCount val="9"/>
                <c:pt idx="0">
                  <c:v>1.7749246352763559</c:v>
                </c:pt>
                <c:pt idx="1">
                  <c:v>1.0135807634012099</c:v>
                </c:pt>
                <c:pt idx="2">
                  <c:v>-0.44229127405192376</c:v>
                </c:pt>
                <c:pt idx="3">
                  <c:v>-0.45510470996499353</c:v>
                </c:pt>
                <c:pt idx="4">
                  <c:v>-0.58617552040428156</c:v>
                </c:pt>
                <c:pt idx="5">
                  <c:v>0.26111165088756649</c:v>
                </c:pt>
                <c:pt idx="6">
                  <c:v>-0.95266730185694337</c:v>
                </c:pt>
                <c:pt idx="7">
                  <c:v>-4.8532961668502655E-2</c:v>
                </c:pt>
                <c:pt idx="8">
                  <c:v>-0.56484528161848502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0-48B8-9B85-D7DC290161CD}"/>
            </c:ext>
          </c:extLst>
        </c:ser>
        <c:ser>
          <c:idx val="7"/>
          <c:order val="7"/>
          <c:tx>
            <c:strRef>
              <c:f>Sheet1!$J$70</c:f>
              <c:strCache>
                <c:ptCount val="1"/>
                <c:pt idx="0">
                  <c:v>obs8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Sheet1!$B$71:$B$79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Sheet1!$J$71:$J$79</c:f>
              <c:numCache>
                <c:formatCode>0.00</c:formatCode>
                <c:ptCount val="9"/>
                <c:pt idx="0">
                  <c:v>1.0772085216175109</c:v>
                </c:pt>
                <c:pt idx="1">
                  <c:v>1.1059988146528226</c:v>
                </c:pt>
                <c:pt idx="2">
                  <c:v>-0.66597123695371874</c:v>
                </c:pt>
                <c:pt idx="3">
                  <c:v>0.4792086552556471</c:v>
                </c:pt>
                <c:pt idx="4">
                  <c:v>-0.37551970642247035</c:v>
                </c:pt>
                <c:pt idx="5">
                  <c:v>-0.53212177831322705</c:v>
                </c:pt>
                <c:pt idx="6">
                  <c:v>-1.3285454629018913</c:v>
                </c:pt>
                <c:pt idx="7">
                  <c:v>1.2116652848438392</c:v>
                </c:pt>
                <c:pt idx="8">
                  <c:v>-0.97192309177851266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0-48B8-9B85-D7DC290161CD}"/>
            </c:ext>
          </c:extLst>
        </c:ser>
        <c:ser>
          <c:idx val="8"/>
          <c:order val="8"/>
          <c:tx>
            <c:strRef>
              <c:f>Sheet1!$K$70</c:f>
              <c:strCache>
                <c:ptCount val="1"/>
                <c:pt idx="0">
                  <c:v>obs9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Sheet1!$B$71:$B$79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Sheet1!$K$71:$K$79</c:f>
              <c:numCache>
                <c:formatCode>0.00</c:formatCode>
                <c:ptCount val="9"/>
                <c:pt idx="0">
                  <c:v>1.7700492268989643</c:v>
                </c:pt>
                <c:pt idx="1">
                  <c:v>1.2478993316818408</c:v>
                </c:pt>
                <c:pt idx="2">
                  <c:v>-6.9479601422446219E-2</c:v>
                </c:pt>
                <c:pt idx="3">
                  <c:v>-0.74656770189784893</c:v>
                </c:pt>
                <c:pt idx="4">
                  <c:v>-0.57081070988139848</c:v>
                </c:pt>
                <c:pt idx="5">
                  <c:v>-0.28786053283944835</c:v>
                </c:pt>
                <c:pt idx="6">
                  <c:v>-1.2957716843423892</c:v>
                </c:pt>
                <c:pt idx="7">
                  <c:v>0.22412330960666282</c:v>
                </c:pt>
                <c:pt idx="8">
                  <c:v>-0.27158163780393596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0-48B8-9B85-D7DC290161CD}"/>
            </c:ext>
          </c:extLst>
        </c:ser>
        <c:ser>
          <c:idx val="9"/>
          <c:order val="9"/>
          <c:tx>
            <c:strRef>
              <c:f>Sheet1!$L$70</c:f>
              <c:strCache>
                <c:ptCount val="1"/>
                <c:pt idx="0">
                  <c:v>obs10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Sheet1!$B$71:$B$79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Sheet1!$L$71:$L$79</c:f>
              <c:numCache>
                <c:formatCode>0.00</c:formatCode>
                <c:ptCount val="9"/>
                <c:pt idx="0">
                  <c:v>0.31236782767181809</c:v>
                </c:pt>
                <c:pt idx="1">
                  <c:v>0.54117932927703938</c:v>
                </c:pt>
                <c:pt idx="2">
                  <c:v>-0.86719693901745976</c:v>
                </c:pt>
                <c:pt idx="3">
                  <c:v>0.8452320926505662</c:v>
                </c:pt>
                <c:pt idx="4">
                  <c:v>0.57344624172187686</c:v>
                </c:pt>
                <c:pt idx="5">
                  <c:v>-0.8553866244494075</c:v>
                </c:pt>
                <c:pt idx="6">
                  <c:v>-0.2322706014227458</c:v>
                </c:pt>
                <c:pt idx="7">
                  <c:v>-0.43639474665467737</c:v>
                </c:pt>
                <c:pt idx="8">
                  <c:v>0.11902342022299001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70-48B8-9B85-D7DC290161CD}"/>
            </c:ext>
          </c:extLst>
        </c:ser>
        <c:ser>
          <c:idx val="10"/>
          <c:order val="10"/>
          <c:tx>
            <c:strRef>
              <c:f>Sheet1!$M$70</c:f>
              <c:strCache>
                <c:ptCount val="1"/>
                <c:pt idx="0">
                  <c:v>obs11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Sheet1!$B$71:$B$79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Sheet1!$M$71:$M$79</c:f>
              <c:numCache>
                <c:formatCode>0.00</c:formatCode>
                <c:ptCount val="9"/>
                <c:pt idx="0">
                  <c:v>2.0090499929973182</c:v>
                </c:pt>
                <c:pt idx="1">
                  <c:v>1.0559190399589433</c:v>
                </c:pt>
                <c:pt idx="2">
                  <c:v>-0.541209894679899</c:v>
                </c:pt>
                <c:pt idx="3">
                  <c:v>-0.57890791821270615</c:v>
                </c:pt>
                <c:pt idx="4">
                  <c:v>-0.55712485054370953</c:v>
                </c:pt>
                <c:pt idx="5">
                  <c:v>-0.28004266483918755</c:v>
                </c:pt>
                <c:pt idx="6">
                  <c:v>-0.95012537445848066</c:v>
                </c:pt>
                <c:pt idx="7">
                  <c:v>0.10556793940946159</c:v>
                </c:pt>
                <c:pt idx="8">
                  <c:v>-0.26312626963174041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70-48B8-9B85-D7DC290161CD}"/>
            </c:ext>
          </c:extLst>
        </c:ser>
        <c:ser>
          <c:idx val="11"/>
          <c:order val="11"/>
          <c:tx>
            <c:strRef>
              <c:f>Sheet1!$N$70</c:f>
              <c:strCache>
                <c:ptCount val="1"/>
                <c:pt idx="0">
                  <c:v>obs12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Sheet1!$B$71:$B$79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Sheet1!$N$71:$N$79</c:f>
              <c:numCache>
                <c:formatCode>0.00</c:formatCode>
                <c:ptCount val="9"/>
                <c:pt idx="0">
                  <c:v>1.3675787107825208</c:v>
                </c:pt>
                <c:pt idx="1">
                  <c:v>0.81202196731935761</c:v>
                </c:pt>
                <c:pt idx="2">
                  <c:v>7.3616873459582816E-3</c:v>
                </c:pt>
                <c:pt idx="3">
                  <c:v>-0.78805170955028125</c:v>
                </c:pt>
                <c:pt idx="4">
                  <c:v>-0.50114187226872808</c:v>
                </c:pt>
                <c:pt idx="5">
                  <c:v>0.44775256468050151</c:v>
                </c:pt>
                <c:pt idx="6">
                  <c:v>-0.61334988549331815</c:v>
                </c:pt>
                <c:pt idx="7">
                  <c:v>0.12496822766280902</c:v>
                </c:pt>
                <c:pt idx="8">
                  <c:v>-0.85713969047881977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70-48B8-9B85-D7DC290161CD}"/>
            </c:ext>
          </c:extLst>
        </c:ser>
        <c:ser>
          <c:idx val="12"/>
          <c:order val="12"/>
          <c:tx>
            <c:strRef>
              <c:f>Sheet1!$O$70</c:f>
              <c:strCache>
                <c:ptCount val="1"/>
                <c:pt idx="0">
                  <c:v>obs13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Sheet1!$B$71:$B$79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Sheet1!$O$71:$O$79</c:f>
              <c:numCache>
                <c:formatCode>0.00</c:formatCode>
                <c:ptCount val="9"/>
                <c:pt idx="0">
                  <c:v>1.5887396602757566</c:v>
                </c:pt>
                <c:pt idx="1">
                  <c:v>1.3250772808196749</c:v>
                </c:pt>
                <c:pt idx="2">
                  <c:v>-0.33703193526267872</c:v>
                </c:pt>
                <c:pt idx="3">
                  <c:v>-0.6981891531708484</c:v>
                </c:pt>
                <c:pt idx="4">
                  <c:v>0.22302381779936495</c:v>
                </c:pt>
                <c:pt idx="5">
                  <c:v>-0.61248826843389403</c:v>
                </c:pt>
                <c:pt idx="6">
                  <c:v>-1.1165206292172778</c:v>
                </c:pt>
                <c:pt idx="7">
                  <c:v>0.61420766344214905</c:v>
                </c:pt>
                <c:pt idx="8">
                  <c:v>-0.98681843625224619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C-40C1-BEDD-C00FAC67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03759"/>
        <c:axId val="1852559183"/>
      </c:scatterChart>
      <c:valAx>
        <c:axId val="185680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59183"/>
        <c:crosses val="autoZero"/>
        <c:crossBetween val="midCat"/>
      </c:valAx>
      <c:valAx>
        <c:axId val="18525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0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TMO est per</a:t>
            </a:r>
            <a:r>
              <a:rPr lang="en-US" baseline="0"/>
              <a:t> scene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Sheet1!$J$95</c:f>
              <c:strCache>
                <c:ptCount val="1"/>
                <c:pt idx="0">
                  <c:v>SceneOK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Sheet1!$I$96:$I$104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Sheet1!$J$96:$J$104</c:f>
              <c:numCache>
                <c:formatCode>0.00</c:formatCode>
                <c:ptCount val="9"/>
                <c:pt idx="0">
                  <c:v>1.256198126571525</c:v>
                </c:pt>
                <c:pt idx="1">
                  <c:v>1.2365378501594024</c:v>
                </c:pt>
                <c:pt idx="2">
                  <c:v>-0.36512960056666138</c:v>
                </c:pt>
                <c:pt idx="3">
                  <c:v>-0.40818404763389093</c:v>
                </c:pt>
                <c:pt idx="4">
                  <c:v>-0.14427977452917279</c:v>
                </c:pt>
                <c:pt idx="5">
                  <c:v>-0.24139327789096304</c:v>
                </c:pt>
                <c:pt idx="6">
                  <c:v>-1.0847937164150072</c:v>
                </c:pt>
                <c:pt idx="7">
                  <c:v>0.38787382973324908</c:v>
                </c:pt>
                <c:pt idx="8">
                  <c:v>-0.63682938942848044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2-4DBB-9F00-35D4F5C7BFD3}"/>
            </c:ext>
          </c:extLst>
        </c:ser>
        <c:ser>
          <c:idx val="1"/>
          <c:order val="1"/>
          <c:tx>
            <c:strRef>
              <c:f>Sheet1!$K$95</c:f>
              <c:strCache>
                <c:ptCount val="1"/>
                <c:pt idx="0">
                  <c:v>SceneOL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Sheet1!$I$96:$I$104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Sheet1!$K$96:$K$104</c:f>
              <c:numCache>
                <c:formatCode>0.00</c:formatCode>
                <c:ptCount val="9"/>
                <c:pt idx="0">
                  <c:v>1.6964713158584073</c:v>
                </c:pt>
                <c:pt idx="1">
                  <c:v>0.66414556653621359</c:v>
                </c:pt>
                <c:pt idx="2">
                  <c:v>-4.6642387586830036E-2</c:v>
                </c:pt>
                <c:pt idx="3">
                  <c:v>-0.19118749913639294</c:v>
                </c:pt>
                <c:pt idx="4">
                  <c:v>-0.67078660750136487</c:v>
                </c:pt>
                <c:pt idx="5">
                  <c:v>-0.31370654876016346</c:v>
                </c:pt>
                <c:pt idx="6">
                  <c:v>-0.96414942656444458</c:v>
                </c:pt>
                <c:pt idx="7">
                  <c:v>0.16262791428322951</c:v>
                </c:pt>
                <c:pt idx="8">
                  <c:v>-0.33677232712865418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2-4DBB-9F00-35D4F5C7BFD3}"/>
            </c:ext>
          </c:extLst>
        </c:ser>
        <c:ser>
          <c:idx val="2"/>
          <c:order val="2"/>
          <c:tx>
            <c:strRef>
              <c:f>Sheet1!$L$95</c:f>
              <c:strCache>
                <c:ptCount val="1"/>
                <c:pt idx="0">
                  <c:v>SceneOM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Sheet1!$I$96:$I$104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Sheet1!$L$96:$L$104</c:f>
              <c:numCache>
                <c:formatCode>0.00</c:formatCode>
                <c:ptCount val="9"/>
                <c:pt idx="0">
                  <c:v>1.5724381218405816</c:v>
                </c:pt>
                <c:pt idx="1">
                  <c:v>0.80795190125277938</c:v>
                </c:pt>
                <c:pt idx="2">
                  <c:v>-0.33333989736452507</c:v>
                </c:pt>
                <c:pt idx="3">
                  <c:v>-0.42200933682901137</c:v>
                </c:pt>
                <c:pt idx="4">
                  <c:v>-0.33659400672824707</c:v>
                </c:pt>
                <c:pt idx="5">
                  <c:v>-5.2843073279689505E-2</c:v>
                </c:pt>
                <c:pt idx="6">
                  <c:v>-0.91301864886089001</c:v>
                </c:pt>
                <c:pt idx="7">
                  <c:v>0.40444854303608807</c:v>
                </c:pt>
                <c:pt idx="8">
                  <c:v>-0.72703360306708598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A2-4DBB-9F00-35D4F5C7BFD3}"/>
            </c:ext>
          </c:extLst>
        </c:ser>
        <c:ser>
          <c:idx val="3"/>
          <c:order val="3"/>
          <c:tx>
            <c:strRef>
              <c:f>Sheet1!$M$95</c:f>
              <c:strCache>
                <c:ptCount val="1"/>
                <c:pt idx="0">
                  <c:v>SceneON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Sheet1!$I$96:$I$104</c:f>
              <c:strCache>
                <c:ptCount val="9"/>
                <c:pt idx="0">
                  <c:v>OPPO</c:v>
                </c:pt>
                <c:pt idx="1">
                  <c:v>KAMIN</c:v>
                </c:pt>
                <c:pt idx="2">
                  <c:v>CLUST</c:v>
                </c:pt>
                <c:pt idx="3">
                  <c:v>KIM</c:v>
                </c:pt>
                <c:pt idx="4">
                  <c:v>KRAWCZ</c:v>
                </c:pt>
                <c:pt idx="5">
                  <c:v>L1L0</c:v>
                </c:pt>
                <c:pt idx="6">
                  <c:v>PERCEPT</c:v>
                </c:pt>
                <c:pt idx="7">
                  <c:v>REINHAR</c:v>
                </c:pt>
                <c:pt idx="8">
                  <c:v>TIE</c:v>
                </c:pt>
              </c:strCache>
            </c:strRef>
          </c:xVal>
          <c:yVal>
            <c:numRef>
              <c:f>Sheet1!$M$96:$M$104</c:f>
              <c:numCache>
                <c:formatCode>0.00</c:formatCode>
                <c:ptCount val="9"/>
                <c:pt idx="0">
                  <c:v>1.3112741650128181</c:v>
                </c:pt>
                <c:pt idx="1">
                  <c:v>0.86550673197783334</c:v>
                </c:pt>
                <c:pt idx="2">
                  <c:v>-0.16745661591637281</c:v>
                </c:pt>
                <c:pt idx="3">
                  <c:v>-0.19194151040840171</c:v>
                </c:pt>
                <c:pt idx="4">
                  <c:v>-0.32125055225969235</c:v>
                </c:pt>
                <c:pt idx="5">
                  <c:v>-0.16628778500411587</c:v>
                </c:pt>
                <c:pt idx="6">
                  <c:v>-0.9606797891139961</c:v>
                </c:pt>
                <c:pt idx="7">
                  <c:v>0.26761945802169174</c:v>
                </c:pt>
                <c:pt idx="8">
                  <c:v>-0.63678410230976423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A2-4DBB-9F00-35D4F5C7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03759"/>
        <c:axId val="2011145679"/>
      </c:scatterChart>
      <c:valAx>
        <c:axId val="185680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45679"/>
        <c:crosses val="autoZero"/>
        <c:crossBetween val="midCat"/>
      </c:valAx>
      <c:valAx>
        <c:axId val="20111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0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TMO</a:t>
            </a:r>
            <a:r>
              <a:rPr lang="en-US" baseline="0"/>
              <a:t> fid per scene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OPPO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Sheet1!$C$95:$F$95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Sheet1!$C$96:$F$96</c:f>
              <c:numCache>
                <c:formatCode>0.00</c:formatCode>
                <c:ptCount val="4"/>
                <c:pt idx="0">
                  <c:v>1.8237351870912992</c:v>
                </c:pt>
                <c:pt idx="1">
                  <c:v>1.6964713158584073</c:v>
                </c:pt>
                <c:pt idx="2">
                  <c:v>1.6025716034843902</c:v>
                </c:pt>
                <c:pt idx="3">
                  <c:v>1.3775664386399744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A-4250-8B22-FEDF6CB38FEA}"/>
            </c:ext>
          </c:extLst>
        </c:ser>
        <c:ser>
          <c:idx val="1"/>
          <c:order val="1"/>
          <c:tx>
            <c:strRef>
              <c:f>Sheet1!$B$97</c:f>
              <c:strCache>
                <c:ptCount val="1"/>
                <c:pt idx="0">
                  <c:v>KAMIN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Sheet1!$C$95:$F$95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Sheet1!$C$97:$F$97</c:f>
              <c:numCache>
                <c:formatCode>0.00</c:formatCode>
                <c:ptCount val="4"/>
                <c:pt idx="0">
                  <c:v>0.83339379020562787</c:v>
                </c:pt>
                <c:pt idx="1">
                  <c:v>0.66414556653621359</c:v>
                </c:pt>
                <c:pt idx="2">
                  <c:v>0.71734058390941502</c:v>
                </c:pt>
                <c:pt idx="3">
                  <c:v>0.54610640304835134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A-4250-8B22-FEDF6CB38FEA}"/>
            </c:ext>
          </c:extLst>
        </c:ser>
        <c:ser>
          <c:idx val="2"/>
          <c:order val="2"/>
          <c:tx>
            <c:strRef>
              <c:f>Sheet1!$B$98</c:f>
              <c:strCache>
                <c:ptCount val="1"/>
                <c:pt idx="0">
                  <c:v>CLUST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Sheet1!$C$95:$F$95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Sheet1!$C$98:$F$98</c:f>
              <c:numCache>
                <c:formatCode>0.00</c:formatCode>
                <c:ptCount val="4"/>
                <c:pt idx="0">
                  <c:v>0.13600770688487868</c:v>
                </c:pt>
                <c:pt idx="1">
                  <c:v>-4.6642387586830036E-2</c:v>
                </c:pt>
                <c:pt idx="2">
                  <c:v>-0.31981666446794144</c:v>
                </c:pt>
                <c:pt idx="3">
                  <c:v>-0.11882831184592309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A-4250-8B22-FEDF6CB38FEA}"/>
            </c:ext>
          </c:extLst>
        </c:ser>
        <c:ser>
          <c:idx val="3"/>
          <c:order val="3"/>
          <c:tx>
            <c:strRef>
              <c:f>Sheet1!$B$99</c:f>
              <c:strCache>
                <c:ptCount val="1"/>
                <c:pt idx="0">
                  <c:v>KIM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Sheet1!$C$95:$F$95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Sheet1!$C$99:$F$99</c:f>
              <c:numCache>
                <c:formatCode>0.00</c:formatCode>
                <c:ptCount val="4"/>
                <c:pt idx="0">
                  <c:v>-0.47387536274424519</c:v>
                </c:pt>
                <c:pt idx="1">
                  <c:v>-0.19118749913639294</c:v>
                </c:pt>
                <c:pt idx="2">
                  <c:v>-0.37996017474059163</c:v>
                </c:pt>
                <c:pt idx="3">
                  <c:v>-0.25969502269410205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A-4250-8B22-FEDF6CB38FEA}"/>
            </c:ext>
          </c:extLst>
        </c:ser>
        <c:ser>
          <c:idx val="4"/>
          <c:order val="4"/>
          <c:tx>
            <c:strRef>
              <c:f>Sheet1!$B$100</c:f>
              <c:strCache>
                <c:ptCount val="1"/>
                <c:pt idx="0">
                  <c:v>KRAWCZ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Sheet1!$C$95:$F$95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Sheet1!$C$100:$F$100</c:f>
              <c:numCache>
                <c:formatCode>0.00</c:formatCode>
                <c:ptCount val="4"/>
                <c:pt idx="0">
                  <c:v>-0.60049648215216012</c:v>
                </c:pt>
                <c:pt idx="1">
                  <c:v>-0.67078660750136487</c:v>
                </c:pt>
                <c:pt idx="2">
                  <c:v>-0.68008471306439233</c:v>
                </c:pt>
                <c:pt idx="3">
                  <c:v>-0.5188373003727651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1A-4250-8B22-FEDF6CB38FEA}"/>
            </c:ext>
          </c:extLst>
        </c:ser>
        <c:ser>
          <c:idx val="5"/>
          <c:order val="5"/>
          <c:tx>
            <c:strRef>
              <c:f>Sheet1!$B$101</c:f>
              <c:strCache>
                <c:ptCount val="1"/>
                <c:pt idx="0">
                  <c:v>L1L0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Sheet1!$C$95:$F$95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Sheet1!$C$101:$F$101</c:f>
              <c:numCache>
                <c:formatCode>0.00</c:formatCode>
                <c:ptCount val="4"/>
                <c:pt idx="0">
                  <c:v>-0.1054607942541135</c:v>
                </c:pt>
                <c:pt idx="1">
                  <c:v>-0.31370654876016346</c:v>
                </c:pt>
                <c:pt idx="2">
                  <c:v>-0.13287059607054511</c:v>
                </c:pt>
                <c:pt idx="3">
                  <c:v>8.6034109395436903E-2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1A-4250-8B22-FEDF6CB38FEA}"/>
            </c:ext>
          </c:extLst>
        </c:ser>
        <c:ser>
          <c:idx val="6"/>
          <c:order val="6"/>
          <c:tx>
            <c:strRef>
              <c:f>Sheet1!$B$102</c:f>
              <c:strCache>
                <c:ptCount val="1"/>
                <c:pt idx="0">
                  <c:v>PERCEPT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Sheet1!$C$95:$F$95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Sheet1!$C$102:$F$102</c:f>
              <c:numCache>
                <c:formatCode>0.00</c:formatCode>
                <c:ptCount val="4"/>
                <c:pt idx="0">
                  <c:v>-1.1863145351996036</c:v>
                </c:pt>
                <c:pt idx="1">
                  <c:v>-0.96414942656444458</c:v>
                </c:pt>
                <c:pt idx="2">
                  <c:v>-0.80067687900626028</c:v>
                </c:pt>
                <c:pt idx="3">
                  <c:v>-0.86014650043936491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1A-4250-8B22-FEDF6CB38FEA}"/>
            </c:ext>
          </c:extLst>
        </c:ser>
        <c:ser>
          <c:idx val="7"/>
          <c:order val="7"/>
          <c:tx>
            <c:strRef>
              <c:f>Sheet1!$B$103</c:f>
              <c:strCache>
                <c:ptCount val="1"/>
                <c:pt idx="0">
                  <c:v>REINHAR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Sheet1!$C$95:$F$95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Sheet1!$C$103:$F$103</c:f>
              <c:numCache>
                <c:formatCode>0.00</c:formatCode>
                <c:ptCount val="4"/>
                <c:pt idx="0">
                  <c:v>0.12918823138026411</c:v>
                </c:pt>
                <c:pt idx="1">
                  <c:v>0.16262791428322951</c:v>
                </c:pt>
                <c:pt idx="2">
                  <c:v>0.49709536280651234</c:v>
                </c:pt>
                <c:pt idx="3">
                  <c:v>0.38148044537666859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1A-4250-8B22-FEDF6CB38FEA}"/>
            </c:ext>
          </c:extLst>
        </c:ser>
        <c:ser>
          <c:idx val="8"/>
          <c:order val="8"/>
          <c:tx>
            <c:strRef>
              <c:f>Sheet1!$B$104</c:f>
              <c:strCache>
                <c:ptCount val="1"/>
                <c:pt idx="0">
                  <c:v>TIE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Sheet1!$C$95:$F$95</c:f>
              <c:strCache>
                <c:ptCount val="4"/>
                <c:pt idx="0">
                  <c:v>SceneOK</c:v>
                </c:pt>
                <c:pt idx="1">
                  <c:v>SceneOL</c:v>
                </c:pt>
                <c:pt idx="2">
                  <c:v>SceneOM</c:v>
                </c:pt>
                <c:pt idx="3">
                  <c:v>SceneON</c:v>
                </c:pt>
              </c:strCache>
            </c:strRef>
          </c:xVal>
          <c:yVal>
            <c:numRef>
              <c:f>Sheet1!$C$104:$F$104</c:f>
              <c:numCache>
                <c:formatCode>0.00</c:formatCode>
                <c:ptCount val="4"/>
                <c:pt idx="0">
                  <c:v>-0.55617774121194752</c:v>
                </c:pt>
                <c:pt idx="1">
                  <c:v>-0.33677232712865418</c:v>
                </c:pt>
                <c:pt idx="2">
                  <c:v>-0.4475028038767675</c:v>
                </c:pt>
                <c:pt idx="3">
                  <c:v>-0.63368026110827613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D1A-4250-8B22-FEDF6CB38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774063"/>
        <c:axId val="2009371119"/>
      </c:scatterChart>
      <c:valAx>
        <c:axId val="177277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71119"/>
        <c:crosses val="autoZero"/>
        <c:crossBetween val="midCat"/>
      </c:valAx>
      <c:valAx>
        <c:axId val="200937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7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TMO fid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OPPO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Sheet1!$C$43:$N$43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Sheet1!$C$44:$N$44</c:f>
              <c:numCache>
                <c:formatCode>0.00</c:formatCode>
                <c:ptCount val="12"/>
                <c:pt idx="0">
                  <c:v>1.1380874221515942</c:v>
                </c:pt>
                <c:pt idx="1">
                  <c:v>1.5798645318912674</c:v>
                </c:pt>
                <c:pt idx="2">
                  <c:v>1.3277680793324422</c:v>
                </c:pt>
                <c:pt idx="3">
                  <c:v>0.97927415450788036</c:v>
                </c:pt>
                <c:pt idx="4">
                  <c:v>1.9177834994313148</c:v>
                </c:pt>
                <c:pt idx="5">
                  <c:v>1.6022879853438736</c:v>
                </c:pt>
                <c:pt idx="6">
                  <c:v>1.1971244795043363</c:v>
                </c:pt>
                <c:pt idx="7">
                  <c:v>1.7332814804888041</c:v>
                </c:pt>
                <c:pt idx="8">
                  <c:v>1.6621439073933093</c:v>
                </c:pt>
                <c:pt idx="9">
                  <c:v>1.97166294706442</c:v>
                </c:pt>
                <c:pt idx="10">
                  <c:v>2.3581223202320993</c:v>
                </c:pt>
                <c:pt idx="11">
                  <c:v>1.6565689847072411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E-4603-92B6-EF5E353E5C4B}"/>
            </c:ext>
          </c:extLst>
        </c:ser>
        <c:ser>
          <c:idx val="1"/>
          <c:order val="1"/>
          <c:tx>
            <c:strRef>
              <c:f>Sheet1!$B$45</c:f>
              <c:strCache>
                <c:ptCount val="1"/>
                <c:pt idx="0">
                  <c:v>KAMIN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Sheet1!$C$43:$N$43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Sheet1!$C$45:$N$45</c:f>
              <c:numCache>
                <c:formatCode>0.00</c:formatCode>
                <c:ptCount val="12"/>
                <c:pt idx="0">
                  <c:v>0.83991185264973389</c:v>
                </c:pt>
                <c:pt idx="1">
                  <c:v>0.99118762394376181</c:v>
                </c:pt>
                <c:pt idx="2">
                  <c:v>0.56654040266653483</c:v>
                </c:pt>
                <c:pt idx="3">
                  <c:v>1.3328668990586972</c:v>
                </c:pt>
                <c:pt idx="4">
                  <c:v>0.42120475305545407</c:v>
                </c:pt>
                <c:pt idx="5">
                  <c:v>1.1022746598575259</c:v>
                </c:pt>
                <c:pt idx="6">
                  <c:v>0.61264596538278493</c:v>
                </c:pt>
                <c:pt idx="7">
                  <c:v>-0.20591514819604498</c:v>
                </c:pt>
                <c:pt idx="8">
                  <c:v>1.0136314470964864</c:v>
                </c:pt>
                <c:pt idx="9">
                  <c:v>0.66620270890199595</c:v>
                </c:pt>
                <c:pt idx="10">
                  <c:v>0.2759831737561031</c:v>
                </c:pt>
                <c:pt idx="11">
                  <c:v>0.8044447230360523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E-4603-92B6-EF5E353E5C4B}"/>
            </c:ext>
          </c:extLst>
        </c:ser>
        <c:ser>
          <c:idx val="2"/>
          <c:order val="2"/>
          <c:tx>
            <c:strRef>
              <c:f>Sheet1!$B$46</c:f>
              <c:strCache>
                <c:ptCount val="1"/>
                <c:pt idx="0">
                  <c:v>CLUST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Sheet1!$C$43:$N$43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Sheet1!$C$46:$N$46</c:f>
              <c:numCache>
                <c:formatCode>0.00</c:formatCode>
                <c:ptCount val="12"/>
                <c:pt idx="0">
                  <c:v>-0.12606865417621199</c:v>
                </c:pt>
                <c:pt idx="1">
                  <c:v>0.21084944070126771</c:v>
                </c:pt>
                <c:pt idx="2">
                  <c:v>-3.643601359388967E-2</c:v>
                </c:pt>
                <c:pt idx="3">
                  <c:v>0.68501432089282233</c:v>
                </c:pt>
                <c:pt idx="4">
                  <c:v>-0.41722119648511979</c:v>
                </c:pt>
                <c:pt idx="5">
                  <c:v>-0.28979118969513423</c:v>
                </c:pt>
                <c:pt idx="6">
                  <c:v>-9.8112020099203501E-2</c:v>
                </c:pt>
                <c:pt idx="7">
                  <c:v>-0.75199630269894269</c:v>
                </c:pt>
                <c:pt idx="8">
                  <c:v>2.767314165240739E-2</c:v>
                </c:pt>
                <c:pt idx="9">
                  <c:v>6.9597411631321285E-2</c:v>
                </c:pt>
                <c:pt idx="10">
                  <c:v>-0.26318933027908703</c:v>
                </c:pt>
                <c:pt idx="11">
                  <c:v>8.591021096274612E-2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BE-4603-92B6-EF5E353E5C4B}"/>
            </c:ext>
          </c:extLst>
        </c:ser>
        <c:ser>
          <c:idx val="3"/>
          <c:order val="3"/>
          <c:tx>
            <c:strRef>
              <c:f>Sheet1!$B$47</c:f>
              <c:strCache>
                <c:ptCount val="1"/>
                <c:pt idx="0">
                  <c:v>KIM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Sheet1!$C$43:$N$43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Sheet1!$C$47:$N$47</c:f>
              <c:numCache>
                <c:formatCode>0.00</c:formatCode>
                <c:ptCount val="12"/>
                <c:pt idx="0">
                  <c:v>0.51241205541394463</c:v>
                </c:pt>
                <c:pt idx="1">
                  <c:v>-0.61499829175886633</c:v>
                </c:pt>
                <c:pt idx="2">
                  <c:v>0.41381843741177848</c:v>
                </c:pt>
                <c:pt idx="3">
                  <c:v>-0.51317666029363418</c:v>
                </c:pt>
                <c:pt idx="4">
                  <c:v>-0.39951889411472541</c:v>
                </c:pt>
                <c:pt idx="5">
                  <c:v>-0.83234254694282894</c:v>
                </c:pt>
                <c:pt idx="6">
                  <c:v>-0.27754968558624582</c:v>
                </c:pt>
                <c:pt idx="7">
                  <c:v>0.74059411072607784</c:v>
                </c:pt>
                <c:pt idx="8">
                  <c:v>-0.38421411439030545</c:v>
                </c:pt>
                <c:pt idx="9">
                  <c:v>-0.61386777923427682</c:v>
                </c:pt>
                <c:pt idx="10">
                  <c:v>2.803615959607696E-2</c:v>
                </c:pt>
                <c:pt idx="11">
                  <c:v>-1.2459156625085663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BE-4603-92B6-EF5E353E5C4B}"/>
            </c:ext>
          </c:extLst>
        </c:ser>
        <c:ser>
          <c:idx val="4"/>
          <c:order val="4"/>
          <c:tx>
            <c:strRef>
              <c:f>Sheet1!$B$48</c:f>
              <c:strCache>
                <c:ptCount val="1"/>
                <c:pt idx="0">
                  <c:v>KRAWCZ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Sheet1!$C$43:$N$43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Sheet1!$C$48:$N$48</c:f>
              <c:numCache>
                <c:formatCode>0.00</c:formatCode>
                <c:ptCount val="12"/>
                <c:pt idx="0">
                  <c:v>0.17737503733418264</c:v>
                </c:pt>
                <c:pt idx="1">
                  <c:v>-0.79367017816545216</c:v>
                </c:pt>
                <c:pt idx="2">
                  <c:v>-0.90066040081719145</c:v>
                </c:pt>
                <c:pt idx="3">
                  <c:v>-0.60250595505492055</c:v>
                </c:pt>
                <c:pt idx="4">
                  <c:v>-1.4232659316503478</c:v>
                </c:pt>
                <c:pt idx="5">
                  <c:v>-1.0198425469428289</c:v>
                </c:pt>
                <c:pt idx="6">
                  <c:v>-0.92786932978447956</c:v>
                </c:pt>
                <c:pt idx="7">
                  <c:v>-0.10208209019021831</c:v>
                </c:pt>
                <c:pt idx="8">
                  <c:v>-0.78766484247895596</c:v>
                </c:pt>
                <c:pt idx="9">
                  <c:v>-0.71111900548067086</c:v>
                </c:pt>
                <c:pt idx="10">
                  <c:v>-0.18275802411246139</c:v>
                </c:pt>
                <c:pt idx="11">
                  <c:v>-0.79252483837726784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BE-4603-92B6-EF5E353E5C4B}"/>
            </c:ext>
          </c:extLst>
        </c:ser>
        <c:ser>
          <c:idx val="5"/>
          <c:order val="5"/>
          <c:tx>
            <c:strRef>
              <c:f>Sheet1!$B$49</c:f>
              <c:strCache>
                <c:ptCount val="1"/>
                <c:pt idx="0">
                  <c:v>L1L0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Sheet1!$C$43:$N$43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Sheet1!$C$49:$N$49</c:f>
              <c:numCache>
                <c:formatCode>0.00</c:formatCode>
                <c:ptCount val="12"/>
                <c:pt idx="0">
                  <c:v>-0.16518576188926687</c:v>
                </c:pt>
                <c:pt idx="1">
                  <c:v>0.45334790227965593</c:v>
                </c:pt>
                <c:pt idx="2">
                  <c:v>-0.51455391854608967</c:v>
                </c:pt>
                <c:pt idx="3">
                  <c:v>-0.40654463104005545</c:v>
                </c:pt>
                <c:pt idx="4">
                  <c:v>-0.38570560252246611</c:v>
                </c:pt>
                <c:pt idx="5">
                  <c:v>5.676055649209974E-2</c:v>
                </c:pt>
                <c:pt idx="6">
                  <c:v>0.22087095658010175</c:v>
                </c:pt>
                <c:pt idx="7">
                  <c:v>-0.60048131025954654</c:v>
                </c:pt>
                <c:pt idx="8">
                  <c:v>-0.13656480452793682</c:v>
                </c:pt>
                <c:pt idx="9">
                  <c:v>-5.3062219313618014E-2</c:v>
                </c:pt>
                <c:pt idx="10">
                  <c:v>-0.54365331606558231</c:v>
                </c:pt>
                <c:pt idx="11">
                  <c:v>0.75182314769840231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BE-4603-92B6-EF5E353E5C4B}"/>
            </c:ext>
          </c:extLst>
        </c:ser>
        <c:ser>
          <c:idx val="6"/>
          <c:order val="6"/>
          <c:tx>
            <c:strRef>
              <c:f>Sheet1!$B$50</c:f>
              <c:strCache>
                <c:ptCount val="1"/>
                <c:pt idx="0">
                  <c:v>PERCEPT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Sheet1!$C$43:$N$43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Sheet1!$C$50:$N$50</c:f>
              <c:numCache>
                <c:formatCode>0.00</c:formatCode>
                <c:ptCount val="12"/>
                <c:pt idx="0">
                  <c:v>-1.7958259330967024</c:v>
                </c:pt>
                <c:pt idx="1">
                  <c:v>-0.70475351238490325</c:v>
                </c:pt>
                <c:pt idx="2">
                  <c:v>-1.3787783057693916</c:v>
                </c:pt>
                <c:pt idx="3">
                  <c:v>-0.50869205287418084</c:v>
                </c:pt>
                <c:pt idx="4">
                  <c:v>-0.68238623943007515</c:v>
                </c:pt>
                <c:pt idx="5">
                  <c:v>-0.7983041262419428</c:v>
                </c:pt>
                <c:pt idx="6">
                  <c:v>-0.20855472748188075</c:v>
                </c:pt>
                <c:pt idx="7">
                  <c:v>-1.1418792876080219</c:v>
                </c:pt>
                <c:pt idx="8">
                  <c:v>-1.6436061598355862</c:v>
                </c:pt>
                <c:pt idx="9">
                  <c:v>-0.44257320782994342</c:v>
                </c:pt>
                <c:pt idx="10">
                  <c:v>-1.1471964424292753</c:v>
                </c:pt>
                <c:pt idx="11">
                  <c:v>-0.95242537564397567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BE-4603-92B6-EF5E353E5C4B}"/>
            </c:ext>
          </c:extLst>
        </c:ser>
        <c:ser>
          <c:idx val="7"/>
          <c:order val="7"/>
          <c:tx>
            <c:strRef>
              <c:f>Sheet1!$B$51</c:f>
              <c:strCache>
                <c:ptCount val="1"/>
                <c:pt idx="0">
                  <c:v>REINHAR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Sheet1!$C$43:$N$43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Sheet1!$C$51:$N$51</c:f>
              <c:numCache>
                <c:formatCode>0.00</c:formatCode>
                <c:ptCount val="12"/>
                <c:pt idx="0">
                  <c:v>0.96980504147663171</c:v>
                </c:pt>
                <c:pt idx="1">
                  <c:v>-0.53224781788956543</c:v>
                </c:pt>
                <c:pt idx="2">
                  <c:v>0.96670601593162786</c:v>
                </c:pt>
                <c:pt idx="3">
                  <c:v>0.2756611340093208</c:v>
                </c:pt>
                <c:pt idx="4">
                  <c:v>0.77238429158039523</c:v>
                </c:pt>
                <c:pt idx="5">
                  <c:v>0.38922252473075281</c:v>
                </c:pt>
                <c:pt idx="6">
                  <c:v>-0.5440680339206575</c:v>
                </c:pt>
                <c:pt idx="7">
                  <c:v>1.1527106588812548</c:v>
                </c:pt>
                <c:pt idx="8">
                  <c:v>0.55761717779315034</c:v>
                </c:pt>
                <c:pt idx="9">
                  <c:v>-0.30370814828933751</c:v>
                </c:pt>
                <c:pt idx="10">
                  <c:v>-8.5662712957676176E-2</c:v>
                </c:pt>
                <c:pt idx="11">
                  <c:v>0.27212153589827892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BE-4603-92B6-EF5E353E5C4B}"/>
            </c:ext>
          </c:extLst>
        </c:ser>
        <c:ser>
          <c:idx val="8"/>
          <c:order val="8"/>
          <c:tx>
            <c:strRef>
              <c:f>Sheet1!$B$52</c:f>
              <c:strCache>
                <c:ptCount val="1"/>
                <c:pt idx="0">
                  <c:v>TIE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Sheet1!$C$43:$N$43</c:f>
              <c:strCache>
                <c:ptCount val="12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</c:strCache>
            </c:strRef>
          </c:xVal>
          <c:yVal>
            <c:numRef>
              <c:f>Sheet1!$C$52:$N$52</c:f>
              <c:numCache>
                <c:formatCode>0.00</c:formatCode>
                <c:ptCount val="12"/>
                <c:pt idx="0">
                  <c:v>-1.3681999731989982</c:v>
                </c:pt>
                <c:pt idx="1">
                  <c:v>-0.58957969861716641</c:v>
                </c:pt>
                <c:pt idx="2">
                  <c:v>-0.44440429661582148</c:v>
                </c:pt>
                <c:pt idx="3">
                  <c:v>-1.2418972092059302</c:v>
                </c:pt>
                <c:pt idx="4">
                  <c:v>0.19672532013557151</c:v>
                </c:pt>
                <c:pt idx="5">
                  <c:v>-0.21026531660151732</c:v>
                </c:pt>
                <c:pt idx="6">
                  <c:v>2.5512395405245247E-2</c:v>
                </c:pt>
                <c:pt idx="7">
                  <c:v>-0.82423211114336126</c:v>
                </c:pt>
                <c:pt idx="8">
                  <c:v>-0.30901575270256837</c:v>
                </c:pt>
                <c:pt idx="9">
                  <c:v>-0.58313270744989065</c:v>
                </c:pt>
                <c:pt idx="10">
                  <c:v>-0.43968182774019599</c:v>
                </c:pt>
                <c:pt idx="11">
                  <c:v>-0.58000272577291012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BE-4603-92B6-EF5E353E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034239"/>
        <c:axId val="2074160464"/>
      </c:scatterChart>
      <c:valAx>
        <c:axId val="2019034239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60464"/>
        <c:crosses val="autoZero"/>
        <c:crossBetween val="midCat"/>
      </c:valAx>
      <c:valAx>
        <c:axId val="20741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3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26</xdr:row>
      <xdr:rowOff>100012</xdr:rowOff>
    </xdr:from>
    <xdr:to>
      <xdr:col>14</xdr:col>
      <xdr:colOff>104775</xdr:colOff>
      <xdr:row>40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16D81-0DB9-F7F0-5D00-08BC80E64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26</xdr:row>
      <xdr:rowOff>71437</xdr:rowOff>
    </xdr:from>
    <xdr:to>
      <xdr:col>19</xdr:col>
      <xdr:colOff>276225</xdr:colOff>
      <xdr:row>40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F19D6-9633-162F-BEDB-9EDCCC262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338136</xdr:colOff>
      <xdr:row>26</xdr:row>
      <xdr:rowOff>90487</xdr:rowOff>
    </xdr:from>
    <xdr:to>
      <xdr:col>24</xdr:col>
      <xdr:colOff>476249</xdr:colOff>
      <xdr:row>40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DB419-93DE-28E3-B30B-221020392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603437</xdr:colOff>
      <xdr:row>106</xdr:row>
      <xdr:rowOff>100292</xdr:rowOff>
    </xdr:from>
    <xdr:to>
      <xdr:col>6</xdr:col>
      <xdr:colOff>41462</xdr:colOff>
      <xdr:row>121</xdr:row>
      <xdr:rowOff>128867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73273A-AAE1-2138-9A70-FBD0009F3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112059</xdr:colOff>
      <xdr:row>106</xdr:row>
      <xdr:rowOff>100292</xdr:rowOff>
    </xdr:from>
    <xdr:to>
      <xdr:col>11</xdr:col>
      <xdr:colOff>174253</xdr:colOff>
      <xdr:row>121</xdr:row>
      <xdr:rowOff>147917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2915DC-61DE-7E56-6AFA-B208D8BB6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425824</xdr:colOff>
      <xdr:row>106</xdr:row>
      <xdr:rowOff>92166</xdr:rowOff>
    </xdr:from>
    <xdr:to>
      <xdr:col>21</xdr:col>
      <xdr:colOff>445434</xdr:colOff>
      <xdr:row>121</xdr:row>
      <xdr:rowOff>145676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A6849C-45D0-D8FA-C637-C1E370DFF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268943</xdr:colOff>
      <xdr:row>106</xdr:row>
      <xdr:rowOff>105053</xdr:rowOff>
    </xdr:from>
    <xdr:to>
      <xdr:col>16</xdr:col>
      <xdr:colOff>324971</xdr:colOff>
      <xdr:row>121</xdr:row>
      <xdr:rowOff>147916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578F51-92D4-0334-B74B-945005796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593912</xdr:colOff>
      <xdr:row>122</xdr:row>
      <xdr:rowOff>14567</xdr:rowOff>
    </xdr:from>
    <xdr:to>
      <xdr:col>6</xdr:col>
      <xdr:colOff>31937</xdr:colOff>
      <xdr:row>139</xdr:row>
      <xdr:rowOff>43142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9331C0-C82A-4753-9F05-31D219EA1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95250</xdr:colOff>
      <xdr:row>122</xdr:row>
      <xdr:rowOff>14566</xdr:rowOff>
    </xdr:from>
    <xdr:to>
      <xdr:col>11</xdr:col>
      <xdr:colOff>168089</xdr:colOff>
      <xdr:row>139</xdr:row>
      <xdr:rowOff>100853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165274-67A8-4A42-9DD6-2FD755879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246530</xdr:colOff>
      <xdr:row>122</xdr:row>
      <xdr:rowOff>33617</xdr:rowOff>
    </xdr:from>
    <xdr:to>
      <xdr:col>16</xdr:col>
      <xdr:colOff>336177</xdr:colOff>
      <xdr:row>139</xdr:row>
      <xdr:rowOff>62192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23000E-C1CE-4D44-B8A0-1D2C59C4A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406214</xdr:colOff>
      <xdr:row>122</xdr:row>
      <xdr:rowOff>33618</xdr:rowOff>
    </xdr:from>
    <xdr:to>
      <xdr:col>21</xdr:col>
      <xdr:colOff>459441</xdr:colOff>
      <xdr:row>139</xdr:row>
      <xdr:rowOff>71717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3CC925-90A4-425B-9EF9-6A1B3F0A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588310</xdr:colOff>
      <xdr:row>2</xdr:row>
      <xdr:rowOff>180416</xdr:rowOff>
    </xdr:from>
    <xdr:to>
      <xdr:col>59</xdr:col>
      <xdr:colOff>515471</xdr:colOff>
      <xdr:row>17</xdr:row>
      <xdr:rowOff>66116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EC6589-8357-5FD0-6C21-33AA4A0BB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59</xdr:col>
      <xdr:colOff>549089</xdr:colOff>
      <xdr:row>2</xdr:row>
      <xdr:rowOff>168088</xdr:rowOff>
    </xdr:from>
    <xdr:to>
      <xdr:col>64</xdr:col>
      <xdr:colOff>476251</xdr:colOff>
      <xdr:row>17</xdr:row>
      <xdr:rowOff>53788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FE07DA0-D48E-47CA-B3F9-AC1819A9A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64</xdr:col>
      <xdr:colOff>493060</xdr:colOff>
      <xdr:row>2</xdr:row>
      <xdr:rowOff>168089</xdr:rowOff>
    </xdr:from>
    <xdr:to>
      <xdr:col>69</xdr:col>
      <xdr:colOff>420222</xdr:colOff>
      <xdr:row>17</xdr:row>
      <xdr:rowOff>53789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920817-3EA0-4E19-B9E5-10311F61D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582707</xdr:colOff>
      <xdr:row>17</xdr:row>
      <xdr:rowOff>79563</xdr:rowOff>
    </xdr:from>
    <xdr:to>
      <xdr:col>59</xdr:col>
      <xdr:colOff>509868</xdr:colOff>
      <xdr:row>31</xdr:row>
      <xdr:rowOff>155763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02385B9-C782-4A3F-881D-B67CA0659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59</xdr:col>
      <xdr:colOff>543486</xdr:colOff>
      <xdr:row>17</xdr:row>
      <xdr:rowOff>67235</xdr:rowOff>
    </xdr:from>
    <xdr:to>
      <xdr:col>64</xdr:col>
      <xdr:colOff>470648</xdr:colOff>
      <xdr:row>31</xdr:row>
      <xdr:rowOff>143435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47F11C-1252-45FD-A950-AD633A7A3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487457</xdr:colOff>
      <xdr:row>17</xdr:row>
      <xdr:rowOff>67236</xdr:rowOff>
    </xdr:from>
    <xdr:to>
      <xdr:col>69</xdr:col>
      <xdr:colOff>414619</xdr:colOff>
      <xdr:row>31</xdr:row>
      <xdr:rowOff>143436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C55F4ED-50EC-47BF-9A9C-DEFDADF8D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54</xdr:col>
      <xdr:colOff>571501</xdr:colOff>
      <xdr:row>31</xdr:row>
      <xdr:rowOff>169211</xdr:rowOff>
    </xdr:from>
    <xdr:to>
      <xdr:col>59</xdr:col>
      <xdr:colOff>498662</xdr:colOff>
      <xdr:row>46</xdr:row>
      <xdr:rowOff>54911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440BAB1-8C08-47CE-B0F8-E2249D6F7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59</xdr:col>
      <xdr:colOff>532280</xdr:colOff>
      <xdr:row>31</xdr:row>
      <xdr:rowOff>156883</xdr:rowOff>
    </xdr:from>
    <xdr:to>
      <xdr:col>64</xdr:col>
      <xdr:colOff>459442</xdr:colOff>
      <xdr:row>46</xdr:row>
      <xdr:rowOff>42583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89A159B-12B2-4F3C-8710-31E68E722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476251</xdr:colOff>
      <xdr:row>31</xdr:row>
      <xdr:rowOff>156884</xdr:rowOff>
    </xdr:from>
    <xdr:to>
      <xdr:col>69</xdr:col>
      <xdr:colOff>403413</xdr:colOff>
      <xdr:row>46</xdr:row>
      <xdr:rowOff>42584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17E10EA-3CFB-4E5A-A102-514CF9425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70</xdr:col>
      <xdr:colOff>509869</xdr:colOff>
      <xdr:row>2</xdr:row>
      <xdr:rowOff>124386</xdr:rowOff>
    </xdr:from>
    <xdr:to>
      <xdr:col>75</xdr:col>
      <xdr:colOff>437031</xdr:colOff>
      <xdr:row>17</xdr:row>
      <xdr:rowOff>10086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C3E5804-3783-4242-9223-9C90CBF91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75</xdr:col>
      <xdr:colOff>470649</xdr:colOff>
      <xdr:row>2</xdr:row>
      <xdr:rowOff>112058</xdr:rowOff>
    </xdr:from>
    <xdr:to>
      <xdr:col>80</xdr:col>
      <xdr:colOff>397811</xdr:colOff>
      <xdr:row>16</xdr:row>
      <xdr:rowOff>188258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FF45445-026B-4C9F-991B-76C652E0A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80</xdr:col>
      <xdr:colOff>414620</xdr:colOff>
      <xdr:row>2</xdr:row>
      <xdr:rowOff>112059</xdr:rowOff>
    </xdr:from>
    <xdr:to>
      <xdr:col>85</xdr:col>
      <xdr:colOff>341782</xdr:colOff>
      <xdr:row>16</xdr:row>
      <xdr:rowOff>188259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7CFE7C6-D48C-4E01-AE70-E41A1FDA9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70</xdr:col>
      <xdr:colOff>504266</xdr:colOff>
      <xdr:row>17</xdr:row>
      <xdr:rowOff>23533</xdr:rowOff>
    </xdr:from>
    <xdr:to>
      <xdr:col>75</xdr:col>
      <xdr:colOff>431428</xdr:colOff>
      <xdr:row>31</xdr:row>
      <xdr:rowOff>99733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68476EC-A41F-4ADC-B9BF-D29032EF7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75</xdr:col>
      <xdr:colOff>465046</xdr:colOff>
      <xdr:row>17</xdr:row>
      <xdr:rowOff>11205</xdr:rowOff>
    </xdr:from>
    <xdr:to>
      <xdr:col>80</xdr:col>
      <xdr:colOff>392208</xdr:colOff>
      <xdr:row>31</xdr:row>
      <xdr:rowOff>87405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EF33E97-9BD0-45C7-B093-795063F65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80</xdr:col>
      <xdr:colOff>409017</xdr:colOff>
      <xdr:row>17</xdr:row>
      <xdr:rowOff>11206</xdr:rowOff>
    </xdr:from>
    <xdr:to>
      <xdr:col>85</xdr:col>
      <xdr:colOff>336179</xdr:colOff>
      <xdr:row>31</xdr:row>
      <xdr:rowOff>87406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2A4F790-D5B4-48B2-8F13-1F0061F60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70</xdr:col>
      <xdr:colOff>493060</xdr:colOff>
      <xdr:row>31</xdr:row>
      <xdr:rowOff>113181</xdr:rowOff>
    </xdr:from>
    <xdr:to>
      <xdr:col>75</xdr:col>
      <xdr:colOff>420222</xdr:colOff>
      <xdr:row>45</xdr:row>
      <xdr:rowOff>189381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49C0C34-337E-4234-B907-98FB62EC1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75</xdr:col>
      <xdr:colOff>453840</xdr:colOff>
      <xdr:row>31</xdr:row>
      <xdr:rowOff>100853</xdr:rowOff>
    </xdr:from>
    <xdr:to>
      <xdr:col>80</xdr:col>
      <xdr:colOff>381002</xdr:colOff>
      <xdr:row>45</xdr:row>
      <xdr:rowOff>177053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135059F-A927-45F5-98A2-1D442459D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80</xdr:col>
      <xdr:colOff>397811</xdr:colOff>
      <xdr:row>31</xdr:row>
      <xdr:rowOff>100854</xdr:rowOff>
    </xdr:from>
    <xdr:to>
      <xdr:col>85</xdr:col>
      <xdr:colOff>324973</xdr:colOff>
      <xdr:row>45</xdr:row>
      <xdr:rowOff>177054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F1EDD2E-C9B0-4CA8-B1A0-45FC23605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29559</xdr:colOff>
      <xdr:row>54</xdr:row>
      <xdr:rowOff>139263</xdr:rowOff>
    </xdr:from>
    <xdr:to>
      <xdr:col>20</xdr:col>
      <xdr:colOff>426983</xdr:colOff>
      <xdr:row>66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FE44A13-0D7F-B906-B49D-3FC436A34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20</xdr:col>
      <xdr:colOff>448878</xdr:colOff>
      <xdr:row>54</xdr:row>
      <xdr:rowOff>142328</xdr:rowOff>
    </xdr:from>
    <xdr:to>
      <xdr:col>25</xdr:col>
      <xdr:colOff>328448</xdr:colOff>
      <xdr:row>66</xdr:row>
      <xdr:rowOff>21897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3E3D812-0F22-9D95-ADA4-EC1D83A76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325163</xdr:colOff>
      <xdr:row>54</xdr:row>
      <xdr:rowOff>131380</xdr:rowOff>
    </xdr:from>
    <xdr:to>
      <xdr:col>30</xdr:col>
      <xdr:colOff>186121</xdr:colOff>
      <xdr:row>66</xdr:row>
      <xdr:rowOff>21896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A8C9C70-6BE8-666F-8D53-49EA7E84B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30</xdr:col>
      <xdr:colOff>204733</xdr:colOff>
      <xdr:row>54</xdr:row>
      <xdr:rowOff>142328</xdr:rowOff>
    </xdr:from>
    <xdr:to>
      <xdr:col>35</xdr:col>
      <xdr:colOff>131379</xdr:colOff>
      <xdr:row>66</xdr:row>
      <xdr:rowOff>35909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3D98943-3735-5CCD-AF1C-54EE1D6A7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D505-9351-4CE6-8B3A-70D02D540C34}">
  <dimension ref="A1:O10"/>
  <sheetViews>
    <sheetView workbookViewId="0">
      <selection activeCell="L15" sqref="L15"/>
    </sheetView>
  </sheetViews>
  <sheetFormatPr defaultRowHeight="15" x14ac:dyDescent="0.25"/>
  <sheetData>
    <row r="1" spans="1:15" x14ac:dyDescent="0.25">
      <c r="A1" t="str">
        <f>Sheet1!B43</f>
        <v>fid_norm</v>
      </c>
      <c r="B1" t="str">
        <f>Sheet1!C43</f>
        <v>obs1</v>
      </c>
      <c r="C1" t="str">
        <f>Sheet1!D43</f>
        <v>obs2</v>
      </c>
      <c r="D1" t="str">
        <f>Sheet1!E43</f>
        <v>obs3</v>
      </c>
      <c r="E1" t="str">
        <f>Sheet1!F43</f>
        <v>obs4</v>
      </c>
      <c r="F1" t="str">
        <f>Sheet1!G43</f>
        <v>obs5</v>
      </c>
      <c r="G1" t="str">
        <f>Sheet1!H43</f>
        <v>obs6</v>
      </c>
      <c r="H1" t="str">
        <f>Sheet1!I43</f>
        <v>obs7</v>
      </c>
      <c r="I1" t="str">
        <f>Sheet1!J43</f>
        <v>obs8</v>
      </c>
      <c r="J1" t="str">
        <f>Sheet1!K43</f>
        <v>obs9</v>
      </c>
      <c r="K1" t="str">
        <f>Sheet1!L43</f>
        <v>obs10</v>
      </c>
      <c r="L1" t="str">
        <f>Sheet1!M43</f>
        <v>obs11</v>
      </c>
      <c r="M1" t="str">
        <f>Sheet1!N43</f>
        <v>obs12</v>
      </c>
      <c r="N1" t="str">
        <f>Sheet1!O43</f>
        <v>obs13</v>
      </c>
      <c r="O1" t="str">
        <f>Sheet1!P43</f>
        <v>total</v>
      </c>
    </row>
    <row r="2" spans="1:15" x14ac:dyDescent="0.25">
      <c r="A2" t="str">
        <f>Sheet1!B44</f>
        <v>OPPO</v>
      </c>
      <c r="B2">
        <f>Sheet1!C44</f>
        <v>1.1380874221515942</v>
      </c>
      <c r="C2">
        <f>Sheet1!D44</f>
        <v>1.5798645318912674</v>
      </c>
      <c r="D2">
        <f>Sheet1!E44</f>
        <v>1.3277680793324422</v>
      </c>
      <c r="E2">
        <f>Sheet1!F44</f>
        <v>0.97927415450788036</v>
      </c>
      <c r="F2">
        <f>Sheet1!G44</f>
        <v>1.9177834994313148</v>
      </c>
      <c r="G2">
        <f>Sheet1!H44</f>
        <v>1.6022879853438736</v>
      </c>
      <c r="H2">
        <f>Sheet1!I44</f>
        <v>1.1971244795043363</v>
      </c>
      <c r="I2">
        <f>Sheet1!J44</f>
        <v>1.7332814804888041</v>
      </c>
      <c r="J2">
        <f>Sheet1!K44</f>
        <v>1.6621439073933093</v>
      </c>
      <c r="K2">
        <f>Sheet1!L44</f>
        <v>1.97166294706442</v>
      </c>
      <c r="L2">
        <f>Sheet1!M44</f>
        <v>2.3581223202320993</v>
      </c>
      <c r="M2">
        <f>Sheet1!N44</f>
        <v>1.6565689847072411</v>
      </c>
      <c r="N2">
        <f>Sheet1!O44</f>
        <v>2.0021499794421498</v>
      </c>
      <c r="O2">
        <f>Sheet1!P44</f>
        <v>1.6250861362685181</v>
      </c>
    </row>
    <row r="3" spans="1:15" x14ac:dyDescent="0.25">
      <c r="A3" t="str">
        <f>Sheet1!B45</f>
        <v>KAMIN</v>
      </c>
      <c r="B3">
        <f>Sheet1!C45</f>
        <v>0.83991185264973389</v>
      </c>
      <c r="C3">
        <f>Sheet1!D45</f>
        <v>0.99118762394376181</v>
      </c>
      <c r="D3">
        <f>Sheet1!E45</f>
        <v>0.56654040266653483</v>
      </c>
      <c r="E3">
        <f>Sheet1!F45</f>
        <v>1.3328668990586972</v>
      </c>
      <c r="F3">
        <f>Sheet1!G45</f>
        <v>0.42120475305545407</v>
      </c>
      <c r="G3">
        <f>Sheet1!H45</f>
        <v>1.1022746598575259</v>
      </c>
      <c r="H3">
        <f>Sheet1!I45</f>
        <v>0.61264596538278493</v>
      </c>
      <c r="I3">
        <f>Sheet1!J45</f>
        <v>-0.20591514819604498</v>
      </c>
      <c r="J3">
        <f>Sheet1!K45</f>
        <v>1.0136314470964864</v>
      </c>
      <c r="K3">
        <f>Sheet1!L45</f>
        <v>0.66620270890199595</v>
      </c>
      <c r="L3">
        <f>Sheet1!M45</f>
        <v>0.2759831737561031</v>
      </c>
      <c r="M3">
        <f>Sheet1!N45</f>
        <v>0.8044447230360523</v>
      </c>
      <c r="N3">
        <f>Sheet1!O45</f>
        <v>0.55222655581463931</v>
      </c>
      <c r="O3">
        <f>Sheet1!P45</f>
        <v>0.69024658592490185</v>
      </c>
    </row>
    <row r="4" spans="1:15" x14ac:dyDescent="0.25">
      <c r="A4" t="str">
        <f>Sheet1!B46</f>
        <v>CLUST</v>
      </c>
      <c r="B4">
        <f>Sheet1!C46</f>
        <v>-0.12606865417621199</v>
      </c>
      <c r="C4">
        <f>Sheet1!D46</f>
        <v>0.21084944070126771</v>
      </c>
      <c r="D4">
        <f>Sheet1!E46</f>
        <v>-3.643601359388967E-2</v>
      </c>
      <c r="E4">
        <f>Sheet1!F46</f>
        <v>0.68501432089282233</v>
      </c>
      <c r="F4">
        <f>Sheet1!G46</f>
        <v>-0.41722119648511979</v>
      </c>
      <c r="G4">
        <f>Sheet1!H46</f>
        <v>-0.28979118969513423</v>
      </c>
      <c r="H4">
        <f>Sheet1!I46</f>
        <v>-9.8112020099203501E-2</v>
      </c>
      <c r="I4">
        <f>Sheet1!J46</f>
        <v>-0.75199630269894269</v>
      </c>
      <c r="J4">
        <f>Sheet1!K46</f>
        <v>2.767314165240739E-2</v>
      </c>
      <c r="K4">
        <f>Sheet1!L46</f>
        <v>6.9597411631321285E-2</v>
      </c>
      <c r="L4">
        <f>Sheet1!M46</f>
        <v>-0.26318933027908703</v>
      </c>
      <c r="M4">
        <f>Sheet1!N46</f>
        <v>8.591021096274612E-2</v>
      </c>
      <c r="N4">
        <f>Sheet1!O46</f>
        <v>-0.23138870411437742</v>
      </c>
      <c r="O4">
        <f>Sheet1!P46</f>
        <v>-8.7319914253953954E-2</v>
      </c>
    </row>
    <row r="5" spans="1:15" x14ac:dyDescent="0.25">
      <c r="A5" t="str">
        <f>Sheet1!B47</f>
        <v>KIM</v>
      </c>
      <c r="B5">
        <f>Sheet1!C47</f>
        <v>0.51241205541394463</v>
      </c>
      <c r="C5">
        <f>Sheet1!D47</f>
        <v>-0.61499829175886633</v>
      </c>
      <c r="D5">
        <f>Sheet1!E47</f>
        <v>0.41381843741177848</v>
      </c>
      <c r="E5">
        <f>Sheet1!F47</f>
        <v>-0.51317666029363418</v>
      </c>
      <c r="F5">
        <f>Sheet1!G47</f>
        <v>-0.39951889411472541</v>
      </c>
      <c r="G5">
        <f>Sheet1!H47</f>
        <v>-0.83234254694282894</v>
      </c>
      <c r="H5">
        <f>Sheet1!I47</f>
        <v>-0.27754968558624582</v>
      </c>
      <c r="I5">
        <f>Sheet1!J47</f>
        <v>0.74059411072607784</v>
      </c>
      <c r="J5">
        <f>Sheet1!K47</f>
        <v>-0.38421411439030545</v>
      </c>
      <c r="K5">
        <f>Sheet1!L47</f>
        <v>-0.61386777923427682</v>
      </c>
      <c r="L5">
        <f>Sheet1!M47</f>
        <v>2.803615959607696E-2</v>
      </c>
      <c r="M5">
        <f>Sheet1!N47</f>
        <v>-1.2459156625085663</v>
      </c>
      <c r="N5">
        <f>Sheet1!O47</f>
        <v>-1.0536108210932573</v>
      </c>
      <c r="O5">
        <f>Sheet1!P47</f>
        <v>-0.32617951482883301</v>
      </c>
    </row>
    <row r="6" spans="1:15" x14ac:dyDescent="0.25">
      <c r="A6" t="str">
        <f>Sheet1!B48</f>
        <v>KRAWCZ</v>
      </c>
      <c r="B6">
        <f>Sheet1!C48</f>
        <v>0.17737503733418264</v>
      </c>
      <c r="C6">
        <f>Sheet1!D48</f>
        <v>-0.79367017816545216</v>
      </c>
      <c r="D6">
        <f>Sheet1!E48</f>
        <v>-0.90066040081719145</v>
      </c>
      <c r="E6">
        <f>Sheet1!F48</f>
        <v>-0.60250595505492055</v>
      </c>
      <c r="F6">
        <f>Sheet1!G48</f>
        <v>-1.4232659316503478</v>
      </c>
      <c r="G6">
        <f>Sheet1!H48</f>
        <v>-1.0198425469428289</v>
      </c>
      <c r="H6">
        <f>Sheet1!I48</f>
        <v>-0.92786932978447956</v>
      </c>
      <c r="I6">
        <f>Sheet1!J48</f>
        <v>-0.10208209019021831</v>
      </c>
      <c r="J6">
        <f>Sheet1!K48</f>
        <v>-0.78766484247895596</v>
      </c>
      <c r="K6">
        <f>Sheet1!L48</f>
        <v>-0.71111900548067086</v>
      </c>
      <c r="L6">
        <f>Sheet1!M48</f>
        <v>-0.18275802411246139</v>
      </c>
      <c r="M6">
        <f>Sheet1!N48</f>
        <v>-0.79252483837726784</v>
      </c>
      <c r="N6">
        <f>Sheet1!O48</f>
        <v>3.8421520675893855E-2</v>
      </c>
      <c r="O6">
        <f>Sheet1!P48</f>
        <v>-0.61755127577267066</v>
      </c>
    </row>
    <row r="7" spans="1:15" x14ac:dyDescent="0.25">
      <c r="A7" t="str">
        <f>Sheet1!B49</f>
        <v>L1L0</v>
      </c>
      <c r="B7">
        <f>Sheet1!C49</f>
        <v>-0.16518576188926687</v>
      </c>
      <c r="C7">
        <f>Sheet1!D49</f>
        <v>0.45334790227965593</v>
      </c>
      <c r="D7">
        <f>Sheet1!E49</f>
        <v>-0.51455391854608967</v>
      </c>
      <c r="E7">
        <f>Sheet1!F49</f>
        <v>-0.40654463104005545</v>
      </c>
      <c r="F7">
        <f>Sheet1!G49</f>
        <v>-0.38570560252246611</v>
      </c>
      <c r="G7">
        <f>Sheet1!H49</f>
        <v>5.676055649209974E-2</v>
      </c>
      <c r="H7">
        <f>Sheet1!I49</f>
        <v>0.22087095658010175</v>
      </c>
      <c r="I7">
        <f>Sheet1!J49</f>
        <v>-0.60048131025954654</v>
      </c>
      <c r="J7">
        <f>Sheet1!K49</f>
        <v>-0.13656480452793682</v>
      </c>
      <c r="K7">
        <f>Sheet1!L49</f>
        <v>-5.3062219313618014E-2</v>
      </c>
      <c r="L7">
        <f>Sheet1!M49</f>
        <v>-0.54365331606558231</v>
      </c>
      <c r="M7">
        <f>Sheet1!N49</f>
        <v>0.75182314769840231</v>
      </c>
      <c r="N7">
        <f>Sheet1!O49</f>
        <v>-0.1915634453761999</v>
      </c>
      <c r="O7">
        <f>Sheet1!P49</f>
        <v>-0.11650095742234633</v>
      </c>
    </row>
    <row r="8" spans="1:15" x14ac:dyDescent="0.25">
      <c r="A8" t="str">
        <f>Sheet1!B50</f>
        <v>PERCEPT</v>
      </c>
      <c r="B8">
        <f>Sheet1!C50</f>
        <v>-1.7958259330967024</v>
      </c>
      <c r="C8">
        <f>Sheet1!D50</f>
        <v>-0.70475351238490325</v>
      </c>
      <c r="D8">
        <f>Sheet1!E50</f>
        <v>-1.3787783057693916</v>
      </c>
      <c r="E8">
        <f>Sheet1!F50</f>
        <v>-0.50869205287418084</v>
      </c>
      <c r="F8">
        <f>Sheet1!G50</f>
        <v>-0.68238623943007515</v>
      </c>
      <c r="G8">
        <f>Sheet1!H50</f>
        <v>-0.7983041262419428</v>
      </c>
      <c r="H8">
        <f>Sheet1!I50</f>
        <v>-0.20855472748188075</v>
      </c>
      <c r="I8">
        <f>Sheet1!J50</f>
        <v>-1.1418792876080219</v>
      </c>
      <c r="J8">
        <f>Sheet1!K50</f>
        <v>-1.6436061598355862</v>
      </c>
      <c r="K8">
        <f>Sheet1!L50</f>
        <v>-0.44257320782994342</v>
      </c>
      <c r="L8">
        <f>Sheet1!M50</f>
        <v>-1.1471964424292753</v>
      </c>
      <c r="M8">
        <f>Sheet1!N50</f>
        <v>-0.95242537564397567</v>
      </c>
      <c r="N8">
        <f>Sheet1!O50</f>
        <v>-0.98170848830555935</v>
      </c>
      <c r="O8">
        <f>Sheet1!P50</f>
        <v>-0.95282183530241826</v>
      </c>
    </row>
    <row r="9" spans="1:15" x14ac:dyDescent="0.25">
      <c r="A9" t="str">
        <f>Sheet1!B51</f>
        <v>REINHAR</v>
      </c>
      <c r="B9">
        <f>Sheet1!C51</f>
        <v>0.96980504147663171</v>
      </c>
      <c r="C9">
        <f>Sheet1!D51</f>
        <v>-0.53224781788956543</v>
      </c>
      <c r="D9">
        <f>Sheet1!E51</f>
        <v>0.96670601593162786</v>
      </c>
      <c r="E9">
        <f>Sheet1!F51</f>
        <v>0.2756611340093208</v>
      </c>
      <c r="F9">
        <f>Sheet1!G51</f>
        <v>0.77238429158039523</v>
      </c>
      <c r="G9">
        <f>Sheet1!H51</f>
        <v>0.38922252473075281</v>
      </c>
      <c r="H9">
        <f>Sheet1!I51</f>
        <v>-0.5440680339206575</v>
      </c>
      <c r="I9">
        <f>Sheet1!J51</f>
        <v>1.1527106588812548</v>
      </c>
      <c r="J9">
        <f>Sheet1!K51</f>
        <v>0.55761717779315034</v>
      </c>
      <c r="K9">
        <f>Sheet1!L51</f>
        <v>-0.30370814828933751</v>
      </c>
      <c r="L9">
        <f>Sheet1!M51</f>
        <v>-8.5662712957676176E-2</v>
      </c>
      <c r="M9">
        <f>Sheet1!N51</f>
        <v>0.27212153589827892</v>
      </c>
      <c r="N9">
        <f>Sheet1!O51</f>
        <v>-8.6767817242483808E-2</v>
      </c>
      <c r="O9">
        <f>Sheet1!P51</f>
        <v>0.29259798846166857</v>
      </c>
    </row>
    <row r="10" spans="1:15" x14ac:dyDescent="0.25">
      <c r="A10" t="str">
        <f>Sheet1!B52</f>
        <v>TIE</v>
      </c>
      <c r="B10">
        <f>Sheet1!C52</f>
        <v>-1.3681999731989982</v>
      </c>
      <c r="C10">
        <f>Sheet1!D52</f>
        <v>-0.58957969861716641</v>
      </c>
      <c r="D10">
        <f>Sheet1!E52</f>
        <v>-0.44440429661582148</v>
      </c>
      <c r="E10">
        <f>Sheet1!F52</f>
        <v>-1.2418972092059302</v>
      </c>
      <c r="F10">
        <f>Sheet1!G52</f>
        <v>0.19672532013557151</v>
      </c>
      <c r="G10">
        <f>Sheet1!H52</f>
        <v>-0.21026531660151732</v>
      </c>
      <c r="H10">
        <f>Sheet1!I52</f>
        <v>2.5512395405245247E-2</v>
      </c>
      <c r="I10">
        <f>Sheet1!J52</f>
        <v>-0.82423211114336126</v>
      </c>
      <c r="J10">
        <f>Sheet1!K52</f>
        <v>-0.30901575270256837</v>
      </c>
      <c r="K10">
        <f>Sheet1!L52</f>
        <v>-0.58313270744989065</v>
      </c>
      <c r="L10">
        <f>Sheet1!M52</f>
        <v>-0.43968182774019599</v>
      </c>
      <c r="M10">
        <f>Sheet1!N52</f>
        <v>-0.58000272577291012</v>
      </c>
      <c r="N10">
        <f>Sheet1!O52</f>
        <v>-4.7758779800803952E-2</v>
      </c>
      <c r="O10">
        <f>Sheet1!P52</f>
        <v>-0.49353328333141133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5E0D-2BC5-416F-965D-21EC1CD40755}">
  <dimension ref="A1:Y36"/>
  <sheetViews>
    <sheetView workbookViewId="0">
      <selection activeCell="T26" sqref="T26:Y36"/>
    </sheetView>
  </sheetViews>
  <sheetFormatPr defaultRowHeight="15" x14ac:dyDescent="0.25"/>
  <sheetData>
    <row r="1" spans="1:24" x14ac:dyDescent="0.25">
      <c r="A1" t="s">
        <v>23</v>
      </c>
      <c r="B1" t="s">
        <v>24</v>
      </c>
    </row>
    <row r="2" spans="1:24" x14ac:dyDescent="0.25">
      <c r="B2" t="s">
        <v>0</v>
      </c>
      <c r="I2" t="s">
        <v>2</v>
      </c>
      <c r="J2" t="s">
        <v>5</v>
      </c>
      <c r="K2" t="s">
        <v>27</v>
      </c>
      <c r="L2" t="s">
        <v>28</v>
      </c>
      <c r="N2" t="s">
        <v>6</v>
      </c>
      <c r="U2" t="s">
        <v>2</v>
      </c>
      <c r="V2" t="s">
        <v>1</v>
      </c>
      <c r="W2" t="s">
        <v>27</v>
      </c>
      <c r="X2" t="s">
        <v>28</v>
      </c>
    </row>
    <row r="3" spans="1:24" x14ac:dyDescent="0.25">
      <c r="B3">
        <v>0</v>
      </c>
      <c r="C3">
        <v>2</v>
      </c>
      <c r="D3">
        <v>1</v>
      </c>
      <c r="E3">
        <v>8</v>
      </c>
      <c r="F3">
        <v>17</v>
      </c>
      <c r="G3">
        <v>16</v>
      </c>
      <c r="H3">
        <v>22</v>
      </c>
      <c r="N3">
        <v>0</v>
      </c>
      <c r="O3">
        <v>9</v>
      </c>
      <c r="P3">
        <v>1</v>
      </c>
      <c r="Q3">
        <v>10</v>
      </c>
      <c r="R3">
        <v>13</v>
      </c>
      <c r="S3">
        <v>10</v>
      </c>
      <c r="T3">
        <v>21</v>
      </c>
    </row>
    <row r="4" spans="1:24" x14ac:dyDescent="0.25">
      <c r="B4">
        <v>1</v>
      </c>
      <c r="C4">
        <v>3</v>
      </c>
      <c r="D4">
        <v>1</v>
      </c>
      <c r="E4">
        <v>6</v>
      </c>
      <c r="F4">
        <v>17</v>
      </c>
      <c r="G4">
        <v>16</v>
      </c>
      <c r="H4">
        <v>26</v>
      </c>
      <c r="I4">
        <v>7</v>
      </c>
      <c r="J4">
        <v>9</v>
      </c>
      <c r="K4">
        <f>(I4-AVERAGE(I$4:I$12))/_xlfn.STDEV.P(I$4:I$12)</f>
        <v>1.5075567228888183</v>
      </c>
      <c r="L4">
        <f>(J4-AVERAGE(J$4:J$12))/_xlfn.STDEV.P(J$4:J$12)</f>
        <v>1.9208745498195812</v>
      </c>
      <c r="M4" s="11"/>
      <c r="N4">
        <v>1</v>
      </c>
      <c r="O4">
        <v>6</v>
      </c>
      <c r="P4">
        <v>1</v>
      </c>
      <c r="Q4">
        <v>8</v>
      </c>
      <c r="R4">
        <v>14</v>
      </c>
      <c r="S4">
        <v>9</v>
      </c>
      <c r="T4">
        <v>19</v>
      </c>
      <c r="U4">
        <v>7</v>
      </c>
      <c r="V4">
        <v>9</v>
      </c>
      <c r="W4">
        <f>(U4-AVERAGE(U$4:U$12))/_xlfn.STDEV.P(U$4:U$12)</f>
        <v>1.7320508075688774</v>
      </c>
      <c r="X4">
        <f>(V4-AVERAGE(V$4:V$12))/_xlfn.STDEV.P(V$4:V$12)</f>
        <v>1.7364862842489182</v>
      </c>
    </row>
    <row r="5" spans="1:24" x14ac:dyDescent="0.25">
      <c r="B5">
        <v>2</v>
      </c>
      <c r="C5">
        <v>3</v>
      </c>
      <c r="D5">
        <v>1</v>
      </c>
      <c r="E5">
        <v>6</v>
      </c>
      <c r="F5">
        <v>14</v>
      </c>
      <c r="G5">
        <v>13</v>
      </c>
      <c r="H5">
        <v>22</v>
      </c>
      <c r="I5">
        <v>6</v>
      </c>
      <c r="J5">
        <v>7</v>
      </c>
      <c r="K5">
        <f t="shared" ref="K5:L12" si="0">(I5-AVERAGE(I$4:I$12))/_xlfn.STDEV.P(I$4:I$12)</f>
        <v>0.82915619758885006</v>
      </c>
      <c r="L5">
        <f t="shared" si="0"/>
        <v>0.93299620991236809</v>
      </c>
      <c r="N5">
        <v>2</v>
      </c>
      <c r="O5">
        <v>6</v>
      </c>
      <c r="P5">
        <v>1</v>
      </c>
      <c r="Q5">
        <v>7</v>
      </c>
      <c r="R5">
        <v>14</v>
      </c>
      <c r="S5">
        <v>16</v>
      </c>
      <c r="T5">
        <v>21</v>
      </c>
      <c r="U5">
        <v>6</v>
      </c>
      <c r="V5">
        <v>7</v>
      </c>
      <c r="W5">
        <f t="shared" ref="W5:X12" si="1">(U5-AVERAGE(U$4:U$12))/_xlfn.STDEV.P(U$4:U$12)</f>
        <v>0.86602540378443871</v>
      </c>
      <c r="X5">
        <f t="shared" si="1"/>
        <v>0.62017367294604209</v>
      </c>
    </row>
    <row r="6" spans="1:24" x14ac:dyDescent="0.25">
      <c r="B6">
        <v>3</v>
      </c>
      <c r="C6">
        <v>3</v>
      </c>
      <c r="D6">
        <v>1</v>
      </c>
      <c r="E6">
        <v>7</v>
      </c>
      <c r="F6">
        <v>17</v>
      </c>
      <c r="G6">
        <v>16</v>
      </c>
      <c r="H6">
        <v>24</v>
      </c>
      <c r="I6">
        <v>5</v>
      </c>
      <c r="J6">
        <v>5</v>
      </c>
      <c r="K6">
        <f t="shared" si="0"/>
        <v>0.1507556722888819</v>
      </c>
      <c r="L6">
        <f t="shared" si="0"/>
        <v>-5.4882129994844979E-2</v>
      </c>
      <c r="N6">
        <v>3</v>
      </c>
      <c r="O6">
        <v>3</v>
      </c>
      <c r="P6">
        <v>1</v>
      </c>
      <c r="Q6">
        <v>7</v>
      </c>
      <c r="R6">
        <v>16</v>
      </c>
      <c r="S6">
        <v>11</v>
      </c>
      <c r="T6">
        <v>22</v>
      </c>
      <c r="U6">
        <v>5</v>
      </c>
      <c r="V6">
        <v>7</v>
      </c>
      <c r="W6">
        <f t="shared" si="1"/>
        <v>0</v>
      </c>
      <c r="X6">
        <f t="shared" si="1"/>
        <v>0.62017367294604209</v>
      </c>
    </row>
    <row r="7" spans="1:24" x14ac:dyDescent="0.25">
      <c r="B7">
        <v>4</v>
      </c>
      <c r="C7">
        <v>2</v>
      </c>
      <c r="D7">
        <v>1</v>
      </c>
      <c r="E7">
        <v>11</v>
      </c>
      <c r="F7">
        <v>16</v>
      </c>
      <c r="G7">
        <v>17</v>
      </c>
      <c r="H7">
        <v>23</v>
      </c>
      <c r="I7">
        <v>5</v>
      </c>
      <c r="J7">
        <v>4</v>
      </c>
      <c r="K7">
        <f t="shared" si="0"/>
        <v>0.1507556722888819</v>
      </c>
      <c r="L7">
        <f t="shared" si="0"/>
        <v>-0.54882129994845152</v>
      </c>
      <c r="N7">
        <v>4</v>
      </c>
      <c r="O7">
        <v>6</v>
      </c>
      <c r="P7">
        <v>1</v>
      </c>
      <c r="Q7">
        <v>8</v>
      </c>
      <c r="R7">
        <v>19</v>
      </c>
      <c r="S7">
        <v>14</v>
      </c>
      <c r="T7">
        <v>24</v>
      </c>
      <c r="U7">
        <v>5</v>
      </c>
      <c r="V7">
        <v>6</v>
      </c>
      <c r="W7">
        <f t="shared" si="1"/>
        <v>0</v>
      </c>
      <c r="X7">
        <f t="shared" si="1"/>
        <v>6.2017367294604012E-2</v>
      </c>
    </row>
    <row r="8" spans="1:24" x14ac:dyDescent="0.25">
      <c r="B8">
        <v>5</v>
      </c>
      <c r="C8">
        <v>3</v>
      </c>
      <c r="D8">
        <v>1</v>
      </c>
      <c r="E8">
        <v>6</v>
      </c>
      <c r="F8">
        <v>13</v>
      </c>
      <c r="G8">
        <v>11</v>
      </c>
      <c r="H8">
        <v>15</v>
      </c>
      <c r="I8">
        <v>3</v>
      </c>
      <c r="J8">
        <v>5</v>
      </c>
      <c r="K8">
        <f t="shared" si="0"/>
        <v>-1.2060453783110545</v>
      </c>
      <c r="L8">
        <f t="shared" si="0"/>
        <v>-5.4882129994844979E-2</v>
      </c>
      <c r="N8">
        <v>5</v>
      </c>
      <c r="O8">
        <v>9</v>
      </c>
      <c r="P8">
        <v>1</v>
      </c>
      <c r="Q8">
        <v>11</v>
      </c>
      <c r="R8">
        <v>10</v>
      </c>
      <c r="S8">
        <v>13</v>
      </c>
      <c r="T8">
        <v>18</v>
      </c>
      <c r="U8">
        <v>4</v>
      </c>
      <c r="V8">
        <v>6</v>
      </c>
      <c r="W8">
        <f t="shared" si="1"/>
        <v>-0.86602540378443871</v>
      </c>
      <c r="X8">
        <f t="shared" si="1"/>
        <v>6.2017367294604012E-2</v>
      </c>
    </row>
    <row r="9" spans="1:24" x14ac:dyDescent="0.25">
      <c r="B9">
        <v>6</v>
      </c>
      <c r="C9">
        <v>3</v>
      </c>
      <c r="D9">
        <v>1</v>
      </c>
      <c r="E9">
        <v>11</v>
      </c>
      <c r="F9">
        <v>17</v>
      </c>
      <c r="G9">
        <v>15</v>
      </c>
      <c r="H9">
        <v>23</v>
      </c>
      <c r="I9">
        <v>4</v>
      </c>
      <c r="J9">
        <v>3</v>
      </c>
      <c r="K9">
        <f t="shared" si="0"/>
        <v>-0.52764485301108632</v>
      </c>
      <c r="L9">
        <f t="shared" si="0"/>
        <v>-1.0427604699020581</v>
      </c>
      <c r="N9">
        <v>6</v>
      </c>
      <c r="O9">
        <v>6</v>
      </c>
      <c r="P9">
        <v>1</v>
      </c>
      <c r="Q9">
        <v>11</v>
      </c>
      <c r="R9">
        <v>14</v>
      </c>
      <c r="S9">
        <v>13</v>
      </c>
      <c r="T9">
        <v>23</v>
      </c>
      <c r="U9">
        <v>5</v>
      </c>
      <c r="V9">
        <v>4</v>
      </c>
      <c r="W9">
        <f t="shared" si="1"/>
        <v>0</v>
      </c>
      <c r="X9">
        <f t="shared" si="1"/>
        <v>-1.054295244008272</v>
      </c>
    </row>
    <row r="10" spans="1:24" x14ac:dyDescent="0.25">
      <c r="B10">
        <v>7</v>
      </c>
      <c r="C10">
        <v>1</v>
      </c>
      <c r="D10">
        <v>1</v>
      </c>
      <c r="E10">
        <v>6</v>
      </c>
      <c r="F10">
        <v>23</v>
      </c>
      <c r="G10">
        <v>22</v>
      </c>
      <c r="H10">
        <v>25</v>
      </c>
      <c r="I10">
        <v>2</v>
      </c>
      <c r="J10">
        <v>3</v>
      </c>
      <c r="K10">
        <f t="shared" si="0"/>
        <v>-1.8844459036110228</v>
      </c>
      <c r="L10">
        <f t="shared" si="0"/>
        <v>-1.0427604699020581</v>
      </c>
      <c r="N10">
        <v>7</v>
      </c>
      <c r="O10">
        <v>1</v>
      </c>
      <c r="P10">
        <v>1</v>
      </c>
      <c r="Q10">
        <v>7</v>
      </c>
      <c r="R10">
        <v>9</v>
      </c>
      <c r="S10">
        <v>8</v>
      </c>
      <c r="T10">
        <v>15</v>
      </c>
      <c r="U10">
        <v>4</v>
      </c>
      <c r="V10">
        <v>3</v>
      </c>
      <c r="W10">
        <f t="shared" si="1"/>
        <v>-0.86602540378443871</v>
      </c>
      <c r="X10">
        <f t="shared" si="1"/>
        <v>-1.6124515496597103</v>
      </c>
    </row>
    <row r="11" spans="1:24" x14ac:dyDescent="0.25">
      <c r="B11">
        <v>8</v>
      </c>
      <c r="C11">
        <v>3</v>
      </c>
      <c r="D11">
        <v>1</v>
      </c>
      <c r="E11">
        <v>7</v>
      </c>
      <c r="F11">
        <v>14</v>
      </c>
      <c r="G11">
        <v>12</v>
      </c>
      <c r="H11">
        <v>21</v>
      </c>
      <c r="I11">
        <v>6</v>
      </c>
      <c r="J11">
        <v>7</v>
      </c>
      <c r="K11">
        <f t="shared" si="0"/>
        <v>0.82915619758885006</v>
      </c>
      <c r="L11">
        <f t="shared" si="0"/>
        <v>0.93299620991236809</v>
      </c>
      <c r="N11">
        <v>8</v>
      </c>
      <c r="O11">
        <v>5</v>
      </c>
      <c r="P11">
        <v>1</v>
      </c>
      <c r="Q11">
        <v>7</v>
      </c>
      <c r="R11">
        <v>14</v>
      </c>
      <c r="S11">
        <v>11</v>
      </c>
      <c r="T11">
        <v>22</v>
      </c>
      <c r="U11">
        <v>6</v>
      </c>
      <c r="V11">
        <v>7</v>
      </c>
      <c r="W11">
        <f t="shared" si="1"/>
        <v>0.86602540378443871</v>
      </c>
      <c r="X11">
        <f t="shared" si="1"/>
        <v>0.62017367294604209</v>
      </c>
    </row>
    <row r="12" spans="1:24" x14ac:dyDescent="0.25">
      <c r="B12">
        <v>9</v>
      </c>
      <c r="C12">
        <v>1</v>
      </c>
      <c r="D12">
        <v>1</v>
      </c>
      <c r="E12">
        <v>5</v>
      </c>
      <c r="F12">
        <v>13</v>
      </c>
      <c r="G12">
        <v>12</v>
      </c>
      <c r="H12">
        <v>19</v>
      </c>
      <c r="I12">
        <v>5</v>
      </c>
      <c r="J12">
        <v>3</v>
      </c>
      <c r="K12">
        <f t="shared" si="0"/>
        <v>0.1507556722888819</v>
      </c>
      <c r="L12">
        <f t="shared" si="0"/>
        <v>-1.0427604699020581</v>
      </c>
      <c r="N12">
        <v>9</v>
      </c>
      <c r="O12">
        <v>2</v>
      </c>
      <c r="P12">
        <v>1</v>
      </c>
      <c r="Q12">
        <v>5</v>
      </c>
      <c r="R12">
        <v>17</v>
      </c>
      <c r="S12">
        <v>15</v>
      </c>
      <c r="T12">
        <v>20</v>
      </c>
      <c r="U12">
        <v>3</v>
      </c>
      <c r="V12">
        <v>4</v>
      </c>
      <c r="W12">
        <f t="shared" si="1"/>
        <v>-1.7320508075688774</v>
      </c>
      <c r="X12">
        <f t="shared" si="1"/>
        <v>-1.054295244008272</v>
      </c>
    </row>
    <row r="14" spans="1:24" x14ac:dyDescent="0.25">
      <c r="B14" t="s">
        <v>4</v>
      </c>
      <c r="I14" t="s">
        <v>2</v>
      </c>
      <c r="J14" t="s">
        <v>5</v>
      </c>
      <c r="K14" t="s">
        <v>27</v>
      </c>
      <c r="L14" t="s">
        <v>28</v>
      </c>
      <c r="N14" t="s">
        <v>7</v>
      </c>
      <c r="U14" t="s">
        <v>2</v>
      </c>
      <c r="V14" t="s">
        <v>5</v>
      </c>
      <c r="W14" t="s">
        <v>27</v>
      </c>
      <c r="X14" t="s">
        <v>28</v>
      </c>
    </row>
    <row r="15" spans="1:24" x14ac:dyDescent="0.25">
      <c r="B15">
        <v>0</v>
      </c>
      <c r="C15">
        <v>2</v>
      </c>
      <c r="D15">
        <v>1</v>
      </c>
      <c r="E15">
        <v>6</v>
      </c>
      <c r="F15">
        <v>18</v>
      </c>
      <c r="G15">
        <v>15</v>
      </c>
      <c r="H15">
        <v>16</v>
      </c>
      <c r="N15">
        <v>0</v>
      </c>
      <c r="O15" t="s">
        <v>8</v>
      </c>
      <c r="P15">
        <v>2</v>
      </c>
      <c r="Q15">
        <v>8</v>
      </c>
      <c r="R15">
        <v>10</v>
      </c>
      <c r="S15">
        <v>13</v>
      </c>
      <c r="T15">
        <v>15</v>
      </c>
    </row>
    <row r="16" spans="1:24" x14ac:dyDescent="0.25">
      <c r="B16">
        <v>1</v>
      </c>
      <c r="C16">
        <v>5</v>
      </c>
      <c r="D16">
        <v>1</v>
      </c>
      <c r="E16">
        <v>3</v>
      </c>
      <c r="F16">
        <v>13</v>
      </c>
      <c r="G16">
        <v>12</v>
      </c>
      <c r="H16">
        <v>18</v>
      </c>
      <c r="I16">
        <v>8</v>
      </c>
      <c r="J16">
        <v>9</v>
      </c>
      <c r="K16">
        <f>(I16-AVERAGE(I$16:I$24))/_xlfn.STDEV.P(I$16:I$24)</f>
        <v>1.7008401285415224</v>
      </c>
      <c r="L16">
        <f>(J16-AVERAGE(J$16:J$24))/_xlfn.STDEV.P(J$16:J$24)</f>
        <v>1.7999081702930297</v>
      </c>
      <c r="N16">
        <v>1</v>
      </c>
      <c r="O16" t="s">
        <v>8</v>
      </c>
      <c r="P16">
        <v>1</v>
      </c>
      <c r="Q16">
        <v>10</v>
      </c>
      <c r="R16">
        <v>14</v>
      </c>
      <c r="S16">
        <v>15</v>
      </c>
      <c r="T16">
        <v>18</v>
      </c>
      <c r="U16">
        <v>6</v>
      </c>
      <c r="V16">
        <v>8</v>
      </c>
      <c r="W16">
        <f>(U16-AVERAGE(U$16:U$24))/_xlfn.STDEV.P(U$16:U$24)</f>
        <v>0.37062465833055047</v>
      </c>
      <c r="X16">
        <f>(V16-AVERAGE(V$16:V$24))/_xlfn.STDEV.P(V$16:V$24)</f>
        <v>1.4320780207890627</v>
      </c>
    </row>
    <row r="17" spans="2:25" x14ac:dyDescent="0.25">
      <c r="B17">
        <v>2</v>
      </c>
      <c r="C17">
        <v>1</v>
      </c>
      <c r="D17">
        <v>1</v>
      </c>
      <c r="E17">
        <v>3</v>
      </c>
      <c r="F17">
        <v>13</v>
      </c>
      <c r="G17">
        <v>12</v>
      </c>
      <c r="H17">
        <v>18</v>
      </c>
      <c r="I17">
        <v>3</v>
      </c>
      <c r="J17">
        <v>6</v>
      </c>
      <c r="K17">
        <f t="shared" ref="K17:L24" si="2">(I17-AVERAGE(I$16:I$24))/_xlfn.STDEV.P(I$16:I$24)</f>
        <v>-1.1338934190276817</v>
      </c>
      <c r="L17">
        <f t="shared" si="2"/>
        <v>6.4282434653322271E-2</v>
      </c>
      <c r="N17">
        <v>2</v>
      </c>
      <c r="O17" t="s">
        <v>8</v>
      </c>
      <c r="P17">
        <v>1</v>
      </c>
      <c r="Q17">
        <v>6</v>
      </c>
      <c r="R17">
        <v>15</v>
      </c>
      <c r="S17">
        <v>11</v>
      </c>
      <c r="T17">
        <v>18</v>
      </c>
      <c r="U17">
        <v>8</v>
      </c>
      <c r="V17">
        <v>7</v>
      </c>
      <c r="W17">
        <f t="shared" ref="W17:X24" si="3">(U17-AVERAGE(U$16:U$24))/_xlfn.STDEV.P(U$16:U$24)</f>
        <v>1.7048734283205325</v>
      </c>
      <c r="X17">
        <f t="shared" si="3"/>
        <v>0.8462279213753553</v>
      </c>
    </row>
    <row r="18" spans="2:25" x14ac:dyDescent="0.25">
      <c r="B18">
        <v>3</v>
      </c>
      <c r="C18">
        <v>4</v>
      </c>
      <c r="D18">
        <v>1</v>
      </c>
      <c r="E18">
        <v>9</v>
      </c>
      <c r="F18">
        <v>13</v>
      </c>
      <c r="G18">
        <v>12</v>
      </c>
      <c r="H18">
        <v>15</v>
      </c>
      <c r="I18">
        <v>5</v>
      </c>
      <c r="J18">
        <v>6</v>
      </c>
      <c r="K18">
        <f t="shared" si="2"/>
        <v>0</v>
      </c>
      <c r="L18">
        <f t="shared" si="2"/>
        <v>6.4282434653322271E-2</v>
      </c>
      <c r="N18">
        <v>3</v>
      </c>
      <c r="O18" t="s">
        <v>8</v>
      </c>
      <c r="P18">
        <v>1</v>
      </c>
      <c r="Q18">
        <v>5</v>
      </c>
      <c r="R18">
        <v>4</v>
      </c>
      <c r="S18">
        <v>10</v>
      </c>
      <c r="T18">
        <v>14</v>
      </c>
      <c r="U18">
        <v>5</v>
      </c>
      <c r="V18">
        <v>6</v>
      </c>
      <c r="W18">
        <f t="shared" si="3"/>
        <v>-0.29649972666444058</v>
      </c>
      <c r="X18">
        <f t="shared" si="3"/>
        <v>0.26037782196164788</v>
      </c>
    </row>
    <row r="19" spans="2:25" x14ac:dyDescent="0.25">
      <c r="B19">
        <v>4</v>
      </c>
      <c r="C19">
        <v>3</v>
      </c>
      <c r="D19">
        <v>1</v>
      </c>
      <c r="E19">
        <v>12</v>
      </c>
      <c r="F19">
        <v>13</v>
      </c>
      <c r="G19">
        <v>11</v>
      </c>
      <c r="H19">
        <v>15</v>
      </c>
      <c r="I19">
        <v>7</v>
      </c>
      <c r="J19">
        <v>8</v>
      </c>
      <c r="K19">
        <f t="shared" si="2"/>
        <v>1.1338934190276817</v>
      </c>
      <c r="L19">
        <f t="shared" si="2"/>
        <v>1.2213662584131273</v>
      </c>
      <c r="N19">
        <v>4</v>
      </c>
      <c r="O19" t="s">
        <v>8</v>
      </c>
      <c r="P19">
        <v>1</v>
      </c>
      <c r="Q19">
        <v>7</v>
      </c>
      <c r="R19">
        <v>10</v>
      </c>
      <c r="S19">
        <v>17</v>
      </c>
      <c r="T19">
        <v>21</v>
      </c>
      <c r="U19">
        <v>6</v>
      </c>
      <c r="V19">
        <v>7</v>
      </c>
      <c r="W19">
        <f t="shared" si="3"/>
        <v>0.37062465833055047</v>
      </c>
      <c r="X19">
        <f t="shared" si="3"/>
        <v>0.8462279213753553</v>
      </c>
    </row>
    <row r="20" spans="2:25" x14ac:dyDescent="0.25">
      <c r="B20">
        <v>5</v>
      </c>
      <c r="C20">
        <v>5</v>
      </c>
      <c r="D20">
        <v>1</v>
      </c>
      <c r="E20">
        <v>7</v>
      </c>
      <c r="F20">
        <v>9</v>
      </c>
      <c r="G20">
        <v>8</v>
      </c>
      <c r="H20">
        <v>14</v>
      </c>
      <c r="I20">
        <v>4</v>
      </c>
      <c r="J20">
        <v>4</v>
      </c>
      <c r="K20">
        <f t="shared" si="2"/>
        <v>-0.56694670951384085</v>
      </c>
      <c r="L20">
        <f t="shared" si="2"/>
        <v>-1.0928013891064827</v>
      </c>
      <c r="N20">
        <v>5</v>
      </c>
      <c r="O20" t="s">
        <v>8</v>
      </c>
      <c r="P20">
        <v>1</v>
      </c>
      <c r="Q20">
        <v>3</v>
      </c>
      <c r="R20">
        <v>6</v>
      </c>
      <c r="S20">
        <v>9</v>
      </c>
      <c r="T20">
        <v>14</v>
      </c>
      <c r="U20">
        <v>4</v>
      </c>
      <c r="V20">
        <v>5</v>
      </c>
      <c r="W20">
        <f t="shared" si="3"/>
        <v>-0.96362411165943163</v>
      </c>
      <c r="X20">
        <f t="shared" si="3"/>
        <v>-0.32547227745205953</v>
      </c>
    </row>
    <row r="21" spans="2:25" x14ac:dyDescent="0.25">
      <c r="B21">
        <v>6</v>
      </c>
      <c r="C21">
        <v>11</v>
      </c>
      <c r="D21">
        <v>1</v>
      </c>
      <c r="E21">
        <v>7</v>
      </c>
      <c r="F21">
        <v>17</v>
      </c>
      <c r="G21">
        <v>16</v>
      </c>
      <c r="H21">
        <v>19</v>
      </c>
      <c r="I21">
        <v>4</v>
      </c>
      <c r="J21">
        <v>7</v>
      </c>
      <c r="K21">
        <f t="shared" si="2"/>
        <v>-0.56694670951384085</v>
      </c>
      <c r="L21">
        <f t="shared" si="2"/>
        <v>0.64282434653322473</v>
      </c>
      <c r="N21">
        <v>6</v>
      </c>
      <c r="O21" t="s">
        <v>8</v>
      </c>
      <c r="P21">
        <v>1</v>
      </c>
      <c r="Q21">
        <v>4</v>
      </c>
      <c r="R21">
        <v>9</v>
      </c>
      <c r="S21">
        <v>14</v>
      </c>
      <c r="T21">
        <v>20</v>
      </c>
      <c r="U21">
        <v>4</v>
      </c>
      <c r="V21">
        <v>4</v>
      </c>
      <c r="W21">
        <f t="shared" si="3"/>
        <v>-0.96362411165943163</v>
      </c>
      <c r="X21">
        <f t="shared" si="3"/>
        <v>-0.911322376865767</v>
      </c>
    </row>
    <row r="22" spans="2:25" x14ac:dyDescent="0.25">
      <c r="B22">
        <v>7</v>
      </c>
      <c r="C22">
        <v>3</v>
      </c>
      <c r="D22">
        <v>1</v>
      </c>
      <c r="E22">
        <v>4</v>
      </c>
      <c r="F22">
        <v>9</v>
      </c>
      <c r="G22">
        <v>8</v>
      </c>
      <c r="H22">
        <v>18</v>
      </c>
      <c r="I22">
        <v>3</v>
      </c>
      <c r="J22">
        <v>4</v>
      </c>
      <c r="K22">
        <f t="shared" si="2"/>
        <v>-1.1338934190276817</v>
      </c>
      <c r="L22">
        <f t="shared" si="2"/>
        <v>-1.0928013891064827</v>
      </c>
      <c r="N22">
        <v>7</v>
      </c>
      <c r="O22" t="s">
        <v>8</v>
      </c>
      <c r="P22">
        <v>1</v>
      </c>
      <c r="Q22">
        <v>2</v>
      </c>
      <c r="R22">
        <v>10</v>
      </c>
      <c r="S22">
        <v>7</v>
      </c>
      <c r="T22">
        <v>19</v>
      </c>
      <c r="U22">
        <v>3</v>
      </c>
      <c r="V22">
        <v>2</v>
      </c>
      <c r="W22">
        <f t="shared" si="3"/>
        <v>-1.6307484966544228</v>
      </c>
      <c r="X22">
        <f t="shared" si="3"/>
        <v>-2.0830225756931817</v>
      </c>
    </row>
    <row r="23" spans="2:25" x14ac:dyDescent="0.25">
      <c r="B23">
        <v>8</v>
      </c>
      <c r="C23">
        <v>8</v>
      </c>
      <c r="D23">
        <v>1</v>
      </c>
      <c r="E23">
        <v>11</v>
      </c>
      <c r="F23">
        <v>14</v>
      </c>
      <c r="G23">
        <v>17</v>
      </c>
      <c r="H23">
        <v>16</v>
      </c>
      <c r="I23">
        <v>7</v>
      </c>
      <c r="J23">
        <v>5</v>
      </c>
      <c r="K23">
        <f t="shared" si="2"/>
        <v>1.1338934190276817</v>
      </c>
      <c r="L23">
        <f t="shared" si="2"/>
        <v>-0.51425947722658027</v>
      </c>
      <c r="N23">
        <v>8</v>
      </c>
      <c r="O23" t="s">
        <v>8</v>
      </c>
      <c r="P23">
        <v>1</v>
      </c>
      <c r="Q23">
        <v>7</v>
      </c>
      <c r="R23">
        <v>3</v>
      </c>
      <c r="S23">
        <v>10</v>
      </c>
      <c r="T23">
        <v>13</v>
      </c>
      <c r="U23">
        <v>7</v>
      </c>
      <c r="V23">
        <v>6</v>
      </c>
      <c r="W23">
        <f t="shared" si="3"/>
        <v>1.0377490433255414</v>
      </c>
      <c r="X23">
        <f t="shared" si="3"/>
        <v>0.26037782196164788</v>
      </c>
    </row>
    <row r="24" spans="2:25" x14ac:dyDescent="0.25">
      <c r="B24">
        <v>9</v>
      </c>
      <c r="C24">
        <v>9</v>
      </c>
      <c r="D24">
        <v>1</v>
      </c>
      <c r="E24">
        <v>2</v>
      </c>
      <c r="F24">
        <v>14</v>
      </c>
      <c r="G24">
        <v>18</v>
      </c>
      <c r="H24">
        <v>16</v>
      </c>
      <c r="I24">
        <v>4</v>
      </c>
      <c r="J24">
        <v>4</v>
      </c>
      <c r="K24">
        <f t="shared" si="2"/>
        <v>-0.56694670951384085</v>
      </c>
      <c r="L24">
        <f t="shared" si="2"/>
        <v>-1.0928013891064827</v>
      </c>
      <c r="N24">
        <v>9</v>
      </c>
      <c r="O24" t="s">
        <v>8</v>
      </c>
      <c r="P24">
        <v>1</v>
      </c>
      <c r="Q24">
        <v>2</v>
      </c>
      <c r="R24">
        <v>15</v>
      </c>
      <c r="S24">
        <v>11</v>
      </c>
      <c r="T24">
        <v>20</v>
      </c>
      <c r="U24">
        <v>6</v>
      </c>
      <c r="V24">
        <v>5</v>
      </c>
      <c r="W24">
        <f t="shared" si="3"/>
        <v>0.37062465833055047</v>
      </c>
      <c r="X24">
        <f t="shared" si="3"/>
        <v>-0.32547227745205953</v>
      </c>
    </row>
    <row r="26" spans="2:25" x14ac:dyDescent="0.25">
      <c r="T26" t="s">
        <v>85</v>
      </c>
      <c r="U26" t="s">
        <v>0</v>
      </c>
      <c r="V26" t="s">
        <v>6</v>
      </c>
      <c r="W26" t="s">
        <v>4</v>
      </c>
      <c r="X26" t="s">
        <v>7</v>
      </c>
    </row>
    <row r="27" spans="2:25" x14ac:dyDescent="0.25">
      <c r="T27" t="s">
        <v>0</v>
      </c>
      <c r="U27">
        <v>0</v>
      </c>
      <c r="V27">
        <f>SQRT(SUMXMY2(K4:K12,W4:W12))</f>
        <v>2.252717036223022</v>
      </c>
      <c r="W27">
        <f>SQRT(SUMXMY2(K4:K12,K16:K24))</f>
        <v>2.541946426158832</v>
      </c>
      <c r="X27">
        <f>SQRT(SUMXMY2(K4:K12,W16:W24))</f>
        <v>1.6470994674413388</v>
      </c>
    </row>
    <row r="28" spans="2:25" x14ac:dyDescent="0.25">
      <c r="T28" t="s">
        <v>6</v>
      </c>
      <c r="V28">
        <v>0</v>
      </c>
      <c r="W28">
        <f>SQRT(SUMXMY2(W4:W12,K16:K24))</f>
        <v>2.6829488316623515</v>
      </c>
      <c r="X28">
        <f>SQRT(SUMXMY2(W4:W12,W16:W24))</f>
        <v>2.9590629195345413</v>
      </c>
    </row>
    <row r="29" spans="2:25" x14ac:dyDescent="0.25">
      <c r="T29" t="s">
        <v>4</v>
      </c>
      <c r="W29">
        <v>0</v>
      </c>
      <c r="X29">
        <f>SQRT(SUMXMY2(K16:K24,W16:W24))</f>
        <v>3.4566481454510702</v>
      </c>
      <c r="Y29" t="s">
        <v>87</v>
      </c>
    </row>
    <row r="30" spans="2:25" x14ac:dyDescent="0.25">
      <c r="T30" t="s">
        <v>7</v>
      </c>
      <c r="X30">
        <v>0</v>
      </c>
      <c r="Y30">
        <f>(V27+W27+X27+W28+X28+X29)/6</f>
        <v>2.5900704710785258</v>
      </c>
    </row>
    <row r="32" spans="2:25" x14ac:dyDescent="0.25">
      <c r="T32" t="s">
        <v>86</v>
      </c>
      <c r="U32" t="s">
        <v>0</v>
      </c>
      <c r="V32" t="s">
        <v>6</v>
      </c>
      <c r="W32" t="s">
        <v>4</v>
      </c>
      <c r="X32" t="s">
        <v>7</v>
      </c>
    </row>
    <row r="33" spans="20:25" x14ac:dyDescent="0.25">
      <c r="T33" t="s">
        <v>0</v>
      </c>
      <c r="U33">
        <v>0</v>
      </c>
      <c r="V33">
        <f>SQRT(SUMXMY2(L4:L12,X4:X12))</f>
        <v>1.1819554336272668</v>
      </c>
      <c r="W33">
        <f>SQRT(SUMXMY2(L4:L12,L16:L24))</f>
        <v>3.1519978500189678</v>
      </c>
      <c r="X33">
        <f>SQRT(SUMXMY2(L4:L12,X16:X24))</f>
        <v>2.1051270854027373</v>
      </c>
    </row>
    <row r="34" spans="20:25" x14ac:dyDescent="0.25">
      <c r="T34" t="s">
        <v>6</v>
      </c>
      <c r="V34">
        <v>0</v>
      </c>
      <c r="W34">
        <f>SQRT(SUMXMY2(X4:X12,L16:L24))</f>
        <v>2.7818017855533412</v>
      </c>
      <c r="X34">
        <f>SQRT(SUMXMY2(X4:X12,X16:X24))</f>
        <v>1.3931499160697782</v>
      </c>
    </row>
    <row r="35" spans="20:25" x14ac:dyDescent="0.25">
      <c r="T35" t="s">
        <v>4</v>
      </c>
      <c r="W35">
        <v>0</v>
      </c>
      <c r="X35">
        <f>SQRT(SUMXMY2(L16:L24,X16:X24))</f>
        <v>2.4697127056853172</v>
      </c>
      <c r="Y35" t="s">
        <v>87</v>
      </c>
    </row>
    <row r="36" spans="20:25" x14ac:dyDescent="0.25">
      <c r="T36" t="s">
        <v>7</v>
      </c>
      <c r="X36">
        <v>0</v>
      </c>
      <c r="Y36">
        <f t="shared" ref="Y36" si="4">(V33+W33+X33+W34+X34+X35)/6</f>
        <v>2.1806241293929012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3C2A-5C47-473B-9CD1-0F831AB21DB6}">
  <dimension ref="A1:Y36"/>
  <sheetViews>
    <sheetView workbookViewId="0">
      <selection activeCell="K6" sqref="K6"/>
    </sheetView>
  </sheetViews>
  <sheetFormatPr defaultRowHeight="15" x14ac:dyDescent="0.25"/>
  <sheetData>
    <row r="1" spans="1:24" x14ac:dyDescent="0.25">
      <c r="A1" t="s">
        <v>25</v>
      </c>
      <c r="B1" t="s">
        <v>26</v>
      </c>
    </row>
    <row r="2" spans="1:24" x14ac:dyDescent="0.25">
      <c r="B2" t="s">
        <v>0</v>
      </c>
      <c r="I2" t="s">
        <v>2</v>
      </c>
      <c r="J2" t="s">
        <v>5</v>
      </c>
      <c r="K2" t="s">
        <v>27</v>
      </c>
      <c r="L2" t="s">
        <v>28</v>
      </c>
      <c r="N2" t="s">
        <v>6</v>
      </c>
      <c r="U2" t="s">
        <v>2</v>
      </c>
      <c r="V2" t="s">
        <v>1</v>
      </c>
      <c r="W2" t="s">
        <v>27</v>
      </c>
      <c r="X2" t="s">
        <v>28</v>
      </c>
    </row>
    <row r="3" spans="1:24" x14ac:dyDescent="0.25">
      <c r="B3">
        <v>0</v>
      </c>
      <c r="C3">
        <v>7</v>
      </c>
      <c r="D3">
        <v>4</v>
      </c>
      <c r="E3">
        <v>16</v>
      </c>
      <c r="F3">
        <v>14</v>
      </c>
      <c r="G3">
        <v>10</v>
      </c>
      <c r="H3">
        <v>19</v>
      </c>
      <c r="N3">
        <v>0</v>
      </c>
      <c r="O3">
        <v>6</v>
      </c>
      <c r="P3">
        <v>1</v>
      </c>
      <c r="Q3">
        <v>8</v>
      </c>
      <c r="R3">
        <v>28</v>
      </c>
      <c r="S3">
        <v>18</v>
      </c>
      <c r="T3">
        <v>22</v>
      </c>
    </row>
    <row r="4" spans="1:24" x14ac:dyDescent="0.25">
      <c r="B4">
        <v>1</v>
      </c>
      <c r="C4">
        <v>2</v>
      </c>
      <c r="D4">
        <v>1</v>
      </c>
      <c r="E4">
        <v>5</v>
      </c>
      <c r="F4">
        <v>7</v>
      </c>
      <c r="G4">
        <v>5</v>
      </c>
      <c r="H4">
        <v>16</v>
      </c>
      <c r="I4">
        <v>7</v>
      </c>
      <c r="J4">
        <v>6</v>
      </c>
      <c r="K4">
        <f>(I4-AVERAGE(I$4:I$12))/_xlfn.STDEV.P(I$4:I$12)</f>
        <v>1.7641057126819923</v>
      </c>
      <c r="L4">
        <f>(J4-AVERAGE(J$4:J$12))/_xlfn.STDEV.P(J$4:J$12)</f>
        <v>1.3857174192299984</v>
      </c>
      <c r="M4" s="11"/>
      <c r="N4">
        <v>1</v>
      </c>
      <c r="O4">
        <v>4</v>
      </c>
      <c r="P4">
        <v>1</v>
      </c>
      <c r="Q4">
        <v>7</v>
      </c>
      <c r="R4">
        <v>10</v>
      </c>
      <c r="S4">
        <v>6</v>
      </c>
      <c r="T4">
        <v>15</v>
      </c>
      <c r="U4">
        <v>5</v>
      </c>
      <c r="V4">
        <v>6</v>
      </c>
      <c r="W4">
        <f>(U4-AVERAGE(U$4:U$12))/_xlfn.STDEV.P(U$4:U$12)</f>
        <v>-0.24999999999999978</v>
      </c>
      <c r="X4">
        <f>(V4-AVERAGE(V$4:V$12))/_xlfn.STDEV.P(V$4:V$12)</f>
        <v>0.91923881554251186</v>
      </c>
    </row>
    <row r="5" spans="1:24" x14ac:dyDescent="0.25">
      <c r="B5">
        <v>2</v>
      </c>
      <c r="C5">
        <v>1</v>
      </c>
      <c r="D5">
        <v>1</v>
      </c>
      <c r="E5">
        <v>6</v>
      </c>
      <c r="F5">
        <v>11</v>
      </c>
      <c r="G5">
        <v>5</v>
      </c>
      <c r="H5">
        <v>14</v>
      </c>
      <c r="I5">
        <v>6</v>
      </c>
      <c r="J5">
        <v>6</v>
      </c>
      <c r="K5">
        <f t="shared" ref="K5:L12" si="0">(I5-AVERAGE(I$4:I$12))/_xlfn.STDEV.P(I$4:I$12)</f>
        <v>0.92847669088525897</v>
      </c>
      <c r="L5">
        <f t="shared" si="0"/>
        <v>1.3857174192299984</v>
      </c>
      <c r="N5">
        <v>2</v>
      </c>
      <c r="O5">
        <v>5</v>
      </c>
      <c r="P5">
        <v>1</v>
      </c>
      <c r="Q5">
        <v>7</v>
      </c>
      <c r="R5">
        <v>18</v>
      </c>
      <c r="S5">
        <v>15</v>
      </c>
      <c r="T5">
        <v>19</v>
      </c>
      <c r="U5">
        <v>8</v>
      </c>
      <c r="V5">
        <v>7</v>
      </c>
      <c r="W5">
        <f t="shared" ref="W5:X12" si="1">(U5-AVERAGE(U$4:U$12))/_xlfn.STDEV.P(U$4:U$12)</f>
        <v>2.0000000000000004</v>
      </c>
      <c r="X5">
        <f t="shared" si="1"/>
        <v>1.5556349186104046</v>
      </c>
    </row>
    <row r="6" spans="1:24" x14ac:dyDescent="0.25">
      <c r="B6">
        <v>3</v>
      </c>
      <c r="C6">
        <v>6</v>
      </c>
      <c r="D6">
        <v>1</v>
      </c>
      <c r="E6">
        <v>10</v>
      </c>
      <c r="F6">
        <v>18</v>
      </c>
      <c r="G6">
        <v>7</v>
      </c>
      <c r="H6">
        <v>16</v>
      </c>
      <c r="I6">
        <v>6</v>
      </c>
      <c r="J6">
        <v>3</v>
      </c>
      <c r="K6">
        <f t="shared" si="0"/>
        <v>0.92847669088525897</v>
      </c>
      <c r="L6">
        <f t="shared" si="0"/>
        <v>-0.58345996599157823</v>
      </c>
      <c r="N6">
        <v>3</v>
      </c>
      <c r="O6">
        <v>7</v>
      </c>
      <c r="P6">
        <v>1</v>
      </c>
      <c r="Q6">
        <v>12</v>
      </c>
      <c r="R6">
        <v>18</v>
      </c>
      <c r="S6">
        <v>9</v>
      </c>
      <c r="T6">
        <v>16</v>
      </c>
      <c r="U6">
        <v>6</v>
      </c>
      <c r="V6">
        <v>5</v>
      </c>
      <c r="W6">
        <f t="shared" si="1"/>
        <v>0.50000000000000022</v>
      </c>
      <c r="X6">
        <f t="shared" si="1"/>
        <v>0.28284271247461912</v>
      </c>
    </row>
    <row r="7" spans="1:24" x14ac:dyDescent="0.25">
      <c r="B7">
        <v>4</v>
      </c>
      <c r="C7">
        <v>10</v>
      </c>
      <c r="D7">
        <v>1</v>
      </c>
      <c r="E7">
        <v>10</v>
      </c>
      <c r="F7">
        <v>11</v>
      </c>
      <c r="G7">
        <v>6</v>
      </c>
      <c r="H7">
        <v>14</v>
      </c>
      <c r="I7">
        <v>5</v>
      </c>
      <c r="J7">
        <v>4</v>
      </c>
      <c r="K7">
        <f t="shared" si="0"/>
        <v>9.2847669088525597E-2</v>
      </c>
      <c r="L7">
        <f t="shared" si="0"/>
        <v>7.2932495748947307E-2</v>
      </c>
      <c r="N7">
        <v>4</v>
      </c>
      <c r="O7">
        <v>7</v>
      </c>
      <c r="P7">
        <v>1</v>
      </c>
      <c r="Q7">
        <v>11</v>
      </c>
      <c r="R7">
        <v>18</v>
      </c>
      <c r="S7">
        <v>13</v>
      </c>
      <c r="T7">
        <v>20</v>
      </c>
      <c r="U7">
        <v>5</v>
      </c>
      <c r="V7">
        <v>2</v>
      </c>
      <c r="W7">
        <f t="shared" si="1"/>
        <v>-0.24999999999999978</v>
      </c>
      <c r="X7">
        <f t="shared" si="1"/>
        <v>-1.6263455967290592</v>
      </c>
    </row>
    <row r="8" spans="1:24" x14ac:dyDescent="0.25">
      <c r="B8">
        <v>5</v>
      </c>
      <c r="C8">
        <v>2</v>
      </c>
      <c r="D8">
        <v>1</v>
      </c>
      <c r="E8">
        <v>4</v>
      </c>
      <c r="F8">
        <v>7</v>
      </c>
      <c r="G8">
        <v>5</v>
      </c>
      <c r="H8">
        <v>15</v>
      </c>
      <c r="I8">
        <v>3</v>
      </c>
      <c r="J8">
        <v>3</v>
      </c>
      <c r="K8">
        <f t="shared" si="0"/>
        <v>-1.5784103745049411</v>
      </c>
      <c r="L8">
        <f t="shared" si="0"/>
        <v>-0.58345996599157823</v>
      </c>
      <c r="N8">
        <v>5</v>
      </c>
      <c r="O8">
        <v>4</v>
      </c>
      <c r="P8">
        <v>1</v>
      </c>
      <c r="Q8">
        <v>7</v>
      </c>
      <c r="R8">
        <v>11</v>
      </c>
      <c r="S8">
        <v>6</v>
      </c>
      <c r="T8">
        <v>15</v>
      </c>
      <c r="U8">
        <v>5</v>
      </c>
      <c r="V8">
        <v>3</v>
      </c>
      <c r="W8">
        <f t="shared" si="1"/>
        <v>-0.24999999999999978</v>
      </c>
      <c r="X8">
        <f t="shared" si="1"/>
        <v>-0.98994949366116636</v>
      </c>
    </row>
    <row r="9" spans="1:24" x14ac:dyDescent="0.25">
      <c r="B9">
        <v>6</v>
      </c>
      <c r="C9">
        <v>3</v>
      </c>
      <c r="D9">
        <v>1</v>
      </c>
      <c r="E9">
        <v>6</v>
      </c>
      <c r="F9">
        <v>11</v>
      </c>
      <c r="G9">
        <v>7</v>
      </c>
      <c r="H9">
        <v>16</v>
      </c>
      <c r="I9">
        <v>4</v>
      </c>
      <c r="J9">
        <v>5</v>
      </c>
      <c r="K9">
        <f t="shared" si="0"/>
        <v>-0.74278135270820778</v>
      </c>
      <c r="L9">
        <f t="shared" si="0"/>
        <v>0.72932495748947279</v>
      </c>
      <c r="N9">
        <v>6</v>
      </c>
      <c r="O9">
        <v>7</v>
      </c>
      <c r="P9">
        <v>1</v>
      </c>
      <c r="Q9">
        <v>11</v>
      </c>
      <c r="R9">
        <v>14</v>
      </c>
      <c r="S9">
        <v>9</v>
      </c>
      <c r="T9">
        <v>19</v>
      </c>
      <c r="U9">
        <v>6</v>
      </c>
      <c r="V9">
        <v>5</v>
      </c>
      <c r="W9">
        <f t="shared" si="1"/>
        <v>0.50000000000000022</v>
      </c>
      <c r="X9">
        <f t="shared" si="1"/>
        <v>0.28284271247461912</v>
      </c>
    </row>
    <row r="10" spans="1:24" x14ac:dyDescent="0.25">
      <c r="B10">
        <v>7</v>
      </c>
      <c r="C10">
        <v>1</v>
      </c>
      <c r="D10">
        <v>1</v>
      </c>
      <c r="E10">
        <v>1</v>
      </c>
      <c r="F10">
        <v>6</v>
      </c>
      <c r="G10">
        <v>3</v>
      </c>
      <c r="H10">
        <v>12</v>
      </c>
      <c r="I10">
        <v>4</v>
      </c>
      <c r="J10">
        <v>1</v>
      </c>
      <c r="K10">
        <f t="shared" si="0"/>
        <v>-0.74278135270820778</v>
      </c>
      <c r="L10">
        <f t="shared" si="0"/>
        <v>-1.8962448894726294</v>
      </c>
      <c r="N10">
        <v>7</v>
      </c>
      <c r="O10">
        <v>8</v>
      </c>
      <c r="P10">
        <v>1</v>
      </c>
      <c r="Q10">
        <v>9</v>
      </c>
      <c r="R10">
        <v>14</v>
      </c>
      <c r="S10">
        <v>9</v>
      </c>
      <c r="T10">
        <v>18</v>
      </c>
      <c r="U10">
        <v>4</v>
      </c>
      <c r="V10">
        <v>4</v>
      </c>
      <c r="W10">
        <f t="shared" si="1"/>
        <v>-0.99999999999999978</v>
      </c>
      <c r="X10">
        <f t="shared" si="1"/>
        <v>-0.35355339059327362</v>
      </c>
    </row>
    <row r="11" spans="1:24" x14ac:dyDescent="0.25">
      <c r="B11">
        <v>8</v>
      </c>
      <c r="C11">
        <v>2</v>
      </c>
      <c r="D11">
        <v>1</v>
      </c>
      <c r="E11">
        <v>7</v>
      </c>
      <c r="F11">
        <v>9</v>
      </c>
      <c r="G11">
        <v>6</v>
      </c>
      <c r="H11">
        <v>12</v>
      </c>
      <c r="I11">
        <v>5</v>
      </c>
      <c r="J11">
        <v>4</v>
      </c>
      <c r="K11">
        <f t="shared" si="0"/>
        <v>9.2847669088525597E-2</v>
      </c>
      <c r="L11">
        <f t="shared" si="0"/>
        <v>7.2932495748947307E-2</v>
      </c>
      <c r="N11">
        <v>8</v>
      </c>
      <c r="O11">
        <v>6</v>
      </c>
      <c r="P11">
        <v>1</v>
      </c>
      <c r="Q11">
        <v>7</v>
      </c>
      <c r="R11">
        <v>15</v>
      </c>
      <c r="S11">
        <v>11</v>
      </c>
      <c r="T11">
        <v>16</v>
      </c>
      <c r="U11">
        <v>6</v>
      </c>
      <c r="V11">
        <v>6</v>
      </c>
      <c r="W11">
        <f t="shared" si="1"/>
        <v>0.50000000000000022</v>
      </c>
      <c r="X11">
        <f t="shared" si="1"/>
        <v>0.91923881554251186</v>
      </c>
    </row>
    <row r="12" spans="1:24" x14ac:dyDescent="0.25">
      <c r="B12">
        <v>9</v>
      </c>
      <c r="C12">
        <v>2</v>
      </c>
      <c r="D12">
        <v>1</v>
      </c>
      <c r="E12">
        <v>5</v>
      </c>
      <c r="F12">
        <v>9</v>
      </c>
      <c r="G12">
        <v>7</v>
      </c>
      <c r="H12">
        <v>11</v>
      </c>
      <c r="I12">
        <v>4</v>
      </c>
      <c r="J12">
        <v>3</v>
      </c>
      <c r="K12">
        <f t="shared" si="0"/>
        <v>-0.74278135270820778</v>
      </c>
      <c r="L12">
        <f t="shared" si="0"/>
        <v>-0.58345996599157823</v>
      </c>
      <c r="N12">
        <v>9</v>
      </c>
      <c r="O12">
        <v>6</v>
      </c>
      <c r="P12">
        <v>1</v>
      </c>
      <c r="Q12">
        <v>8</v>
      </c>
      <c r="R12">
        <v>10</v>
      </c>
      <c r="S12">
        <v>7</v>
      </c>
      <c r="T12">
        <v>20</v>
      </c>
      <c r="U12">
        <v>3</v>
      </c>
      <c r="V12">
        <v>3</v>
      </c>
      <c r="W12">
        <f t="shared" si="1"/>
        <v>-1.7499999999999998</v>
      </c>
      <c r="X12">
        <f t="shared" si="1"/>
        <v>-0.98994949366116636</v>
      </c>
    </row>
    <row r="14" spans="1:24" x14ac:dyDescent="0.25">
      <c r="B14" t="s">
        <v>4</v>
      </c>
      <c r="I14" t="s">
        <v>2</v>
      </c>
      <c r="J14" t="s">
        <v>5</v>
      </c>
      <c r="K14" t="s">
        <v>27</v>
      </c>
      <c r="L14" t="s">
        <v>28</v>
      </c>
      <c r="N14" t="s">
        <v>7</v>
      </c>
      <c r="U14" t="s">
        <v>2</v>
      </c>
      <c r="V14" t="s">
        <v>5</v>
      </c>
      <c r="W14" t="s">
        <v>27</v>
      </c>
      <c r="X14" t="s">
        <v>28</v>
      </c>
    </row>
    <row r="15" spans="1:24" x14ac:dyDescent="0.25">
      <c r="B15">
        <v>0</v>
      </c>
      <c r="C15">
        <v>7</v>
      </c>
      <c r="D15">
        <v>1</v>
      </c>
      <c r="E15">
        <v>10</v>
      </c>
      <c r="F15">
        <v>14</v>
      </c>
      <c r="G15">
        <v>7</v>
      </c>
      <c r="H15">
        <v>15</v>
      </c>
      <c r="N15">
        <v>0</v>
      </c>
      <c r="O15" t="s">
        <v>8</v>
      </c>
      <c r="P15">
        <v>2</v>
      </c>
      <c r="Q15">
        <v>8</v>
      </c>
      <c r="R15">
        <v>15</v>
      </c>
      <c r="S15">
        <v>10</v>
      </c>
      <c r="T15">
        <v>16</v>
      </c>
    </row>
    <row r="16" spans="1:24" x14ac:dyDescent="0.25">
      <c r="B16">
        <v>1</v>
      </c>
      <c r="C16">
        <v>11</v>
      </c>
      <c r="D16">
        <v>1</v>
      </c>
      <c r="E16">
        <v>7</v>
      </c>
      <c r="F16">
        <v>14</v>
      </c>
      <c r="G16">
        <v>9</v>
      </c>
      <c r="H16">
        <v>16</v>
      </c>
      <c r="I16">
        <v>6</v>
      </c>
      <c r="J16">
        <v>7</v>
      </c>
      <c r="K16">
        <f>(I16-AVERAGE(I$16:I$24))/_xlfn.STDEV.P(I$16:I$24)</f>
        <v>1.0690449676496974</v>
      </c>
      <c r="L16">
        <f>(J16-AVERAGE(J$16:J$24))/_xlfn.STDEV.P(J$16:J$24)</f>
        <v>1.7170070493586127</v>
      </c>
      <c r="N16">
        <v>1</v>
      </c>
      <c r="O16" t="s">
        <v>8</v>
      </c>
      <c r="P16">
        <v>1</v>
      </c>
      <c r="Q16">
        <v>7</v>
      </c>
      <c r="R16">
        <v>6</v>
      </c>
      <c r="S16">
        <v>5</v>
      </c>
      <c r="T16">
        <v>10</v>
      </c>
      <c r="U16">
        <v>6</v>
      </c>
      <c r="V16">
        <v>6</v>
      </c>
      <c r="W16">
        <f>(U16-AVERAGE(U$16:U$24))/_xlfn.STDEV.P(U$16:U$24)</f>
        <v>1.3339459376998315</v>
      </c>
      <c r="X16">
        <f>(V16-AVERAGE(V$16:V$24))/_xlfn.STDEV.P(V$16:V$24)</f>
        <v>1.0932163332202423</v>
      </c>
    </row>
    <row r="17" spans="2:25" x14ac:dyDescent="0.25">
      <c r="B17">
        <v>2</v>
      </c>
      <c r="C17">
        <v>2</v>
      </c>
      <c r="D17">
        <v>1</v>
      </c>
      <c r="E17">
        <v>4</v>
      </c>
      <c r="F17">
        <v>7</v>
      </c>
      <c r="G17">
        <v>6</v>
      </c>
      <c r="H17">
        <v>11</v>
      </c>
      <c r="I17">
        <v>6</v>
      </c>
      <c r="J17">
        <v>5</v>
      </c>
      <c r="K17">
        <f t="shared" ref="K17:L24" si="2">(I17-AVERAGE(I$16:I$24))/_xlfn.STDEV.P(I$16:I$24)</f>
        <v>1.0690449676496974</v>
      </c>
      <c r="L17">
        <f t="shared" si="2"/>
        <v>0.48076197382041153</v>
      </c>
      <c r="N17">
        <v>2</v>
      </c>
      <c r="O17" t="s">
        <v>8</v>
      </c>
      <c r="P17">
        <v>1</v>
      </c>
      <c r="Q17">
        <v>7</v>
      </c>
      <c r="R17">
        <v>6</v>
      </c>
      <c r="S17">
        <v>11</v>
      </c>
      <c r="T17">
        <v>18</v>
      </c>
      <c r="U17">
        <v>6</v>
      </c>
      <c r="V17">
        <v>5</v>
      </c>
      <c r="W17">
        <f t="shared" ref="W17:X24" si="3">(U17-AVERAGE(U$16:U$24))/_xlfn.STDEV.P(U$16:U$24)</f>
        <v>1.3339459376998315</v>
      </c>
      <c r="X17">
        <f t="shared" si="3"/>
        <v>0.39043440472151497</v>
      </c>
    </row>
    <row r="18" spans="2:25" x14ac:dyDescent="0.25">
      <c r="B18">
        <v>3</v>
      </c>
      <c r="C18">
        <v>7</v>
      </c>
      <c r="D18">
        <v>1</v>
      </c>
      <c r="E18">
        <v>10</v>
      </c>
      <c r="F18">
        <v>10</v>
      </c>
      <c r="G18">
        <v>7</v>
      </c>
      <c r="H18">
        <v>13</v>
      </c>
      <c r="I18">
        <v>6</v>
      </c>
      <c r="J18">
        <v>5</v>
      </c>
      <c r="K18">
        <f t="shared" si="2"/>
        <v>1.0690449676496974</v>
      </c>
      <c r="L18">
        <f t="shared" si="2"/>
        <v>0.48076197382041153</v>
      </c>
      <c r="N18">
        <v>3</v>
      </c>
      <c r="O18" t="s">
        <v>8</v>
      </c>
      <c r="P18">
        <v>1</v>
      </c>
      <c r="Q18">
        <v>7</v>
      </c>
      <c r="R18">
        <v>6</v>
      </c>
      <c r="S18">
        <v>5</v>
      </c>
      <c r="T18">
        <v>11</v>
      </c>
      <c r="U18">
        <v>5</v>
      </c>
      <c r="V18">
        <v>5</v>
      </c>
      <c r="W18">
        <f t="shared" si="3"/>
        <v>0.24253562503633308</v>
      </c>
      <c r="X18">
        <f t="shared" si="3"/>
        <v>0.39043440472151497</v>
      </c>
    </row>
    <row r="19" spans="2:25" x14ac:dyDescent="0.25">
      <c r="B19">
        <v>4</v>
      </c>
      <c r="C19">
        <v>10</v>
      </c>
      <c r="D19">
        <v>1</v>
      </c>
      <c r="E19">
        <v>12</v>
      </c>
      <c r="F19">
        <v>13</v>
      </c>
      <c r="G19">
        <v>11</v>
      </c>
      <c r="H19">
        <v>15</v>
      </c>
      <c r="I19">
        <v>2</v>
      </c>
      <c r="J19">
        <v>1</v>
      </c>
      <c r="K19">
        <f t="shared" si="2"/>
        <v>-2.1380899352993956</v>
      </c>
      <c r="L19">
        <f t="shared" si="2"/>
        <v>-1.9917281772559909</v>
      </c>
      <c r="N19">
        <v>4</v>
      </c>
      <c r="O19" t="s">
        <v>8</v>
      </c>
      <c r="P19">
        <v>2</v>
      </c>
      <c r="Q19">
        <v>8</v>
      </c>
      <c r="R19">
        <v>6</v>
      </c>
      <c r="S19">
        <v>5</v>
      </c>
      <c r="T19">
        <v>12</v>
      </c>
      <c r="U19">
        <v>5</v>
      </c>
      <c r="V19">
        <v>6</v>
      </c>
      <c r="W19">
        <f t="shared" si="3"/>
        <v>0.24253562503633308</v>
      </c>
      <c r="X19">
        <f t="shared" si="3"/>
        <v>1.0932163332202423</v>
      </c>
    </row>
    <row r="20" spans="2:25" x14ac:dyDescent="0.25">
      <c r="B20">
        <v>5</v>
      </c>
      <c r="C20">
        <v>2</v>
      </c>
      <c r="D20">
        <v>1</v>
      </c>
      <c r="E20">
        <v>3</v>
      </c>
      <c r="F20">
        <v>6</v>
      </c>
      <c r="G20">
        <v>3</v>
      </c>
      <c r="H20">
        <v>11</v>
      </c>
      <c r="I20">
        <v>5</v>
      </c>
      <c r="J20">
        <v>3</v>
      </c>
      <c r="K20">
        <f t="shared" si="2"/>
        <v>0.26726124191242417</v>
      </c>
      <c r="L20">
        <f t="shared" si="2"/>
        <v>-0.75548310171778976</v>
      </c>
      <c r="N20">
        <v>5</v>
      </c>
      <c r="O20" t="s">
        <v>8</v>
      </c>
      <c r="P20">
        <v>1</v>
      </c>
      <c r="Q20">
        <v>6</v>
      </c>
      <c r="R20">
        <v>5</v>
      </c>
      <c r="S20">
        <v>4</v>
      </c>
      <c r="T20">
        <v>11</v>
      </c>
      <c r="U20">
        <v>4</v>
      </c>
      <c r="V20">
        <v>3</v>
      </c>
      <c r="W20">
        <f t="shared" si="3"/>
        <v>-0.84887468762716534</v>
      </c>
      <c r="X20">
        <f t="shared" si="3"/>
        <v>-1.0151294522759395</v>
      </c>
    </row>
    <row r="21" spans="2:25" x14ac:dyDescent="0.25">
      <c r="B21">
        <v>6</v>
      </c>
      <c r="C21">
        <v>11</v>
      </c>
      <c r="D21">
        <v>1</v>
      </c>
      <c r="E21">
        <v>14</v>
      </c>
      <c r="F21">
        <v>15</v>
      </c>
      <c r="G21">
        <v>9</v>
      </c>
      <c r="H21">
        <v>16</v>
      </c>
      <c r="I21">
        <v>4</v>
      </c>
      <c r="J21">
        <v>5</v>
      </c>
      <c r="K21">
        <f t="shared" si="2"/>
        <v>-0.53452248382484902</v>
      </c>
      <c r="L21">
        <f t="shared" si="2"/>
        <v>0.48076197382041153</v>
      </c>
      <c r="N21">
        <v>6</v>
      </c>
      <c r="O21" t="s">
        <v>8</v>
      </c>
      <c r="P21">
        <v>1</v>
      </c>
      <c r="Q21">
        <v>4</v>
      </c>
      <c r="R21">
        <v>7</v>
      </c>
      <c r="S21">
        <v>6</v>
      </c>
      <c r="T21">
        <v>11</v>
      </c>
      <c r="U21">
        <v>4</v>
      </c>
      <c r="V21">
        <v>3</v>
      </c>
      <c r="W21">
        <f t="shared" si="3"/>
        <v>-0.84887468762716534</v>
      </c>
      <c r="X21">
        <f t="shared" si="3"/>
        <v>-1.0151294522759395</v>
      </c>
    </row>
    <row r="22" spans="2:25" x14ac:dyDescent="0.25">
      <c r="B22">
        <v>7</v>
      </c>
      <c r="C22">
        <v>7</v>
      </c>
      <c r="D22">
        <v>1</v>
      </c>
      <c r="E22">
        <v>9</v>
      </c>
      <c r="F22">
        <v>13</v>
      </c>
      <c r="G22">
        <v>12</v>
      </c>
      <c r="H22">
        <v>18</v>
      </c>
      <c r="I22">
        <v>4</v>
      </c>
      <c r="J22">
        <v>4</v>
      </c>
      <c r="K22">
        <f t="shared" si="2"/>
        <v>-0.53452248382484902</v>
      </c>
      <c r="L22">
        <f t="shared" si="2"/>
        <v>-0.13736056394868909</v>
      </c>
      <c r="N22">
        <v>7</v>
      </c>
      <c r="O22" t="s">
        <v>8</v>
      </c>
      <c r="P22">
        <v>1</v>
      </c>
      <c r="Q22">
        <v>3</v>
      </c>
      <c r="R22">
        <v>7</v>
      </c>
      <c r="S22">
        <v>5</v>
      </c>
      <c r="T22">
        <v>12</v>
      </c>
      <c r="U22">
        <v>5</v>
      </c>
      <c r="V22">
        <v>4</v>
      </c>
      <c r="W22">
        <f t="shared" si="3"/>
        <v>0.24253562503633308</v>
      </c>
      <c r="X22">
        <f t="shared" si="3"/>
        <v>-0.31234752377721225</v>
      </c>
    </row>
    <row r="23" spans="2:25" x14ac:dyDescent="0.25">
      <c r="B23">
        <v>8</v>
      </c>
      <c r="C23">
        <v>3</v>
      </c>
      <c r="D23">
        <v>1</v>
      </c>
      <c r="E23">
        <v>6</v>
      </c>
      <c r="F23">
        <v>9</v>
      </c>
      <c r="G23">
        <v>7</v>
      </c>
      <c r="H23">
        <v>11</v>
      </c>
      <c r="I23">
        <v>5</v>
      </c>
      <c r="J23">
        <v>3</v>
      </c>
      <c r="K23">
        <f t="shared" si="2"/>
        <v>0.26726124191242417</v>
      </c>
      <c r="L23">
        <f t="shared" si="2"/>
        <v>-0.75548310171778976</v>
      </c>
      <c r="N23">
        <v>8</v>
      </c>
      <c r="O23" t="s">
        <v>8</v>
      </c>
      <c r="P23">
        <v>1</v>
      </c>
      <c r="Q23">
        <v>7</v>
      </c>
      <c r="R23">
        <v>6</v>
      </c>
      <c r="S23">
        <v>8</v>
      </c>
      <c r="T23">
        <v>15</v>
      </c>
      <c r="U23">
        <v>5</v>
      </c>
      <c r="V23">
        <v>6</v>
      </c>
      <c r="W23">
        <f t="shared" si="3"/>
        <v>0.24253562503633308</v>
      </c>
      <c r="X23">
        <f t="shared" si="3"/>
        <v>1.0932163332202423</v>
      </c>
    </row>
    <row r="24" spans="2:25" x14ac:dyDescent="0.25">
      <c r="B24">
        <v>9</v>
      </c>
      <c r="C24">
        <v>7</v>
      </c>
      <c r="D24">
        <v>1</v>
      </c>
      <c r="E24">
        <v>10</v>
      </c>
      <c r="F24">
        <v>11</v>
      </c>
      <c r="G24">
        <v>9</v>
      </c>
      <c r="H24">
        <v>14</v>
      </c>
      <c r="I24">
        <v>4</v>
      </c>
      <c r="J24">
        <v>5</v>
      </c>
      <c r="K24">
        <f t="shared" si="2"/>
        <v>-0.53452248382484902</v>
      </c>
      <c r="L24">
        <f t="shared" si="2"/>
        <v>0.48076197382041153</v>
      </c>
      <c r="N24">
        <v>9</v>
      </c>
      <c r="O24" t="s">
        <v>8</v>
      </c>
      <c r="P24">
        <v>1</v>
      </c>
      <c r="Q24">
        <v>4</v>
      </c>
      <c r="R24">
        <v>6</v>
      </c>
      <c r="S24">
        <v>5</v>
      </c>
      <c r="T24">
        <v>12</v>
      </c>
      <c r="U24">
        <v>3</v>
      </c>
      <c r="V24">
        <v>2</v>
      </c>
      <c r="W24">
        <f t="shared" si="3"/>
        <v>-1.9402850002906638</v>
      </c>
      <c r="X24">
        <f t="shared" si="3"/>
        <v>-1.7179113807746667</v>
      </c>
    </row>
    <row r="26" spans="2:25" x14ac:dyDescent="0.25">
      <c r="T26" t="s">
        <v>85</v>
      </c>
      <c r="U26" t="s">
        <v>0</v>
      </c>
      <c r="V26" t="s">
        <v>6</v>
      </c>
      <c r="W26" t="s">
        <v>4</v>
      </c>
      <c r="X26" t="s">
        <v>7</v>
      </c>
    </row>
    <row r="27" spans="2:25" x14ac:dyDescent="0.25">
      <c r="T27" t="s">
        <v>0</v>
      </c>
      <c r="U27">
        <v>0</v>
      </c>
      <c r="V27">
        <f>SQRT(SUMXMY2(K4:K12,W4:W12))</f>
        <v>3.1719905884051793</v>
      </c>
      <c r="W27">
        <f>SQRT(SUMXMY2(K4:K12,K16:K24))</f>
        <v>3.0111044475842461</v>
      </c>
      <c r="X27">
        <f>SQRT(SUMXMY2(K4:K12,W16:W24))</f>
        <v>1.9527195146774365</v>
      </c>
    </row>
    <row r="28" spans="2:25" x14ac:dyDescent="0.25">
      <c r="T28" t="s">
        <v>6</v>
      </c>
      <c r="V28">
        <v>0</v>
      </c>
      <c r="W28">
        <f>SQRT(SUMXMY2(W4:W12,K16:K24))</f>
        <v>3.0953628026062847</v>
      </c>
      <c r="X28">
        <f>SQRT(SUMXMY2(W4:W12,W16:W24))</f>
        <v>2.6619347988568425</v>
      </c>
    </row>
    <row r="29" spans="2:25" x14ac:dyDescent="0.25">
      <c r="T29" t="s">
        <v>4</v>
      </c>
      <c r="W29">
        <v>0</v>
      </c>
      <c r="X29">
        <f>SQRT(SUMXMY2(K16:K24,W16:W24))</f>
        <v>3.2273853867240083</v>
      </c>
      <c r="Y29" t="s">
        <v>87</v>
      </c>
    </row>
    <row r="30" spans="2:25" x14ac:dyDescent="0.25">
      <c r="T30" t="s">
        <v>7</v>
      </c>
      <c r="X30">
        <v>0</v>
      </c>
      <c r="Y30">
        <f>(V27+W27+X27+W28+X28+X29)/6</f>
        <v>2.8534162564756662</v>
      </c>
    </row>
    <row r="32" spans="2:25" x14ac:dyDescent="0.25">
      <c r="T32" t="s">
        <v>86</v>
      </c>
      <c r="U32" t="s">
        <v>0</v>
      </c>
      <c r="V32" t="s">
        <v>6</v>
      </c>
      <c r="W32" t="s">
        <v>4</v>
      </c>
      <c r="X32" t="s">
        <v>7</v>
      </c>
    </row>
    <row r="33" spans="20:25" x14ac:dyDescent="0.25">
      <c r="T33" t="s">
        <v>0</v>
      </c>
      <c r="U33">
        <v>0</v>
      </c>
      <c r="V33">
        <f>SQRT(SUMXMY2(L4:L12,X4:X12))</f>
        <v>2.7405192802730052</v>
      </c>
      <c r="W33">
        <f>SQRT(SUMXMY2(L4:L12,L16:L24))</f>
        <v>3.3657063946503611</v>
      </c>
      <c r="X33">
        <f>SQRT(SUMXMY2(L4:L12,X16:X24))</f>
        <v>3.3364268669194845</v>
      </c>
    </row>
    <row r="34" spans="20:25" x14ac:dyDescent="0.25">
      <c r="T34" t="s">
        <v>6</v>
      </c>
      <c r="V34">
        <v>0</v>
      </c>
      <c r="W34">
        <f>SQRT(SUMXMY2(X4:X12,L16:L24))</f>
        <v>2.6595176345496898</v>
      </c>
      <c r="X34">
        <f>SQRT(SUMXMY2(X4:X12,X16:X24))</f>
        <v>3.3230729539516082</v>
      </c>
    </row>
    <row r="35" spans="20:25" x14ac:dyDescent="0.25">
      <c r="T35" t="s">
        <v>4</v>
      </c>
      <c r="W35">
        <v>0</v>
      </c>
      <c r="X35">
        <f>SQRT(SUMXMY2(L16:L24,X16:X24))</f>
        <v>4.528785441243584</v>
      </c>
      <c r="Y35" t="s">
        <v>87</v>
      </c>
    </row>
    <row r="36" spans="20:25" x14ac:dyDescent="0.25">
      <c r="T36" t="s">
        <v>7</v>
      </c>
      <c r="X36">
        <v>0</v>
      </c>
      <c r="Y36">
        <f t="shared" ref="Y36" si="4">(V33+W33+X33+W34+X34+X35)/6</f>
        <v>3.3256714285979556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F931-7780-4ABF-8F04-86EADD96969D}">
  <dimension ref="A1:Y36"/>
  <sheetViews>
    <sheetView workbookViewId="0">
      <selection activeCell="N26" sqref="N26"/>
    </sheetView>
  </sheetViews>
  <sheetFormatPr defaultRowHeight="15" x14ac:dyDescent="0.25"/>
  <sheetData>
    <row r="1" spans="1:24" x14ac:dyDescent="0.25">
      <c r="A1" t="s">
        <v>49</v>
      </c>
      <c r="B1" t="s">
        <v>50</v>
      </c>
    </row>
    <row r="2" spans="1:24" x14ac:dyDescent="0.25">
      <c r="B2" t="s">
        <v>0</v>
      </c>
      <c r="I2" t="s">
        <v>2</v>
      </c>
      <c r="J2" t="s">
        <v>5</v>
      </c>
      <c r="K2" t="s">
        <v>27</v>
      </c>
      <c r="L2" t="s">
        <v>28</v>
      </c>
      <c r="N2" t="s">
        <v>6</v>
      </c>
      <c r="U2" t="s">
        <v>2</v>
      </c>
      <c r="V2" t="s">
        <v>1</v>
      </c>
      <c r="W2" t="s">
        <v>27</v>
      </c>
      <c r="X2" t="s">
        <v>28</v>
      </c>
    </row>
    <row r="3" spans="1:24" x14ac:dyDescent="0.25">
      <c r="B3">
        <v>0</v>
      </c>
      <c r="C3">
        <v>5</v>
      </c>
      <c r="D3">
        <v>1</v>
      </c>
      <c r="E3">
        <v>7</v>
      </c>
      <c r="F3">
        <v>6</v>
      </c>
      <c r="G3">
        <v>10</v>
      </c>
      <c r="H3">
        <v>19</v>
      </c>
      <c r="N3">
        <v>0</v>
      </c>
      <c r="O3">
        <v>18</v>
      </c>
      <c r="P3">
        <v>2</v>
      </c>
      <c r="Q3">
        <v>24</v>
      </c>
      <c r="R3">
        <v>22</v>
      </c>
      <c r="S3">
        <v>10</v>
      </c>
      <c r="T3">
        <v>23</v>
      </c>
    </row>
    <row r="4" spans="1:24" x14ac:dyDescent="0.25">
      <c r="B4">
        <v>1</v>
      </c>
      <c r="C4">
        <v>11</v>
      </c>
      <c r="D4">
        <v>1</v>
      </c>
      <c r="E4">
        <v>16</v>
      </c>
      <c r="F4">
        <v>26</v>
      </c>
      <c r="G4">
        <v>18</v>
      </c>
      <c r="H4">
        <v>24</v>
      </c>
      <c r="I4">
        <v>9</v>
      </c>
      <c r="J4">
        <v>9</v>
      </c>
      <c r="K4">
        <f>(I4-AVERAGE(I$4:I$12))/_xlfn.STDEV.P(I$4:I$12)</f>
        <v>1.9445436482630059</v>
      </c>
      <c r="L4">
        <f>(J4-AVERAGE(J$4:J$12))/_xlfn.STDEV.P(J$4:J$12)</f>
        <v>1.6818826599284373</v>
      </c>
      <c r="M4" s="11"/>
      <c r="N4">
        <v>1</v>
      </c>
      <c r="O4">
        <v>11</v>
      </c>
      <c r="P4">
        <v>1</v>
      </c>
      <c r="Q4">
        <v>16</v>
      </c>
      <c r="R4">
        <v>26</v>
      </c>
      <c r="S4">
        <v>14</v>
      </c>
      <c r="T4">
        <v>28</v>
      </c>
      <c r="U4">
        <v>8</v>
      </c>
      <c r="V4">
        <v>9</v>
      </c>
      <c r="W4">
        <f>(U4-AVERAGE(U$4:U$12))/_xlfn.STDEV.P(U$4:U$12)</f>
        <v>1.8962448894726296</v>
      </c>
      <c r="X4">
        <f>(V4-AVERAGE(V$4:V$12))/_xlfn.STDEV.P(V$4:V$12)</f>
        <v>2.1908902300206643</v>
      </c>
    </row>
    <row r="5" spans="1:24" x14ac:dyDescent="0.25">
      <c r="B5">
        <v>2</v>
      </c>
      <c r="C5">
        <v>3</v>
      </c>
      <c r="D5">
        <v>1</v>
      </c>
      <c r="E5">
        <v>8</v>
      </c>
      <c r="F5">
        <v>17</v>
      </c>
      <c r="G5">
        <v>14</v>
      </c>
      <c r="H5">
        <v>20</v>
      </c>
      <c r="I5">
        <v>7</v>
      </c>
      <c r="J5">
        <v>8</v>
      </c>
      <c r="K5">
        <f t="shared" ref="K5:L12" si="0">(I5-AVERAGE(I$4:I$12))/_xlfn.STDEV.P(I$4:I$12)</f>
        <v>0.88388347648318455</v>
      </c>
      <c r="L5">
        <f t="shared" si="0"/>
        <v>1.2088531618235643</v>
      </c>
      <c r="N5">
        <v>2</v>
      </c>
      <c r="O5">
        <v>5</v>
      </c>
      <c r="P5">
        <v>1</v>
      </c>
      <c r="Q5">
        <v>7</v>
      </c>
      <c r="R5">
        <v>21</v>
      </c>
      <c r="S5">
        <v>14</v>
      </c>
      <c r="T5">
        <v>23</v>
      </c>
      <c r="U5">
        <v>4</v>
      </c>
      <c r="V5">
        <v>7</v>
      </c>
      <c r="W5">
        <f t="shared" ref="W5:X12" si="1">(U5-AVERAGE(U$4:U$12))/_xlfn.STDEV.P(U$4:U$12)</f>
        <v>-0.72932495748947257</v>
      </c>
      <c r="X5">
        <f t="shared" si="1"/>
        <v>1.0954451150103321</v>
      </c>
    </row>
    <row r="6" spans="1:24" x14ac:dyDescent="0.25">
      <c r="B6">
        <v>3</v>
      </c>
      <c r="C6">
        <v>9</v>
      </c>
      <c r="D6">
        <v>1</v>
      </c>
      <c r="E6">
        <v>7</v>
      </c>
      <c r="F6">
        <v>18</v>
      </c>
      <c r="G6">
        <v>11</v>
      </c>
      <c r="H6">
        <v>20</v>
      </c>
      <c r="I6">
        <v>5</v>
      </c>
      <c r="J6">
        <v>6</v>
      </c>
      <c r="K6">
        <f t="shared" si="0"/>
        <v>-0.17677669529663673</v>
      </c>
      <c r="L6">
        <f t="shared" si="0"/>
        <v>0.26279416561381824</v>
      </c>
      <c r="N6">
        <v>3</v>
      </c>
      <c r="O6">
        <v>5</v>
      </c>
      <c r="P6">
        <v>1</v>
      </c>
      <c r="Q6">
        <v>7</v>
      </c>
      <c r="R6">
        <v>19</v>
      </c>
      <c r="S6">
        <v>7</v>
      </c>
      <c r="T6">
        <v>24</v>
      </c>
      <c r="U6">
        <v>4</v>
      </c>
      <c r="V6">
        <v>5</v>
      </c>
      <c r="W6">
        <f t="shared" si="1"/>
        <v>-0.72932495748947257</v>
      </c>
      <c r="X6">
        <f t="shared" si="1"/>
        <v>0</v>
      </c>
    </row>
    <row r="7" spans="1:24" x14ac:dyDescent="0.25">
      <c r="B7">
        <v>4</v>
      </c>
      <c r="C7">
        <v>7</v>
      </c>
      <c r="D7">
        <v>1</v>
      </c>
      <c r="E7">
        <v>7</v>
      </c>
      <c r="F7">
        <v>18</v>
      </c>
      <c r="G7">
        <v>11</v>
      </c>
      <c r="H7">
        <v>20</v>
      </c>
      <c r="I7">
        <v>5</v>
      </c>
      <c r="J7">
        <v>3</v>
      </c>
      <c r="K7">
        <f t="shared" si="0"/>
        <v>-0.17677669529663673</v>
      </c>
      <c r="L7">
        <f t="shared" si="0"/>
        <v>-1.1562943287008007</v>
      </c>
      <c r="N7">
        <v>4</v>
      </c>
      <c r="O7">
        <v>4</v>
      </c>
      <c r="P7">
        <v>1</v>
      </c>
      <c r="Q7">
        <v>8</v>
      </c>
      <c r="R7">
        <v>21</v>
      </c>
      <c r="S7">
        <v>18</v>
      </c>
      <c r="T7">
        <v>20</v>
      </c>
      <c r="U7">
        <v>5</v>
      </c>
      <c r="V7">
        <v>3</v>
      </c>
      <c r="W7">
        <f t="shared" si="1"/>
        <v>-7.2932495748947015E-2</v>
      </c>
      <c r="X7">
        <f t="shared" si="1"/>
        <v>-1.0954451150103321</v>
      </c>
    </row>
    <row r="8" spans="1:24" x14ac:dyDescent="0.25">
      <c r="B8">
        <v>5</v>
      </c>
      <c r="C8">
        <v>3</v>
      </c>
      <c r="D8">
        <v>1</v>
      </c>
      <c r="E8">
        <v>4</v>
      </c>
      <c r="F8">
        <v>10</v>
      </c>
      <c r="G8">
        <v>6</v>
      </c>
      <c r="H8">
        <v>12</v>
      </c>
      <c r="I8">
        <v>3</v>
      </c>
      <c r="J8">
        <v>5</v>
      </c>
      <c r="K8">
        <f t="shared" si="0"/>
        <v>-1.2374368670764579</v>
      </c>
      <c r="L8">
        <f t="shared" si="0"/>
        <v>-0.21023533249105475</v>
      </c>
      <c r="N8">
        <v>5</v>
      </c>
      <c r="O8">
        <v>2</v>
      </c>
      <c r="P8">
        <v>1</v>
      </c>
      <c r="Q8">
        <v>7</v>
      </c>
      <c r="R8">
        <v>21</v>
      </c>
      <c r="S8">
        <v>13</v>
      </c>
      <c r="T8">
        <v>22</v>
      </c>
      <c r="U8">
        <v>3</v>
      </c>
      <c r="V8">
        <v>3</v>
      </c>
      <c r="W8">
        <f t="shared" si="1"/>
        <v>-1.3857174192299981</v>
      </c>
      <c r="X8">
        <f t="shared" si="1"/>
        <v>-1.0954451150103321</v>
      </c>
    </row>
    <row r="9" spans="1:24" x14ac:dyDescent="0.25">
      <c r="B9">
        <v>6</v>
      </c>
      <c r="C9">
        <v>18</v>
      </c>
      <c r="D9">
        <v>1</v>
      </c>
      <c r="E9">
        <v>18</v>
      </c>
      <c r="F9">
        <v>25</v>
      </c>
      <c r="G9">
        <v>23</v>
      </c>
      <c r="H9">
        <v>27</v>
      </c>
      <c r="I9">
        <v>4</v>
      </c>
      <c r="J9">
        <v>3</v>
      </c>
      <c r="K9">
        <f t="shared" si="0"/>
        <v>-0.70710678118654735</v>
      </c>
      <c r="L9">
        <f t="shared" si="0"/>
        <v>-1.1562943287008007</v>
      </c>
      <c r="N9">
        <v>6</v>
      </c>
      <c r="O9">
        <v>11</v>
      </c>
      <c r="P9">
        <v>1</v>
      </c>
      <c r="Q9">
        <v>12</v>
      </c>
      <c r="R9">
        <v>27</v>
      </c>
      <c r="S9">
        <v>22</v>
      </c>
      <c r="T9">
        <v>28</v>
      </c>
      <c r="U9">
        <v>5</v>
      </c>
      <c r="V9">
        <v>4</v>
      </c>
      <c r="W9">
        <f t="shared" si="1"/>
        <v>-7.2932495748947015E-2</v>
      </c>
      <c r="X9">
        <f t="shared" si="1"/>
        <v>-0.54772255750516607</v>
      </c>
    </row>
    <row r="10" spans="1:24" x14ac:dyDescent="0.25">
      <c r="B10">
        <v>7</v>
      </c>
      <c r="C10">
        <v>7</v>
      </c>
      <c r="D10">
        <v>2</v>
      </c>
      <c r="E10">
        <v>8</v>
      </c>
      <c r="F10">
        <v>18</v>
      </c>
      <c r="G10">
        <v>13</v>
      </c>
      <c r="H10">
        <v>20</v>
      </c>
      <c r="I10">
        <v>3</v>
      </c>
      <c r="J10">
        <v>5</v>
      </c>
      <c r="K10">
        <f t="shared" si="0"/>
        <v>-1.2374368670764579</v>
      </c>
      <c r="L10">
        <f t="shared" si="0"/>
        <v>-0.21023533249105475</v>
      </c>
      <c r="N10">
        <v>7</v>
      </c>
      <c r="O10">
        <v>6</v>
      </c>
      <c r="P10">
        <v>4</v>
      </c>
      <c r="Q10">
        <v>8</v>
      </c>
      <c r="R10">
        <v>22</v>
      </c>
      <c r="S10">
        <v>15</v>
      </c>
      <c r="T10">
        <v>24</v>
      </c>
      <c r="U10">
        <v>4</v>
      </c>
      <c r="V10">
        <v>5</v>
      </c>
      <c r="W10">
        <f t="shared" si="1"/>
        <v>-0.72932495748947257</v>
      </c>
      <c r="X10">
        <f t="shared" si="1"/>
        <v>0</v>
      </c>
    </row>
    <row r="11" spans="1:24" x14ac:dyDescent="0.25">
      <c r="B11">
        <v>8</v>
      </c>
      <c r="C11">
        <v>6</v>
      </c>
      <c r="D11">
        <v>2</v>
      </c>
      <c r="E11">
        <v>6</v>
      </c>
      <c r="F11">
        <v>13</v>
      </c>
      <c r="G11">
        <v>7</v>
      </c>
      <c r="H11">
        <v>16</v>
      </c>
      <c r="I11">
        <v>7</v>
      </c>
      <c r="J11">
        <v>7</v>
      </c>
      <c r="K11">
        <f t="shared" si="0"/>
        <v>0.88388347648318455</v>
      </c>
      <c r="L11">
        <f t="shared" si="0"/>
        <v>0.73582366371869123</v>
      </c>
      <c r="N11">
        <v>8</v>
      </c>
      <c r="O11">
        <v>3</v>
      </c>
      <c r="P11">
        <v>1</v>
      </c>
      <c r="Q11">
        <v>4</v>
      </c>
      <c r="R11">
        <v>17</v>
      </c>
      <c r="S11">
        <v>10</v>
      </c>
      <c r="T11">
        <v>16</v>
      </c>
      <c r="U11">
        <v>7</v>
      </c>
      <c r="V11">
        <v>5</v>
      </c>
      <c r="W11">
        <f t="shared" si="1"/>
        <v>1.2398524277321041</v>
      </c>
      <c r="X11">
        <f t="shared" si="1"/>
        <v>0</v>
      </c>
    </row>
    <row r="12" spans="1:24" x14ac:dyDescent="0.25">
      <c r="B12">
        <v>9</v>
      </c>
      <c r="C12">
        <v>9</v>
      </c>
      <c r="D12">
        <v>1</v>
      </c>
      <c r="E12">
        <v>11</v>
      </c>
      <c r="F12">
        <v>18</v>
      </c>
      <c r="G12">
        <v>15</v>
      </c>
      <c r="H12">
        <v>20</v>
      </c>
      <c r="I12">
        <v>5</v>
      </c>
      <c r="J12">
        <v>3</v>
      </c>
      <c r="K12">
        <f t="shared" si="0"/>
        <v>-0.17677669529663673</v>
      </c>
      <c r="L12">
        <f t="shared" si="0"/>
        <v>-1.1562943287008007</v>
      </c>
      <c r="N12">
        <v>9</v>
      </c>
      <c r="O12">
        <v>9</v>
      </c>
      <c r="P12">
        <v>1</v>
      </c>
      <c r="Q12">
        <v>7</v>
      </c>
      <c r="R12">
        <v>22</v>
      </c>
      <c r="S12">
        <v>14</v>
      </c>
      <c r="T12">
        <v>20</v>
      </c>
      <c r="U12">
        <v>6</v>
      </c>
      <c r="V12">
        <v>4</v>
      </c>
      <c r="W12">
        <f t="shared" si="1"/>
        <v>0.58345996599157846</v>
      </c>
      <c r="X12">
        <f t="shared" si="1"/>
        <v>-0.54772255750516607</v>
      </c>
    </row>
    <row r="14" spans="1:24" x14ac:dyDescent="0.25">
      <c r="B14" t="s">
        <v>4</v>
      </c>
      <c r="I14" t="s">
        <v>2</v>
      </c>
      <c r="J14" t="s">
        <v>5</v>
      </c>
      <c r="K14" t="s">
        <v>27</v>
      </c>
      <c r="L14" t="s">
        <v>28</v>
      </c>
      <c r="N14" t="s">
        <v>7</v>
      </c>
      <c r="U14" t="s">
        <v>2</v>
      </c>
      <c r="V14" t="s">
        <v>5</v>
      </c>
      <c r="W14" t="s">
        <v>27</v>
      </c>
      <c r="X14" t="s">
        <v>28</v>
      </c>
    </row>
    <row r="15" spans="1:24" x14ac:dyDescent="0.25">
      <c r="B15">
        <v>0</v>
      </c>
      <c r="C15">
        <v>17</v>
      </c>
      <c r="D15">
        <v>1</v>
      </c>
      <c r="E15">
        <v>14</v>
      </c>
      <c r="F15">
        <v>19</v>
      </c>
      <c r="G15">
        <v>7</v>
      </c>
      <c r="H15">
        <v>14</v>
      </c>
      <c r="N15">
        <v>0</v>
      </c>
      <c r="O15" t="s">
        <v>8</v>
      </c>
      <c r="P15">
        <v>2</v>
      </c>
      <c r="Q15">
        <v>14</v>
      </c>
      <c r="R15">
        <v>23</v>
      </c>
      <c r="S15">
        <v>14</v>
      </c>
      <c r="T15">
        <v>20</v>
      </c>
    </row>
    <row r="16" spans="1:24" x14ac:dyDescent="0.25">
      <c r="B16">
        <v>1</v>
      </c>
      <c r="C16">
        <v>19</v>
      </c>
      <c r="D16">
        <v>1</v>
      </c>
      <c r="E16">
        <v>11</v>
      </c>
      <c r="F16">
        <v>21</v>
      </c>
      <c r="G16">
        <v>14</v>
      </c>
      <c r="H16">
        <v>24</v>
      </c>
      <c r="I16">
        <v>9</v>
      </c>
      <c r="J16">
        <v>9</v>
      </c>
      <c r="K16">
        <f>(I16-AVERAGE(I$16:I$24))/_xlfn.STDEV.P(I$16:I$24)</f>
        <v>2.1590021590032387</v>
      </c>
      <c r="L16">
        <f>(J16-AVERAGE(J$16:J$24))/_xlfn.STDEV.P(J$16:J$24)</f>
        <v>1.9564801480046823</v>
      </c>
      <c r="N16">
        <v>1</v>
      </c>
      <c r="O16" t="s">
        <v>8</v>
      </c>
      <c r="P16">
        <v>1</v>
      </c>
      <c r="Q16">
        <v>22</v>
      </c>
      <c r="R16">
        <v>21</v>
      </c>
      <c r="S16">
        <v>15</v>
      </c>
      <c r="T16">
        <v>23</v>
      </c>
      <c r="U16">
        <v>9</v>
      </c>
      <c r="V16">
        <v>7</v>
      </c>
      <c r="W16">
        <f>(U16-AVERAGE(U$16:U$24))/_xlfn.STDEV.P(U$16:U$24)</f>
        <v>1.6713433009863852</v>
      </c>
      <c r="X16">
        <f>(V16-AVERAGE(V$16:V$24))/_xlfn.STDEV.P(V$16:V$24)</f>
        <v>1.7172593257387587</v>
      </c>
    </row>
    <row r="17" spans="2:25" x14ac:dyDescent="0.25">
      <c r="B17">
        <v>2</v>
      </c>
      <c r="C17">
        <v>5</v>
      </c>
      <c r="D17">
        <v>1</v>
      </c>
      <c r="E17">
        <v>7</v>
      </c>
      <c r="F17">
        <v>17</v>
      </c>
      <c r="G17">
        <v>6</v>
      </c>
      <c r="H17">
        <v>23</v>
      </c>
      <c r="I17">
        <v>7</v>
      </c>
      <c r="J17">
        <v>8</v>
      </c>
      <c r="K17">
        <f t="shared" ref="K17:L24" si="2">(I17-AVERAGE(I$16:I$24))/_xlfn.STDEV.P(I$16:I$24)</f>
        <v>1.016001016001524</v>
      </c>
      <c r="L17">
        <f t="shared" si="2"/>
        <v>1.43858834412109</v>
      </c>
      <c r="N17">
        <v>2</v>
      </c>
      <c r="O17" t="s">
        <v>8</v>
      </c>
      <c r="P17">
        <v>1</v>
      </c>
      <c r="Q17">
        <v>6</v>
      </c>
      <c r="R17">
        <v>9</v>
      </c>
      <c r="S17">
        <v>14</v>
      </c>
      <c r="T17">
        <v>18</v>
      </c>
      <c r="U17">
        <v>7</v>
      </c>
      <c r="V17">
        <v>7</v>
      </c>
      <c r="W17">
        <f t="shared" ref="W17:W24" si="3">(U17-AVERAGE(U$16:U$24))/_xlfn.STDEV.P(U$16:U$24)</f>
        <v>0.51425947722658027</v>
      </c>
      <c r="X17">
        <f t="shared" ref="X17:X24" si="4">(V17-AVERAGE(V$16:V$24))/_xlfn.STDEV.P(V$16:V$24)</f>
        <v>1.7172593257387587</v>
      </c>
    </row>
    <row r="18" spans="2:25" x14ac:dyDescent="0.25">
      <c r="B18">
        <v>3</v>
      </c>
      <c r="C18">
        <v>8</v>
      </c>
      <c r="D18">
        <v>1</v>
      </c>
      <c r="E18">
        <v>8</v>
      </c>
      <c r="F18">
        <v>18</v>
      </c>
      <c r="G18">
        <v>10</v>
      </c>
      <c r="H18">
        <v>20</v>
      </c>
      <c r="I18">
        <v>4</v>
      </c>
      <c r="J18">
        <v>5</v>
      </c>
      <c r="K18">
        <f t="shared" si="2"/>
        <v>-0.69850069850104779</v>
      </c>
      <c r="L18">
        <f t="shared" si="2"/>
        <v>-0.11508706752968725</v>
      </c>
      <c r="N18">
        <v>3</v>
      </c>
      <c r="O18" t="s">
        <v>8</v>
      </c>
      <c r="P18">
        <v>1</v>
      </c>
      <c r="Q18">
        <v>9</v>
      </c>
      <c r="R18">
        <v>14</v>
      </c>
      <c r="S18">
        <v>10</v>
      </c>
      <c r="T18">
        <v>20</v>
      </c>
      <c r="U18">
        <v>6</v>
      </c>
      <c r="V18">
        <v>5</v>
      </c>
      <c r="W18">
        <f t="shared" si="3"/>
        <v>-6.4282434653322271E-2</v>
      </c>
      <c r="X18">
        <f t="shared" si="4"/>
        <v>-0.10101525445522072</v>
      </c>
    </row>
    <row r="19" spans="2:25" x14ac:dyDescent="0.25">
      <c r="B19">
        <v>4</v>
      </c>
      <c r="C19">
        <v>8</v>
      </c>
      <c r="D19">
        <v>1</v>
      </c>
      <c r="E19">
        <v>12</v>
      </c>
      <c r="F19">
        <v>19</v>
      </c>
      <c r="G19">
        <v>7</v>
      </c>
      <c r="H19">
        <v>20</v>
      </c>
      <c r="I19">
        <v>5</v>
      </c>
      <c r="J19">
        <v>4</v>
      </c>
      <c r="K19">
        <f t="shared" si="2"/>
        <v>-0.12700012700019056</v>
      </c>
      <c r="L19">
        <f t="shared" si="2"/>
        <v>-0.63297887141327969</v>
      </c>
      <c r="N19">
        <v>4</v>
      </c>
      <c r="O19" t="s">
        <v>8</v>
      </c>
      <c r="P19">
        <v>1</v>
      </c>
      <c r="Q19">
        <v>2</v>
      </c>
      <c r="R19">
        <v>9</v>
      </c>
      <c r="S19">
        <v>6</v>
      </c>
      <c r="T19">
        <v>12</v>
      </c>
      <c r="U19">
        <v>4</v>
      </c>
      <c r="V19">
        <v>4</v>
      </c>
      <c r="W19">
        <f t="shared" si="3"/>
        <v>-1.2213662584131273</v>
      </c>
      <c r="X19">
        <f t="shared" si="4"/>
        <v>-1.0101525445522104</v>
      </c>
    </row>
    <row r="20" spans="2:25" x14ac:dyDescent="0.25">
      <c r="B20">
        <v>5</v>
      </c>
      <c r="C20">
        <v>1</v>
      </c>
      <c r="D20">
        <v>1</v>
      </c>
      <c r="E20">
        <v>3</v>
      </c>
      <c r="F20">
        <v>9</v>
      </c>
      <c r="G20">
        <v>6</v>
      </c>
      <c r="H20">
        <v>12</v>
      </c>
      <c r="I20">
        <v>3</v>
      </c>
      <c r="J20">
        <v>3</v>
      </c>
      <c r="K20">
        <f t="shared" si="2"/>
        <v>-1.270001270001905</v>
      </c>
      <c r="L20">
        <f t="shared" si="2"/>
        <v>-1.150870675296872</v>
      </c>
      <c r="N20">
        <v>5</v>
      </c>
      <c r="O20" t="s">
        <v>8</v>
      </c>
      <c r="P20">
        <v>1</v>
      </c>
      <c r="Q20">
        <v>6</v>
      </c>
      <c r="R20">
        <v>13</v>
      </c>
      <c r="S20">
        <v>6</v>
      </c>
      <c r="T20">
        <v>12</v>
      </c>
      <c r="U20">
        <v>3</v>
      </c>
      <c r="V20">
        <v>5</v>
      </c>
      <c r="W20">
        <f t="shared" si="3"/>
        <v>-1.7999081702930297</v>
      </c>
      <c r="X20">
        <f t="shared" si="4"/>
        <v>-0.10101525445522072</v>
      </c>
    </row>
    <row r="21" spans="2:25" x14ac:dyDescent="0.25">
      <c r="B21">
        <v>6</v>
      </c>
      <c r="C21">
        <v>14</v>
      </c>
      <c r="D21">
        <v>2</v>
      </c>
      <c r="E21">
        <v>19</v>
      </c>
      <c r="F21">
        <v>25</v>
      </c>
      <c r="G21">
        <v>14</v>
      </c>
      <c r="H21">
        <v>24</v>
      </c>
      <c r="I21">
        <v>4</v>
      </c>
      <c r="J21">
        <v>3</v>
      </c>
      <c r="K21">
        <f t="shared" si="2"/>
        <v>-0.69850069850104779</v>
      </c>
      <c r="L21">
        <f t="shared" si="2"/>
        <v>-1.150870675296872</v>
      </c>
      <c r="N21">
        <v>6</v>
      </c>
      <c r="O21" t="s">
        <v>8</v>
      </c>
      <c r="P21">
        <v>1</v>
      </c>
      <c r="Q21">
        <v>17</v>
      </c>
      <c r="R21">
        <v>18</v>
      </c>
      <c r="S21">
        <v>14</v>
      </c>
      <c r="T21">
        <v>20</v>
      </c>
      <c r="U21">
        <v>6</v>
      </c>
      <c r="V21">
        <v>5</v>
      </c>
      <c r="W21">
        <f t="shared" si="3"/>
        <v>-6.4282434653322271E-2</v>
      </c>
      <c r="X21">
        <f t="shared" si="4"/>
        <v>-0.10101525445522072</v>
      </c>
    </row>
    <row r="22" spans="2:25" x14ac:dyDescent="0.25">
      <c r="B22">
        <v>7</v>
      </c>
      <c r="C22">
        <v>13</v>
      </c>
      <c r="D22">
        <v>2</v>
      </c>
      <c r="E22">
        <v>15</v>
      </c>
      <c r="F22">
        <v>21</v>
      </c>
      <c r="G22">
        <v>15</v>
      </c>
      <c r="H22">
        <v>24</v>
      </c>
      <c r="I22">
        <v>4</v>
      </c>
      <c r="J22">
        <v>5</v>
      </c>
      <c r="K22">
        <f t="shared" si="2"/>
        <v>-0.69850069850104779</v>
      </c>
      <c r="L22">
        <f t="shared" si="2"/>
        <v>-0.11508706752968725</v>
      </c>
      <c r="N22">
        <v>7</v>
      </c>
      <c r="O22" t="s">
        <v>8</v>
      </c>
      <c r="P22">
        <v>1</v>
      </c>
      <c r="Q22">
        <v>11</v>
      </c>
      <c r="R22">
        <v>21</v>
      </c>
      <c r="S22">
        <v>13</v>
      </c>
      <c r="T22">
        <v>27</v>
      </c>
      <c r="U22">
        <v>6</v>
      </c>
      <c r="V22">
        <v>5</v>
      </c>
      <c r="W22">
        <f t="shared" si="3"/>
        <v>-6.4282434653322271E-2</v>
      </c>
      <c r="X22">
        <f t="shared" si="4"/>
        <v>-0.10101525445522072</v>
      </c>
    </row>
    <row r="23" spans="2:25" x14ac:dyDescent="0.25">
      <c r="B23">
        <v>8</v>
      </c>
      <c r="C23">
        <v>7</v>
      </c>
      <c r="D23">
        <v>1</v>
      </c>
      <c r="E23">
        <v>6</v>
      </c>
      <c r="F23">
        <v>9</v>
      </c>
      <c r="G23">
        <v>7</v>
      </c>
      <c r="H23">
        <v>19</v>
      </c>
      <c r="I23">
        <v>5</v>
      </c>
      <c r="J23">
        <v>5</v>
      </c>
      <c r="K23">
        <f t="shared" si="2"/>
        <v>-0.12700012700019056</v>
      </c>
      <c r="L23">
        <f t="shared" si="2"/>
        <v>-0.11508706752968725</v>
      </c>
      <c r="N23">
        <v>8</v>
      </c>
      <c r="O23" t="s">
        <v>8</v>
      </c>
      <c r="P23">
        <v>1</v>
      </c>
      <c r="Q23">
        <v>5</v>
      </c>
      <c r="R23">
        <v>6</v>
      </c>
      <c r="S23">
        <v>11</v>
      </c>
      <c r="T23">
        <v>12</v>
      </c>
      <c r="U23">
        <v>8</v>
      </c>
      <c r="V23">
        <v>4</v>
      </c>
      <c r="W23">
        <f t="shared" si="3"/>
        <v>1.0928013891064827</v>
      </c>
      <c r="X23">
        <f t="shared" si="4"/>
        <v>-1.0101525445522104</v>
      </c>
    </row>
    <row r="24" spans="2:25" x14ac:dyDescent="0.25">
      <c r="B24">
        <v>9</v>
      </c>
      <c r="C24">
        <v>11</v>
      </c>
      <c r="D24">
        <v>1</v>
      </c>
      <c r="E24">
        <v>8</v>
      </c>
      <c r="F24">
        <v>21</v>
      </c>
      <c r="G24">
        <v>14</v>
      </c>
      <c r="H24">
        <v>23</v>
      </c>
      <c r="I24">
        <v>6</v>
      </c>
      <c r="J24">
        <v>5</v>
      </c>
      <c r="K24">
        <f t="shared" si="2"/>
        <v>0.44450044450066667</v>
      </c>
      <c r="L24">
        <f t="shared" si="2"/>
        <v>-0.11508706752968725</v>
      </c>
      <c r="N24">
        <v>9</v>
      </c>
      <c r="O24" t="s">
        <v>8</v>
      </c>
      <c r="P24">
        <v>1</v>
      </c>
      <c r="Q24">
        <v>5</v>
      </c>
      <c r="R24">
        <v>26</v>
      </c>
      <c r="S24">
        <v>19</v>
      </c>
      <c r="T24">
        <v>20</v>
      </c>
      <c r="U24">
        <v>6</v>
      </c>
      <c r="V24">
        <v>4</v>
      </c>
      <c r="W24">
        <f t="shared" si="3"/>
        <v>-6.4282434653322271E-2</v>
      </c>
      <c r="X24">
        <f t="shared" si="4"/>
        <v>-1.0101525445522104</v>
      </c>
    </row>
    <row r="26" spans="2:25" x14ac:dyDescent="0.25">
      <c r="T26" t="s">
        <v>85</v>
      </c>
      <c r="U26" t="s">
        <v>0</v>
      </c>
      <c r="V26" t="s">
        <v>6</v>
      </c>
      <c r="W26" t="s">
        <v>4</v>
      </c>
      <c r="X26" t="s">
        <v>7</v>
      </c>
    </row>
    <row r="27" spans="2:25" x14ac:dyDescent="0.25">
      <c r="T27" t="s">
        <v>0</v>
      </c>
      <c r="U27">
        <v>0</v>
      </c>
      <c r="V27">
        <f>SQRT(SUMXMY2(K4:K12,W4:W12))</f>
        <v>2.0755440144488668</v>
      </c>
      <c r="W27">
        <f>SQRT(SUMXMY2(K4:K12,K16:K24))</f>
        <v>1.4274378383559756</v>
      </c>
      <c r="X27">
        <f>SQRT(SUMXMY2(K4:K12,W16:W24))</f>
        <v>1.864744681524183</v>
      </c>
    </row>
    <row r="28" spans="2:25" x14ac:dyDescent="0.25">
      <c r="T28" t="s">
        <v>6</v>
      </c>
      <c r="V28">
        <v>0</v>
      </c>
      <c r="W28">
        <f>SQRT(SUMXMY2(W4:W12,K16:K24))</f>
        <v>2.3264456094103774</v>
      </c>
      <c r="X28">
        <f>SQRT(SUMXMY2(W4:W12,W16:W24))</f>
        <v>2.1008020420154869</v>
      </c>
    </row>
    <row r="29" spans="2:25" x14ac:dyDescent="0.25">
      <c r="T29" t="s">
        <v>4</v>
      </c>
      <c r="W29">
        <v>0</v>
      </c>
      <c r="X29">
        <f>SQRT(SUMXMY2(K16:K24,W16:W24))</f>
        <v>2.2184382933732563</v>
      </c>
      <c r="Y29" t="s">
        <v>87</v>
      </c>
    </row>
    <row r="30" spans="2:25" x14ac:dyDescent="0.25">
      <c r="T30" t="s">
        <v>7</v>
      </c>
      <c r="X30">
        <v>0</v>
      </c>
      <c r="Y30">
        <f>(V27+W27+X27+W28+X28+X29)/6</f>
        <v>2.0022354131880244</v>
      </c>
    </row>
    <row r="32" spans="2:25" x14ac:dyDescent="0.25">
      <c r="T32" t="s">
        <v>86</v>
      </c>
      <c r="U32" t="s">
        <v>0</v>
      </c>
      <c r="V32" t="s">
        <v>6</v>
      </c>
      <c r="W32" t="s">
        <v>4</v>
      </c>
      <c r="X32" t="s">
        <v>7</v>
      </c>
    </row>
    <row r="33" spans="20:25" x14ac:dyDescent="0.25">
      <c r="T33" t="s">
        <v>0</v>
      </c>
      <c r="U33">
        <v>0</v>
      </c>
      <c r="V33">
        <f>SQRT(SUMXMY2(L4:L12,X4:X12))</f>
        <v>1.5667368672999398</v>
      </c>
      <c r="W33">
        <f>SQRT(SUMXMY2(L4:L12,L16:L24))</f>
        <v>1.8019085488412245</v>
      </c>
      <c r="X33">
        <f>SQRT(SUMXMY2(L4:L12,X16:X24))</f>
        <v>2.1495826031001939</v>
      </c>
    </row>
    <row r="34" spans="20:25" x14ac:dyDescent="0.25">
      <c r="T34" t="s">
        <v>6</v>
      </c>
      <c r="V34">
        <v>0</v>
      </c>
      <c r="W34">
        <f>SQRT(SUMXMY2(X4:X12,L16:L24))</f>
        <v>0.99012049769454391</v>
      </c>
      <c r="X34">
        <f>SQRT(SUMXMY2(X4:X12,X16:X24))</f>
        <v>1.7496713835297244</v>
      </c>
    </row>
    <row r="35" spans="20:25" x14ac:dyDescent="0.25">
      <c r="T35" t="s">
        <v>4</v>
      </c>
      <c r="W35">
        <v>0</v>
      </c>
      <c r="X35">
        <f>SQRT(SUMXMY2(L16:L24,X16:X24))</f>
        <v>2.0209446689637924</v>
      </c>
      <c r="Y35" t="s">
        <v>87</v>
      </c>
    </row>
    <row r="36" spans="20:25" x14ac:dyDescent="0.25">
      <c r="T36" t="s">
        <v>7</v>
      </c>
      <c r="X36">
        <v>0</v>
      </c>
      <c r="Y36">
        <f t="shared" ref="Y36" si="5">(V33+W33+X33+W34+X34+X35)/6</f>
        <v>1.7131607615715698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1391-4561-4891-B28F-4B19883B66F2}">
  <dimension ref="A1:Y36"/>
  <sheetViews>
    <sheetView workbookViewId="0">
      <selection activeCell="T26" sqref="T26:Y36"/>
    </sheetView>
  </sheetViews>
  <sheetFormatPr defaultRowHeight="15" x14ac:dyDescent="0.25"/>
  <sheetData>
    <row r="1" spans="1:24" x14ac:dyDescent="0.25">
      <c r="A1" t="s">
        <v>51</v>
      </c>
      <c r="B1" t="s">
        <v>50</v>
      </c>
    </row>
    <row r="2" spans="1:24" x14ac:dyDescent="0.25">
      <c r="B2" t="s">
        <v>0</v>
      </c>
      <c r="I2" t="s">
        <v>2</v>
      </c>
      <c r="J2" t="s">
        <v>5</v>
      </c>
      <c r="K2" t="s">
        <v>27</v>
      </c>
      <c r="L2" t="s">
        <v>28</v>
      </c>
      <c r="N2" t="s">
        <v>6</v>
      </c>
      <c r="U2" t="s">
        <v>2</v>
      </c>
      <c r="V2" t="s">
        <v>1</v>
      </c>
      <c r="W2" t="s">
        <v>27</v>
      </c>
      <c r="X2" t="s">
        <v>28</v>
      </c>
    </row>
    <row r="3" spans="1:24" x14ac:dyDescent="0.25">
      <c r="B3">
        <v>0</v>
      </c>
      <c r="C3">
        <v>9</v>
      </c>
      <c r="D3">
        <v>2</v>
      </c>
      <c r="E3">
        <v>10</v>
      </c>
      <c r="F3">
        <v>18</v>
      </c>
      <c r="G3">
        <v>6</v>
      </c>
      <c r="H3">
        <v>20</v>
      </c>
      <c r="N3">
        <v>0</v>
      </c>
      <c r="O3">
        <v>13</v>
      </c>
      <c r="P3">
        <v>2</v>
      </c>
      <c r="Q3">
        <v>14</v>
      </c>
      <c r="R3">
        <v>23</v>
      </c>
      <c r="S3">
        <v>14</v>
      </c>
      <c r="T3">
        <v>15</v>
      </c>
    </row>
    <row r="4" spans="1:24" x14ac:dyDescent="0.25">
      <c r="B4">
        <v>1</v>
      </c>
      <c r="C4">
        <v>5</v>
      </c>
      <c r="D4">
        <v>1</v>
      </c>
      <c r="E4">
        <v>7</v>
      </c>
      <c r="F4">
        <v>18</v>
      </c>
      <c r="G4">
        <v>9</v>
      </c>
      <c r="H4">
        <v>15</v>
      </c>
      <c r="I4">
        <v>6</v>
      </c>
      <c r="J4">
        <v>6</v>
      </c>
      <c r="K4">
        <f>(I4-AVERAGE(I$4:I$12))/_xlfn.STDEV.P(I$4:I$12)</f>
        <v>1.4834770727423165</v>
      </c>
      <c r="L4">
        <f>(J4-AVERAGE(J$4:J$12))/_xlfn.STDEV.P(J$4:J$12)</f>
        <v>1.4672648847560608</v>
      </c>
      <c r="M4" s="11"/>
      <c r="N4">
        <v>1</v>
      </c>
      <c r="O4">
        <v>5</v>
      </c>
      <c r="P4">
        <v>1</v>
      </c>
      <c r="Q4">
        <v>7</v>
      </c>
      <c r="R4">
        <v>19</v>
      </c>
      <c r="S4">
        <v>7</v>
      </c>
      <c r="T4">
        <v>20</v>
      </c>
      <c r="U4">
        <v>7</v>
      </c>
      <c r="V4">
        <v>6</v>
      </c>
      <c r="W4">
        <f>(U4-AVERAGE(U$4:U$12))/_xlfn.STDEV.P(U$4:U$12)</f>
        <v>1.9888932104393249</v>
      </c>
      <c r="X4">
        <f>(V4-AVERAGE(V$4:V$12))/_xlfn.STDEV.P(V$4:V$12)</f>
        <v>1.7500000000000002</v>
      </c>
    </row>
    <row r="5" spans="1:24" x14ac:dyDescent="0.25">
      <c r="B5">
        <v>2</v>
      </c>
      <c r="C5">
        <v>5</v>
      </c>
      <c r="D5">
        <v>1</v>
      </c>
      <c r="E5">
        <v>6</v>
      </c>
      <c r="F5">
        <v>18</v>
      </c>
      <c r="G5">
        <v>10</v>
      </c>
      <c r="H5">
        <v>19</v>
      </c>
      <c r="I5">
        <v>5</v>
      </c>
      <c r="J5">
        <v>5</v>
      </c>
      <c r="K5">
        <f t="shared" ref="K5:L12" si="0">(I5-AVERAGE(I$4:I$12))/_xlfn.STDEV.P(I$4:I$12)</f>
        <v>0.9494253265550826</v>
      </c>
      <c r="L5">
        <f t="shared" si="0"/>
        <v>0.95936550157127054</v>
      </c>
      <c r="N5">
        <v>2</v>
      </c>
      <c r="O5">
        <v>1</v>
      </c>
      <c r="P5">
        <v>3</v>
      </c>
      <c r="Q5">
        <v>4</v>
      </c>
      <c r="R5">
        <v>10</v>
      </c>
      <c r="S5">
        <v>4</v>
      </c>
      <c r="T5">
        <v>16</v>
      </c>
      <c r="U5">
        <v>6</v>
      </c>
      <c r="V5">
        <v>5</v>
      </c>
      <c r="W5">
        <f t="shared" ref="W5:X12" si="1">(U5-AVERAGE(U$4:U$12))/_xlfn.STDEV.P(U$4:U$12)</f>
        <v>1.2728916546811679</v>
      </c>
      <c r="X5">
        <f t="shared" si="1"/>
        <v>1.0000000000000002</v>
      </c>
    </row>
    <row r="6" spans="1:24" x14ac:dyDescent="0.25">
      <c r="B6">
        <v>3</v>
      </c>
      <c r="C6">
        <v>9</v>
      </c>
      <c r="D6">
        <v>1</v>
      </c>
      <c r="E6">
        <v>7</v>
      </c>
      <c r="F6">
        <v>22</v>
      </c>
      <c r="G6">
        <v>6</v>
      </c>
      <c r="H6">
        <v>19</v>
      </c>
      <c r="I6">
        <v>3</v>
      </c>
      <c r="J6">
        <v>1</v>
      </c>
      <c r="K6">
        <f t="shared" si="0"/>
        <v>-0.11867816581938538</v>
      </c>
      <c r="L6">
        <f t="shared" si="0"/>
        <v>-1.0722320311678906</v>
      </c>
      <c r="N6">
        <v>3</v>
      </c>
      <c r="O6">
        <v>5</v>
      </c>
      <c r="P6">
        <v>1</v>
      </c>
      <c r="Q6">
        <v>10</v>
      </c>
      <c r="R6">
        <v>18</v>
      </c>
      <c r="S6">
        <v>6</v>
      </c>
      <c r="T6">
        <v>16</v>
      </c>
      <c r="U6">
        <v>3</v>
      </c>
      <c r="V6">
        <v>2</v>
      </c>
      <c r="W6">
        <f t="shared" si="1"/>
        <v>-0.8751130125933031</v>
      </c>
      <c r="X6">
        <f t="shared" si="1"/>
        <v>-1.25</v>
      </c>
    </row>
    <row r="7" spans="1:24" x14ac:dyDescent="0.25">
      <c r="B7">
        <v>4</v>
      </c>
      <c r="C7">
        <v>9</v>
      </c>
      <c r="D7">
        <v>2</v>
      </c>
      <c r="E7">
        <v>7</v>
      </c>
      <c r="F7">
        <v>18</v>
      </c>
      <c r="G7">
        <v>6</v>
      </c>
      <c r="H7">
        <v>15</v>
      </c>
      <c r="I7">
        <v>1</v>
      </c>
      <c r="J7">
        <v>1</v>
      </c>
      <c r="K7">
        <f t="shared" si="0"/>
        <v>-1.1867816581938533</v>
      </c>
      <c r="L7">
        <f t="shared" si="0"/>
        <v>-1.0722320311678906</v>
      </c>
      <c r="N7">
        <v>4</v>
      </c>
      <c r="O7">
        <v>10</v>
      </c>
      <c r="P7">
        <v>1</v>
      </c>
      <c r="Q7">
        <v>11</v>
      </c>
      <c r="R7">
        <v>18</v>
      </c>
      <c r="S7">
        <v>10</v>
      </c>
      <c r="T7">
        <v>15</v>
      </c>
      <c r="U7">
        <v>4</v>
      </c>
      <c r="V7">
        <v>4</v>
      </c>
      <c r="W7">
        <f t="shared" si="1"/>
        <v>-0.15911145683514608</v>
      </c>
      <c r="X7">
        <f t="shared" si="1"/>
        <v>0.25000000000000011</v>
      </c>
    </row>
    <row r="8" spans="1:24" x14ac:dyDescent="0.25">
      <c r="B8">
        <v>5</v>
      </c>
      <c r="C8">
        <v>5</v>
      </c>
      <c r="D8">
        <v>1</v>
      </c>
      <c r="E8">
        <v>6</v>
      </c>
      <c r="F8">
        <v>10</v>
      </c>
      <c r="G8">
        <v>6</v>
      </c>
      <c r="H8">
        <v>12</v>
      </c>
      <c r="I8">
        <v>1</v>
      </c>
      <c r="J8">
        <v>2</v>
      </c>
      <c r="K8">
        <f t="shared" si="0"/>
        <v>-1.1867816581938533</v>
      </c>
      <c r="L8">
        <f t="shared" si="0"/>
        <v>-0.56433264798310034</v>
      </c>
      <c r="N8">
        <v>5</v>
      </c>
      <c r="O8">
        <v>2</v>
      </c>
      <c r="P8">
        <v>1</v>
      </c>
      <c r="Q8">
        <v>4</v>
      </c>
      <c r="R8">
        <v>13</v>
      </c>
      <c r="S8">
        <v>6</v>
      </c>
      <c r="T8">
        <v>11</v>
      </c>
      <c r="U8">
        <v>4</v>
      </c>
      <c r="V8">
        <v>4</v>
      </c>
      <c r="W8">
        <f t="shared" si="1"/>
        <v>-0.15911145683514608</v>
      </c>
      <c r="X8">
        <f t="shared" si="1"/>
        <v>0.25000000000000011</v>
      </c>
    </row>
    <row r="9" spans="1:24" x14ac:dyDescent="0.25">
      <c r="B9">
        <v>6</v>
      </c>
      <c r="C9">
        <v>9</v>
      </c>
      <c r="D9">
        <v>1</v>
      </c>
      <c r="E9">
        <v>7</v>
      </c>
      <c r="F9">
        <v>18</v>
      </c>
      <c r="G9">
        <v>7</v>
      </c>
      <c r="H9">
        <v>24</v>
      </c>
      <c r="I9">
        <v>6</v>
      </c>
      <c r="J9">
        <v>5</v>
      </c>
      <c r="K9">
        <f t="shared" si="0"/>
        <v>1.4834770727423165</v>
      </c>
      <c r="L9">
        <f t="shared" si="0"/>
        <v>0.95936550157127054</v>
      </c>
      <c r="N9">
        <v>6</v>
      </c>
      <c r="O9">
        <v>5</v>
      </c>
      <c r="P9">
        <v>2</v>
      </c>
      <c r="Q9">
        <v>7</v>
      </c>
      <c r="R9">
        <v>18</v>
      </c>
      <c r="S9">
        <v>2</v>
      </c>
      <c r="T9">
        <v>20</v>
      </c>
      <c r="U9">
        <v>3</v>
      </c>
      <c r="V9">
        <v>4</v>
      </c>
      <c r="W9">
        <f t="shared" si="1"/>
        <v>-0.8751130125933031</v>
      </c>
      <c r="X9">
        <f t="shared" si="1"/>
        <v>0.25000000000000011</v>
      </c>
    </row>
    <row r="10" spans="1:24" x14ac:dyDescent="0.25">
      <c r="B10">
        <v>7</v>
      </c>
      <c r="C10">
        <v>5</v>
      </c>
      <c r="D10">
        <v>1</v>
      </c>
      <c r="E10">
        <v>9</v>
      </c>
      <c r="F10">
        <v>18</v>
      </c>
      <c r="G10">
        <v>10</v>
      </c>
      <c r="H10">
        <v>15</v>
      </c>
      <c r="I10">
        <v>2</v>
      </c>
      <c r="J10">
        <v>1</v>
      </c>
      <c r="K10">
        <f t="shared" si="0"/>
        <v>-0.65272991200661934</v>
      </c>
      <c r="L10">
        <f t="shared" si="0"/>
        <v>-1.0722320311678906</v>
      </c>
      <c r="N10">
        <v>7</v>
      </c>
      <c r="O10">
        <v>2</v>
      </c>
      <c r="P10">
        <v>1</v>
      </c>
      <c r="Q10">
        <v>7</v>
      </c>
      <c r="R10">
        <v>23</v>
      </c>
      <c r="S10">
        <v>11</v>
      </c>
      <c r="T10">
        <v>16</v>
      </c>
      <c r="U10">
        <v>3</v>
      </c>
      <c r="V10">
        <v>2</v>
      </c>
      <c r="W10">
        <f t="shared" si="1"/>
        <v>-0.8751130125933031</v>
      </c>
      <c r="X10">
        <f t="shared" si="1"/>
        <v>-1.25</v>
      </c>
    </row>
    <row r="11" spans="1:24" x14ac:dyDescent="0.25">
      <c r="B11">
        <v>8</v>
      </c>
      <c r="C11">
        <v>5</v>
      </c>
      <c r="D11">
        <v>1</v>
      </c>
      <c r="E11">
        <v>6</v>
      </c>
      <c r="F11">
        <v>14</v>
      </c>
      <c r="G11">
        <v>7</v>
      </c>
      <c r="H11">
        <v>15</v>
      </c>
      <c r="I11">
        <v>3</v>
      </c>
      <c r="J11">
        <v>2</v>
      </c>
      <c r="K11">
        <f t="shared" si="0"/>
        <v>-0.11867816581938538</v>
      </c>
      <c r="L11">
        <f t="shared" si="0"/>
        <v>-0.56433264798310034</v>
      </c>
      <c r="N11">
        <v>8</v>
      </c>
      <c r="O11">
        <v>2</v>
      </c>
      <c r="P11">
        <v>1</v>
      </c>
      <c r="Q11">
        <v>6</v>
      </c>
      <c r="R11">
        <v>15</v>
      </c>
      <c r="S11">
        <v>3</v>
      </c>
      <c r="T11">
        <v>16</v>
      </c>
      <c r="U11">
        <v>5</v>
      </c>
      <c r="V11">
        <v>4</v>
      </c>
      <c r="W11">
        <f t="shared" si="1"/>
        <v>0.55689009892301089</v>
      </c>
      <c r="X11">
        <f t="shared" si="1"/>
        <v>0.25000000000000011</v>
      </c>
    </row>
    <row r="12" spans="1:24" x14ac:dyDescent="0.25">
      <c r="B12">
        <v>9</v>
      </c>
      <c r="C12">
        <v>5</v>
      </c>
      <c r="D12">
        <v>1</v>
      </c>
      <c r="E12">
        <v>6</v>
      </c>
      <c r="F12">
        <v>14</v>
      </c>
      <c r="G12">
        <v>6</v>
      </c>
      <c r="H12">
        <v>15</v>
      </c>
      <c r="I12">
        <v>2</v>
      </c>
      <c r="J12">
        <v>5</v>
      </c>
      <c r="K12">
        <f t="shared" si="0"/>
        <v>-0.65272991200661934</v>
      </c>
      <c r="L12">
        <f t="shared" si="0"/>
        <v>0.95936550157127054</v>
      </c>
      <c r="N12">
        <v>9</v>
      </c>
      <c r="O12">
        <v>6</v>
      </c>
      <c r="P12">
        <v>1</v>
      </c>
      <c r="Q12">
        <v>3</v>
      </c>
      <c r="R12">
        <v>22</v>
      </c>
      <c r="S12">
        <v>5</v>
      </c>
      <c r="T12">
        <v>15</v>
      </c>
      <c r="U12">
        <v>3</v>
      </c>
      <c r="V12">
        <v>2</v>
      </c>
      <c r="W12">
        <f t="shared" si="1"/>
        <v>-0.8751130125933031</v>
      </c>
      <c r="X12">
        <f t="shared" si="1"/>
        <v>-1.25</v>
      </c>
    </row>
    <row r="14" spans="1:24" x14ac:dyDescent="0.25">
      <c r="B14" t="s">
        <v>4</v>
      </c>
      <c r="I14" t="s">
        <v>2</v>
      </c>
      <c r="J14" t="s">
        <v>5</v>
      </c>
      <c r="K14" t="s">
        <v>27</v>
      </c>
      <c r="L14" t="s">
        <v>28</v>
      </c>
      <c r="N14" t="s">
        <v>7</v>
      </c>
      <c r="U14" t="s">
        <v>2</v>
      </c>
      <c r="V14" t="s">
        <v>5</v>
      </c>
      <c r="W14" t="s">
        <v>27</v>
      </c>
      <c r="X14" t="s">
        <v>28</v>
      </c>
    </row>
    <row r="15" spans="1:24" x14ac:dyDescent="0.25">
      <c r="B15">
        <v>0</v>
      </c>
      <c r="C15">
        <v>23</v>
      </c>
      <c r="D15">
        <v>2</v>
      </c>
      <c r="E15">
        <v>15</v>
      </c>
      <c r="F15">
        <v>22</v>
      </c>
      <c r="G15">
        <v>10</v>
      </c>
      <c r="H15">
        <v>15</v>
      </c>
      <c r="N15">
        <v>0</v>
      </c>
      <c r="O15" t="s">
        <v>8</v>
      </c>
      <c r="P15">
        <v>1</v>
      </c>
      <c r="Q15">
        <v>9</v>
      </c>
      <c r="R15">
        <v>14</v>
      </c>
      <c r="S15">
        <v>7</v>
      </c>
      <c r="T15">
        <v>16</v>
      </c>
    </row>
    <row r="16" spans="1:24" x14ac:dyDescent="0.25">
      <c r="B16">
        <v>1</v>
      </c>
      <c r="C16">
        <v>13</v>
      </c>
      <c r="D16">
        <v>1</v>
      </c>
      <c r="E16">
        <v>10</v>
      </c>
      <c r="F16">
        <v>14</v>
      </c>
      <c r="G16">
        <v>6</v>
      </c>
      <c r="H16">
        <v>16</v>
      </c>
      <c r="I16">
        <v>5</v>
      </c>
      <c r="J16">
        <v>6</v>
      </c>
      <c r="K16">
        <f>(I16-AVERAGE(I$16:I$24))/_xlfn.STDEV.P(I$16:I$24)</f>
        <v>1.7500000000000002</v>
      </c>
      <c r="L16">
        <f>(J16-AVERAGE(J$16:J$24))/_xlfn.STDEV.P(J$16:J$24)</f>
        <v>2.1673134767315081</v>
      </c>
      <c r="N16">
        <v>1</v>
      </c>
      <c r="O16" t="s">
        <v>8</v>
      </c>
      <c r="P16">
        <v>1</v>
      </c>
      <c r="Q16">
        <v>2</v>
      </c>
      <c r="R16">
        <v>15</v>
      </c>
      <c r="S16">
        <v>7</v>
      </c>
      <c r="T16">
        <v>16</v>
      </c>
      <c r="U16">
        <v>8</v>
      </c>
      <c r="V16">
        <v>8</v>
      </c>
      <c r="W16">
        <f>(U16-AVERAGE(U$16:U$24))/_xlfn.STDEV.P(U$16:U$24)</f>
        <v>1.1867816581938533</v>
      </c>
      <c r="X16">
        <f>(V16-AVERAGE(V$16:V$24))/_xlfn.STDEV.P(V$16:V$24)</f>
        <v>1.6484511834894673</v>
      </c>
    </row>
    <row r="17" spans="2:25" x14ac:dyDescent="0.25">
      <c r="B17">
        <v>2</v>
      </c>
      <c r="C17">
        <v>9</v>
      </c>
      <c r="D17">
        <v>1</v>
      </c>
      <c r="E17">
        <v>11</v>
      </c>
      <c r="F17">
        <v>18</v>
      </c>
      <c r="G17">
        <v>7</v>
      </c>
      <c r="H17">
        <v>11</v>
      </c>
      <c r="I17">
        <v>4</v>
      </c>
      <c r="J17">
        <v>3</v>
      </c>
      <c r="K17">
        <f t="shared" ref="K17:L24" si="2">(I17-AVERAGE(I$16:I$24))/_xlfn.STDEV.P(I$16:I$24)</f>
        <v>1.0000000000000002</v>
      </c>
      <c r="L17">
        <f t="shared" si="2"/>
        <v>0.33864273073929801</v>
      </c>
      <c r="N17">
        <v>2</v>
      </c>
      <c r="O17" t="s">
        <v>8</v>
      </c>
      <c r="P17">
        <v>1</v>
      </c>
      <c r="Q17">
        <v>2</v>
      </c>
      <c r="R17">
        <v>17</v>
      </c>
      <c r="S17">
        <v>6</v>
      </c>
      <c r="T17">
        <v>11</v>
      </c>
      <c r="U17">
        <v>8</v>
      </c>
      <c r="V17">
        <v>7</v>
      </c>
      <c r="W17">
        <f t="shared" ref="W17:X24" si="3">(U17-AVERAGE(U$16:U$24))/_xlfn.STDEV.P(U$16:U$24)</f>
        <v>1.1867816581938533</v>
      </c>
      <c r="X17">
        <f t="shared" si="3"/>
        <v>1.0550087574332589</v>
      </c>
    </row>
    <row r="18" spans="2:25" x14ac:dyDescent="0.25">
      <c r="B18">
        <v>3</v>
      </c>
      <c r="C18">
        <v>9</v>
      </c>
      <c r="D18">
        <v>1</v>
      </c>
      <c r="E18">
        <v>11</v>
      </c>
      <c r="F18">
        <v>13</v>
      </c>
      <c r="G18">
        <v>6</v>
      </c>
      <c r="H18">
        <v>15</v>
      </c>
      <c r="I18">
        <v>3</v>
      </c>
      <c r="J18">
        <v>2</v>
      </c>
      <c r="K18">
        <f t="shared" si="2"/>
        <v>0.25000000000000011</v>
      </c>
      <c r="L18">
        <f t="shared" si="2"/>
        <v>-0.27091418459143862</v>
      </c>
      <c r="N18">
        <v>3</v>
      </c>
      <c r="O18" t="s">
        <v>8</v>
      </c>
      <c r="P18">
        <v>1</v>
      </c>
      <c r="Q18">
        <v>6</v>
      </c>
      <c r="R18">
        <v>18</v>
      </c>
      <c r="S18">
        <v>2</v>
      </c>
      <c r="T18">
        <v>16</v>
      </c>
      <c r="U18">
        <v>5</v>
      </c>
      <c r="V18">
        <v>5</v>
      </c>
      <c r="W18">
        <f t="shared" si="3"/>
        <v>-0.4153735803678486</v>
      </c>
      <c r="X18">
        <f t="shared" si="3"/>
        <v>-0.13187609467915745</v>
      </c>
    </row>
    <row r="19" spans="2:25" x14ac:dyDescent="0.25">
      <c r="B19">
        <v>4</v>
      </c>
      <c r="C19">
        <v>14</v>
      </c>
      <c r="D19">
        <v>1</v>
      </c>
      <c r="E19">
        <v>15</v>
      </c>
      <c r="F19">
        <v>19</v>
      </c>
      <c r="G19">
        <v>2</v>
      </c>
      <c r="H19">
        <v>19</v>
      </c>
      <c r="I19">
        <v>2</v>
      </c>
      <c r="J19">
        <v>1</v>
      </c>
      <c r="K19">
        <f t="shared" si="2"/>
        <v>-0.49999999999999989</v>
      </c>
      <c r="L19">
        <f t="shared" si="2"/>
        <v>-0.88047109992217532</v>
      </c>
      <c r="N19">
        <v>4</v>
      </c>
      <c r="O19" t="s">
        <v>8</v>
      </c>
      <c r="P19">
        <v>1</v>
      </c>
      <c r="Q19">
        <v>7</v>
      </c>
      <c r="R19">
        <v>14</v>
      </c>
      <c r="S19">
        <v>6</v>
      </c>
      <c r="T19">
        <v>12</v>
      </c>
      <c r="U19">
        <v>3</v>
      </c>
      <c r="V19">
        <v>2</v>
      </c>
      <c r="W19">
        <f t="shared" si="3"/>
        <v>-1.4834770727423165</v>
      </c>
      <c r="X19">
        <f t="shared" si="3"/>
        <v>-1.9122033728477823</v>
      </c>
    </row>
    <row r="20" spans="2:25" x14ac:dyDescent="0.25">
      <c r="B20">
        <v>5</v>
      </c>
      <c r="C20">
        <v>9</v>
      </c>
      <c r="D20">
        <v>1</v>
      </c>
      <c r="E20">
        <v>10</v>
      </c>
      <c r="F20">
        <v>14</v>
      </c>
      <c r="G20">
        <v>6</v>
      </c>
      <c r="H20">
        <v>11</v>
      </c>
      <c r="I20">
        <v>1</v>
      </c>
      <c r="J20">
        <v>1</v>
      </c>
      <c r="K20">
        <f t="shared" si="2"/>
        <v>-1.25</v>
      </c>
      <c r="L20">
        <f t="shared" si="2"/>
        <v>-0.88047109992217532</v>
      </c>
      <c r="N20">
        <v>5</v>
      </c>
      <c r="O20" t="s">
        <v>8</v>
      </c>
      <c r="P20">
        <v>1</v>
      </c>
      <c r="Q20">
        <v>6</v>
      </c>
      <c r="R20">
        <v>13</v>
      </c>
      <c r="S20">
        <v>2</v>
      </c>
      <c r="T20">
        <v>11</v>
      </c>
      <c r="U20">
        <v>3</v>
      </c>
      <c r="V20">
        <v>4</v>
      </c>
      <c r="W20">
        <f t="shared" si="3"/>
        <v>-1.4834770727423165</v>
      </c>
      <c r="X20">
        <f t="shared" si="3"/>
        <v>-0.72531852073536573</v>
      </c>
    </row>
    <row r="21" spans="2:25" x14ac:dyDescent="0.25">
      <c r="B21">
        <v>6</v>
      </c>
      <c r="C21">
        <v>14</v>
      </c>
      <c r="D21">
        <v>1</v>
      </c>
      <c r="E21">
        <v>15</v>
      </c>
      <c r="F21">
        <v>19</v>
      </c>
      <c r="G21">
        <v>7</v>
      </c>
      <c r="H21">
        <v>20</v>
      </c>
      <c r="I21">
        <v>2</v>
      </c>
      <c r="J21">
        <v>1</v>
      </c>
      <c r="K21">
        <f t="shared" si="2"/>
        <v>-0.49999999999999989</v>
      </c>
      <c r="L21">
        <f t="shared" si="2"/>
        <v>-0.88047109992217532</v>
      </c>
      <c r="N21">
        <v>6</v>
      </c>
      <c r="O21" t="s">
        <v>8</v>
      </c>
      <c r="P21">
        <v>1</v>
      </c>
      <c r="Q21">
        <v>6</v>
      </c>
      <c r="R21">
        <v>14</v>
      </c>
      <c r="S21">
        <v>2</v>
      </c>
      <c r="T21">
        <v>8</v>
      </c>
      <c r="U21">
        <v>6</v>
      </c>
      <c r="V21">
        <v>6</v>
      </c>
      <c r="W21">
        <f t="shared" si="3"/>
        <v>0.11867816581938538</v>
      </c>
      <c r="X21">
        <f t="shared" si="3"/>
        <v>0.46156633137705083</v>
      </c>
    </row>
    <row r="22" spans="2:25" x14ac:dyDescent="0.25">
      <c r="B22">
        <v>7</v>
      </c>
      <c r="C22">
        <v>1</v>
      </c>
      <c r="D22">
        <v>6</v>
      </c>
      <c r="E22">
        <v>11</v>
      </c>
      <c r="F22">
        <v>18</v>
      </c>
      <c r="G22">
        <v>10</v>
      </c>
      <c r="H22">
        <v>19</v>
      </c>
      <c r="I22">
        <v>1</v>
      </c>
      <c r="J22">
        <v>1</v>
      </c>
      <c r="K22">
        <f t="shared" si="2"/>
        <v>-1.25</v>
      </c>
      <c r="L22">
        <f t="shared" si="2"/>
        <v>-0.88047109992217532</v>
      </c>
      <c r="N22">
        <v>7</v>
      </c>
      <c r="O22" t="s">
        <v>8</v>
      </c>
      <c r="P22">
        <v>1</v>
      </c>
      <c r="Q22">
        <v>6</v>
      </c>
      <c r="R22">
        <v>22</v>
      </c>
      <c r="S22">
        <v>6</v>
      </c>
      <c r="T22">
        <v>15</v>
      </c>
      <c r="U22">
        <v>5</v>
      </c>
      <c r="V22">
        <v>4</v>
      </c>
      <c r="W22">
        <f t="shared" si="3"/>
        <v>-0.4153735803678486</v>
      </c>
      <c r="X22">
        <f t="shared" si="3"/>
        <v>-0.72531852073536573</v>
      </c>
    </row>
    <row r="23" spans="2:25" x14ac:dyDescent="0.25">
      <c r="B23">
        <v>8</v>
      </c>
      <c r="C23">
        <v>10</v>
      </c>
      <c r="D23">
        <v>1</v>
      </c>
      <c r="E23">
        <v>7</v>
      </c>
      <c r="F23">
        <v>14</v>
      </c>
      <c r="G23">
        <v>6</v>
      </c>
      <c r="H23">
        <v>15</v>
      </c>
      <c r="I23">
        <v>4</v>
      </c>
      <c r="J23">
        <v>3</v>
      </c>
      <c r="K23">
        <f t="shared" si="2"/>
        <v>1.0000000000000002</v>
      </c>
      <c r="L23">
        <f t="shared" si="2"/>
        <v>0.33864273073929801</v>
      </c>
      <c r="N23">
        <v>8</v>
      </c>
      <c r="O23" t="s">
        <v>8</v>
      </c>
      <c r="P23">
        <v>1</v>
      </c>
      <c r="Q23">
        <v>6</v>
      </c>
      <c r="R23">
        <v>9</v>
      </c>
      <c r="S23">
        <v>5</v>
      </c>
      <c r="T23">
        <v>11</v>
      </c>
      <c r="U23">
        <v>6</v>
      </c>
      <c r="V23">
        <v>5</v>
      </c>
      <c r="W23">
        <f t="shared" si="3"/>
        <v>0.11867816581938538</v>
      </c>
      <c r="X23">
        <f t="shared" si="3"/>
        <v>-0.13187609467915745</v>
      </c>
    </row>
    <row r="24" spans="2:25" x14ac:dyDescent="0.25">
      <c r="B24">
        <v>9</v>
      </c>
      <c r="C24">
        <v>5</v>
      </c>
      <c r="D24">
        <v>1</v>
      </c>
      <c r="E24">
        <v>7</v>
      </c>
      <c r="F24">
        <v>10</v>
      </c>
      <c r="G24">
        <v>6</v>
      </c>
      <c r="H24">
        <v>15</v>
      </c>
      <c r="I24">
        <v>2</v>
      </c>
      <c r="J24">
        <v>4</v>
      </c>
      <c r="K24">
        <f t="shared" si="2"/>
        <v>-0.49999999999999989</v>
      </c>
      <c r="L24">
        <f t="shared" si="2"/>
        <v>0.94819964607003471</v>
      </c>
      <c r="N24">
        <v>9</v>
      </c>
      <c r="O24" t="s">
        <v>8</v>
      </c>
      <c r="P24">
        <v>1</v>
      </c>
      <c r="Q24">
        <v>2</v>
      </c>
      <c r="R24">
        <v>17</v>
      </c>
      <c r="S24">
        <v>7</v>
      </c>
      <c r="T24">
        <v>11</v>
      </c>
      <c r="U24">
        <v>8</v>
      </c>
      <c r="V24">
        <v>6</v>
      </c>
      <c r="W24">
        <f t="shared" si="3"/>
        <v>1.1867816581938533</v>
      </c>
      <c r="X24">
        <f t="shared" si="3"/>
        <v>0.46156633137705083</v>
      </c>
    </row>
    <row r="26" spans="2:25" x14ac:dyDescent="0.25">
      <c r="T26" t="s">
        <v>85</v>
      </c>
      <c r="U26" t="s">
        <v>0</v>
      </c>
      <c r="V26" t="s">
        <v>6</v>
      </c>
      <c r="W26" t="s">
        <v>4</v>
      </c>
      <c r="X26" t="s">
        <v>7</v>
      </c>
    </row>
    <row r="27" spans="2:25" x14ac:dyDescent="0.25">
      <c r="T27" t="s">
        <v>0</v>
      </c>
      <c r="U27">
        <v>0</v>
      </c>
      <c r="V27">
        <f>SQRT(SUMXMY2(K4:K12,W4:W12))</f>
        <v>3.0270001417962864</v>
      </c>
      <c r="W27">
        <f>SQRT(SUMXMY2(K4:K12,K16:K24))</f>
        <v>2.5001723108379652</v>
      </c>
      <c r="X27">
        <f>SQRT(SUMXMY2(K4:K12,W16:W24))</f>
        <v>2.4015839843325937</v>
      </c>
    </row>
    <row r="28" spans="2:25" x14ac:dyDescent="0.25">
      <c r="T28" t="s">
        <v>6</v>
      </c>
      <c r="V28">
        <v>0</v>
      </c>
      <c r="W28">
        <f>SQRT(SUMXMY2(W4:W12,K16:K24))</f>
        <v>1.8226267053233309</v>
      </c>
      <c r="X28">
        <f>SQRT(SUMXMY2(W4:W12,W16:W24))</f>
        <v>3.1642483107440826</v>
      </c>
    </row>
    <row r="29" spans="2:25" x14ac:dyDescent="0.25">
      <c r="T29" t="s">
        <v>4</v>
      </c>
      <c r="W29">
        <v>0</v>
      </c>
      <c r="X29">
        <f>SQRT(SUMXMY2(K16:K24,W16:W24))</f>
        <v>2.5530153655970169</v>
      </c>
      <c r="Y29" t="s">
        <v>87</v>
      </c>
    </row>
    <row r="30" spans="2:25" x14ac:dyDescent="0.25">
      <c r="T30" t="s">
        <v>7</v>
      </c>
      <c r="X30">
        <v>0</v>
      </c>
      <c r="Y30">
        <f>(V27+W27+X27+W28+X28+X29)/6</f>
        <v>2.5781078031052123</v>
      </c>
    </row>
    <row r="32" spans="2:25" x14ac:dyDescent="0.25">
      <c r="T32" t="s">
        <v>86</v>
      </c>
      <c r="U32" t="s">
        <v>0</v>
      </c>
      <c r="V32" t="s">
        <v>6</v>
      </c>
      <c r="W32" t="s">
        <v>4</v>
      </c>
      <c r="X32" t="s">
        <v>7</v>
      </c>
    </row>
    <row r="33" spans="20:25" x14ac:dyDescent="0.25">
      <c r="T33" t="s">
        <v>0</v>
      </c>
      <c r="U33">
        <v>0</v>
      </c>
      <c r="V33">
        <f>SQRT(SUMXMY2(L4:L12,X4:X12))</f>
        <v>2.9332339509628929</v>
      </c>
      <c r="W33">
        <f>SQRT(SUMXMY2(L4:L12,L16:L24))</f>
        <v>2.4272311472127694</v>
      </c>
      <c r="X33">
        <f>SQRT(SUMXMY2(L4:L12,X16:X24))</f>
        <v>1.5686584658579354</v>
      </c>
    </row>
    <row r="34" spans="20:25" x14ac:dyDescent="0.25">
      <c r="T34" t="s">
        <v>6</v>
      </c>
      <c r="V34">
        <v>0</v>
      </c>
      <c r="W34">
        <f>SQRT(SUMXMY2(X4:X12,L16:L24))</f>
        <v>3.2218843179676377</v>
      </c>
      <c r="X34">
        <f>SQRT(SUMXMY2(X4:X12,X16:X24))</f>
        <v>3.2070622789820113</v>
      </c>
    </row>
    <row r="35" spans="20:25" x14ac:dyDescent="0.25">
      <c r="T35" t="s">
        <v>4</v>
      </c>
      <c r="W35">
        <v>0</v>
      </c>
      <c r="X35">
        <f>SQRT(SUMXMY2(L16:L24,X16:X24))</f>
        <v>2.0429416285590452</v>
      </c>
      <c r="Y35" t="s">
        <v>87</v>
      </c>
    </row>
    <row r="36" spans="20:25" x14ac:dyDescent="0.25">
      <c r="T36" t="s">
        <v>7</v>
      </c>
      <c r="X36">
        <v>0</v>
      </c>
      <c r="Y36">
        <f t="shared" ref="Y36" si="4">(V33+W33+X33+W34+X34+X35)/6</f>
        <v>2.566835298257049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DD06-0668-4D68-A29B-18A2626D2FB6}">
  <dimension ref="A1:Y36"/>
  <sheetViews>
    <sheetView workbookViewId="0">
      <selection activeCell="T26" sqref="T26:Y36"/>
    </sheetView>
  </sheetViews>
  <sheetFormatPr defaultRowHeight="15" x14ac:dyDescent="0.25"/>
  <sheetData>
    <row r="1" spans="1:24" x14ac:dyDescent="0.25">
      <c r="A1" t="s">
        <v>58</v>
      </c>
      <c r="B1" t="s">
        <v>59</v>
      </c>
    </row>
    <row r="2" spans="1:24" x14ac:dyDescent="0.25">
      <c r="B2" t="s">
        <v>0</v>
      </c>
      <c r="I2" t="s">
        <v>2</v>
      </c>
      <c r="J2" t="s">
        <v>5</v>
      </c>
      <c r="K2" t="s">
        <v>27</v>
      </c>
      <c r="L2" t="s">
        <v>28</v>
      </c>
      <c r="N2" t="s">
        <v>6</v>
      </c>
      <c r="U2" t="s">
        <v>2</v>
      </c>
      <c r="V2" t="s">
        <v>1</v>
      </c>
      <c r="W2" t="s">
        <v>27</v>
      </c>
      <c r="X2" t="s">
        <v>28</v>
      </c>
    </row>
    <row r="3" spans="1:24" x14ac:dyDescent="0.25">
      <c r="B3">
        <v>0</v>
      </c>
      <c r="C3">
        <v>6</v>
      </c>
      <c r="D3">
        <v>1</v>
      </c>
      <c r="E3">
        <v>11</v>
      </c>
      <c r="F3">
        <v>22</v>
      </c>
      <c r="G3">
        <v>17</v>
      </c>
      <c r="H3">
        <v>28</v>
      </c>
      <c r="N3">
        <v>0</v>
      </c>
      <c r="O3">
        <v>14</v>
      </c>
      <c r="P3">
        <v>5</v>
      </c>
      <c r="Q3">
        <v>19</v>
      </c>
      <c r="R3">
        <v>29</v>
      </c>
      <c r="S3">
        <v>17</v>
      </c>
      <c r="T3">
        <v>24</v>
      </c>
    </row>
    <row r="4" spans="1:24" x14ac:dyDescent="0.25">
      <c r="B4">
        <v>1</v>
      </c>
      <c r="C4">
        <v>5</v>
      </c>
      <c r="D4">
        <v>1</v>
      </c>
      <c r="E4">
        <v>10</v>
      </c>
      <c r="F4">
        <v>26</v>
      </c>
      <c r="G4">
        <v>22</v>
      </c>
      <c r="H4">
        <v>27</v>
      </c>
      <c r="I4">
        <v>9</v>
      </c>
      <c r="J4">
        <v>8.5</v>
      </c>
      <c r="K4">
        <f>(I4-AVERAGE(I$4:I$12))/_xlfn.STDEV.P(I$4:I$12)</f>
        <v>1.5577565614007713</v>
      </c>
      <c r="L4">
        <f>(J4-AVERAGE(J$4:J$12))/_xlfn.STDEV.P(J$4:J$12)</f>
        <v>1.278019300845388</v>
      </c>
      <c r="M4" s="11"/>
      <c r="N4">
        <v>1</v>
      </c>
      <c r="O4">
        <v>18</v>
      </c>
      <c r="P4">
        <v>1</v>
      </c>
      <c r="Q4">
        <v>16</v>
      </c>
      <c r="R4">
        <v>28</v>
      </c>
      <c r="S4">
        <v>22</v>
      </c>
      <c r="T4">
        <v>20</v>
      </c>
      <c r="U4">
        <v>8.5</v>
      </c>
      <c r="V4">
        <v>8.5</v>
      </c>
      <c r="W4">
        <f>(U4-AVERAGE(U$4:U$12))/_xlfn.STDEV.P(U$4:U$12)</f>
        <v>1.7253243712550153</v>
      </c>
      <c r="X4">
        <f>(V4-AVERAGE(V$4:V$12))/_xlfn.STDEV.P(V$4:V$12)</f>
        <v>1.7056057308448829</v>
      </c>
    </row>
    <row r="5" spans="1:24" x14ac:dyDescent="0.25">
      <c r="B5">
        <v>2</v>
      </c>
      <c r="C5">
        <v>5</v>
      </c>
      <c r="D5">
        <v>1</v>
      </c>
      <c r="E5">
        <v>7</v>
      </c>
      <c r="F5">
        <v>22</v>
      </c>
      <c r="G5">
        <v>17</v>
      </c>
      <c r="H5">
        <v>26</v>
      </c>
      <c r="I5">
        <v>9</v>
      </c>
      <c r="J5">
        <v>9</v>
      </c>
      <c r="K5">
        <f t="shared" ref="K5:K12" si="0">(I5-AVERAGE(I$4:I$12))/_xlfn.STDEV.P(I$4:I$12)</f>
        <v>1.5577565614007713</v>
      </c>
      <c r="L5">
        <f t="shared" ref="L5:L12" si="1">(J5-AVERAGE(J$4:J$12))/_xlfn.STDEV.P(J$4:J$12)</f>
        <v>1.825741858350554</v>
      </c>
      <c r="N5">
        <v>2</v>
      </c>
      <c r="O5">
        <v>2</v>
      </c>
      <c r="P5">
        <v>1</v>
      </c>
      <c r="Q5">
        <v>8</v>
      </c>
      <c r="R5">
        <v>18</v>
      </c>
      <c r="S5">
        <v>15</v>
      </c>
      <c r="T5">
        <v>24</v>
      </c>
      <c r="U5">
        <v>8</v>
      </c>
      <c r="V5">
        <v>8</v>
      </c>
      <c r="W5">
        <f t="shared" ref="W5:W12" si="2">(U5-AVERAGE(U$4:U$12))/_xlfn.STDEV.P(U$4:U$12)</f>
        <v>0.75482941242406953</v>
      </c>
      <c r="X5">
        <f t="shared" ref="X5:X12" si="3">(V5-AVERAGE(V$4:V$12))/_xlfn.STDEV.P(V$4:V$12)</f>
        <v>1.0660035817780518</v>
      </c>
    </row>
    <row r="6" spans="1:24" x14ac:dyDescent="0.25">
      <c r="B6">
        <v>3</v>
      </c>
      <c r="C6">
        <v>5</v>
      </c>
      <c r="D6">
        <v>1</v>
      </c>
      <c r="E6">
        <v>12</v>
      </c>
      <c r="F6">
        <v>21</v>
      </c>
      <c r="G6">
        <v>14</v>
      </c>
      <c r="H6">
        <v>27</v>
      </c>
      <c r="I6">
        <v>8</v>
      </c>
      <c r="J6">
        <v>7</v>
      </c>
      <c r="K6">
        <f t="shared" si="0"/>
        <v>0.33864273073929801</v>
      </c>
      <c r="L6">
        <f t="shared" si="1"/>
        <v>-0.36514837167011038</v>
      </c>
      <c r="N6">
        <v>3</v>
      </c>
      <c r="O6">
        <v>8</v>
      </c>
      <c r="P6">
        <v>1</v>
      </c>
      <c r="Q6">
        <v>11</v>
      </c>
      <c r="R6">
        <v>23</v>
      </c>
      <c r="S6">
        <v>18</v>
      </c>
      <c r="T6">
        <v>24</v>
      </c>
      <c r="U6">
        <v>7.5</v>
      </c>
      <c r="V6">
        <v>7</v>
      </c>
      <c r="W6">
        <f t="shared" si="2"/>
        <v>-0.21566554640687605</v>
      </c>
      <c r="X6">
        <f t="shared" si="3"/>
        <v>-0.2132007163556108</v>
      </c>
    </row>
    <row r="7" spans="1:24" x14ac:dyDescent="0.25">
      <c r="B7">
        <v>4</v>
      </c>
      <c r="C7">
        <v>6</v>
      </c>
      <c r="D7">
        <v>1</v>
      </c>
      <c r="E7">
        <v>8</v>
      </c>
      <c r="F7">
        <v>21</v>
      </c>
      <c r="G7">
        <v>17</v>
      </c>
      <c r="H7">
        <v>24</v>
      </c>
      <c r="I7">
        <v>6.5</v>
      </c>
      <c r="J7">
        <v>7</v>
      </c>
      <c r="K7">
        <f t="shared" si="0"/>
        <v>-1.490028015252912</v>
      </c>
      <c r="L7">
        <f t="shared" si="1"/>
        <v>-0.36514837167011038</v>
      </c>
      <c r="N7">
        <v>4</v>
      </c>
      <c r="O7">
        <v>5</v>
      </c>
      <c r="P7">
        <v>1</v>
      </c>
      <c r="Q7">
        <v>5</v>
      </c>
      <c r="R7">
        <v>22</v>
      </c>
      <c r="S7">
        <v>13</v>
      </c>
      <c r="T7">
        <v>24</v>
      </c>
      <c r="U7">
        <v>7</v>
      </c>
      <c r="V7">
        <v>6.5</v>
      </c>
      <c r="W7">
        <f t="shared" si="2"/>
        <v>-1.1861605052378217</v>
      </c>
      <c r="X7">
        <f t="shared" si="3"/>
        <v>-0.85280286542244199</v>
      </c>
    </row>
    <row r="8" spans="1:24" x14ac:dyDescent="0.25">
      <c r="B8">
        <v>5</v>
      </c>
      <c r="C8">
        <v>1</v>
      </c>
      <c r="D8">
        <v>1</v>
      </c>
      <c r="E8">
        <v>7</v>
      </c>
      <c r="F8">
        <v>10</v>
      </c>
      <c r="G8">
        <v>7</v>
      </c>
      <c r="H8">
        <v>19</v>
      </c>
      <c r="I8">
        <v>7</v>
      </c>
      <c r="J8">
        <v>7</v>
      </c>
      <c r="K8">
        <f t="shared" si="0"/>
        <v>-0.88047109992217532</v>
      </c>
      <c r="L8">
        <f t="shared" si="1"/>
        <v>-0.36514837167011038</v>
      </c>
      <c r="N8">
        <v>5</v>
      </c>
      <c r="O8">
        <v>6</v>
      </c>
      <c r="P8">
        <v>1</v>
      </c>
      <c r="Q8">
        <v>8</v>
      </c>
      <c r="R8">
        <v>14</v>
      </c>
      <c r="S8">
        <v>15</v>
      </c>
      <c r="T8">
        <v>23</v>
      </c>
      <c r="U8">
        <v>7</v>
      </c>
      <c r="V8">
        <v>6</v>
      </c>
      <c r="W8">
        <f t="shared" si="2"/>
        <v>-1.1861605052378217</v>
      </c>
      <c r="X8">
        <f t="shared" si="3"/>
        <v>-1.4924050144892733</v>
      </c>
    </row>
    <row r="9" spans="1:24" x14ac:dyDescent="0.25">
      <c r="B9">
        <v>6</v>
      </c>
      <c r="C9">
        <v>6</v>
      </c>
      <c r="D9">
        <v>2</v>
      </c>
      <c r="E9">
        <v>13</v>
      </c>
      <c r="F9">
        <v>22</v>
      </c>
      <c r="G9">
        <v>21</v>
      </c>
      <c r="H9">
        <v>27</v>
      </c>
      <c r="I9">
        <v>7.5</v>
      </c>
      <c r="J9">
        <v>7</v>
      </c>
      <c r="K9">
        <f t="shared" si="0"/>
        <v>-0.27091418459143862</v>
      </c>
      <c r="L9">
        <f t="shared" si="1"/>
        <v>-0.36514837167011038</v>
      </c>
      <c r="N9">
        <v>6</v>
      </c>
      <c r="O9">
        <v>14</v>
      </c>
      <c r="P9">
        <v>1</v>
      </c>
      <c r="Q9">
        <v>15</v>
      </c>
      <c r="R9">
        <v>22</v>
      </c>
      <c r="S9">
        <v>18</v>
      </c>
      <c r="T9">
        <v>28</v>
      </c>
      <c r="U9">
        <v>7</v>
      </c>
      <c r="V9">
        <v>8</v>
      </c>
      <c r="W9">
        <f t="shared" si="2"/>
        <v>-1.1861605052378217</v>
      </c>
      <c r="X9">
        <f t="shared" si="3"/>
        <v>1.0660035817780518</v>
      </c>
    </row>
    <row r="10" spans="1:24" x14ac:dyDescent="0.25">
      <c r="B10">
        <v>7</v>
      </c>
      <c r="C10">
        <v>6</v>
      </c>
      <c r="D10">
        <v>1</v>
      </c>
      <c r="E10">
        <v>11</v>
      </c>
      <c r="F10">
        <v>25</v>
      </c>
      <c r="G10">
        <v>17</v>
      </c>
      <c r="H10">
        <v>30</v>
      </c>
      <c r="I10">
        <v>7.5</v>
      </c>
      <c r="J10">
        <v>6</v>
      </c>
      <c r="K10">
        <f t="shared" si="0"/>
        <v>-0.27091418459143862</v>
      </c>
      <c r="L10">
        <f t="shared" si="1"/>
        <v>-1.4605934866804426</v>
      </c>
      <c r="N10">
        <v>7</v>
      </c>
      <c r="O10">
        <v>7</v>
      </c>
      <c r="P10">
        <v>1</v>
      </c>
      <c r="Q10">
        <v>12</v>
      </c>
      <c r="R10">
        <v>21</v>
      </c>
      <c r="S10">
        <v>17</v>
      </c>
      <c r="T10">
        <v>26</v>
      </c>
      <c r="U10">
        <v>8</v>
      </c>
      <c r="V10">
        <v>7</v>
      </c>
      <c r="W10">
        <f t="shared" si="2"/>
        <v>0.75482941242406953</v>
      </c>
      <c r="X10">
        <f t="shared" si="3"/>
        <v>-0.2132007163556108</v>
      </c>
    </row>
    <row r="11" spans="1:24" x14ac:dyDescent="0.25">
      <c r="B11">
        <v>8</v>
      </c>
      <c r="C11">
        <v>1</v>
      </c>
      <c r="D11">
        <v>1</v>
      </c>
      <c r="E11">
        <v>6</v>
      </c>
      <c r="F11">
        <v>9</v>
      </c>
      <c r="G11">
        <v>10</v>
      </c>
      <c r="H11">
        <v>23</v>
      </c>
      <c r="I11">
        <v>7</v>
      </c>
      <c r="J11">
        <v>6.5</v>
      </c>
      <c r="K11">
        <f t="shared" si="0"/>
        <v>-0.88047109992217532</v>
      </c>
      <c r="L11">
        <f t="shared" si="1"/>
        <v>-0.91287092917527646</v>
      </c>
      <c r="N11">
        <v>8</v>
      </c>
      <c r="O11">
        <v>9</v>
      </c>
      <c r="P11">
        <v>1</v>
      </c>
      <c r="Q11">
        <v>14</v>
      </c>
      <c r="R11">
        <v>19</v>
      </c>
      <c r="S11">
        <v>13</v>
      </c>
      <c r="T11">
        <v>24</v>
      </c>
      <c r="U11">
        <v>7.5</v>
      </c>
      <c r="V11">
        <v>7</v>
      </c>
      <c r="W11">
        <f t="shared" si="2"/>
        <v>-0.21566554640687605</v>
      </c>
      <c r="X11">
        <f t="shared" si="3"/>
        <v>-0.2132007163556108</v>
      </c>
    </row>
    <row r="12" spans="1:24" x14ac:dyDescent="0.25">
      <c r="B12">
        <v>9</v>
      </c>
      <c r="C12">
        <v>5</v>
      </c>
      <c r="D12">
        <v>1</v>
      </c>
      <c r="E12">
        <v>10</v>
      </c>
      <c r="F12">
        <v>22</v>
      </c>
      <c r="G12">
        <v>17</v>
      </c>
      <c r="H12">
        <v>27</v>
      </c>
      <c r="I12">
        <v>8</v>
      </c>
      <c r="J12">
        <v>8</v>
      </c>
      <c r="K12">
        <f t="shared" si="0"/>
        <v>0.33864273073929801</v>
      </c>
      <c r="L12">
        <f t="shared" si="1"/>
        <v>0.73029674334022177</v>
      </c>
      <c r="N12">
        <v>9</v>
      </c>
      <c r="O12">
        <v>6</v>
      </c>
      <c r="P12">
        <v>1</v>
      </c>
      <c r="Q12">
        <v>2</v>
      </c>
      <c r="R12">
        <v>21</v>
      </c>
      <c r="S12">
        <v>18</v>
      </c>
      <c r="T12">
        <v>23</v>
      </c>
      <c r="U12">
        <v>8</v>
      </c>
      <c r="V12">
        <v>6.5</v>
      </c>
      <c r="W12">
        <f t="shared" si="2"/>
        <v>0.75482941242406953</v>
      </c>
      <c r="X12">
        <f t="shared" si="3"/>
        <v>-0.85280286542244199</v>
      </c>
    </row>
    <row r="14" spans="1:24" x14ac:dyDescent="0.25">
      <c r="B14" t="s">
        <v>4</v>
      </c>
      <c r="I14" t="s">
        <v>2</v>
      </c>
      <c r="J14" t="s">
        <v>5</v>
      </c>
      <c r="K14" t="s">
        <v>27</v>
      </c>
      <c r="L14" t="s">
        <v>28</v>
      </c>
      <c r="N14" t="s">
        <v>7</v>
      </c>
      <c r="U14" t="s">
        <v>2</v>
      </c>
      <c r="V14" t="s">
        <v>5</v>
      </c>
      <c r="W14" t="s">
        <v>27</v>
      </c>
      <c r="X14" t="s">
        <v>28</v>
      </c>
    </row>
    <row r="15" spans="1:24" x14ac:dyDescent="0.25">
      <c r="B15">
        <v>0</v>
      </c>
      <c r="C15">
        <v>22</v>
      </c>
      <c r="D15">
        <v>9</v>
      </c>
      <c r="E15">
        <v>24</v>
      </c>
      <c r="F15">
        <v>25</v>
      </c>
      <c r="G15">
        <v>21</v>
      </c>
      <c r="H15">
        <v>27</v>
      </c>
      <c r="N15">
        <v>0</v>
      </c>
      <c r="O15" t="s">
        <v>8</v>
      </c>
      <c r="P15">
        <v>1</v>
      </c>
      <c r="Q15">
        <v>10</v>
      </c>
      <c r="R15">
        <v>18</v>
      </c>
      <c r="S15">
        <v>15</v>
      </c>
      <c r="T15">
        <v>17</v>
      </c>
    </row>
    <row r="16" spans="1:24" x14ac:dyDescent="0.25">
      <c r="B16">
        <v>1</v>
      </c>
      <c r="C16">
        <v>27</v>
      </c>
      <c r="D16">
        <v>2</v>
      </c>
      <c r="E16">
        <v>23</v>
      </c>
      <c r="F16">
        <v>25</v>
      </c>
      <c r="G16">
        <v>22</v>
      </c>
      <c r="H16">
        <v>28</v>
      </c>
      <c r="I16">
        <v>9</v>
      </c>
      <c r="J16">
        <v>8.5</v>
      </c>
      <c r="K16">
        <f>(I16-AVERAGE(I$16:I$24))/_xlfn.STDEV.P(I$16:I$24)</f>
        <v>2.0078585764421071</v>
      </c>
      <c r="L16">
        <f>(J16-AVERAGE(J$16:J$24))/_xlfn.STDEV.P(J$16:J$24)</f>
        <v>1.9611613513818407</v>
      </c>
      <c r="N16">
        <v>1</v>
      </c>
      <c r="O16" t="s">
        <v>8</v>
      </c>
      <c r="P16">
        <v>1</v>
      </c>
      <c r="Q16">
        <v>19</v>
      </c>
      <c r="R16">
        <v>10</v>
      </c>
      <c r="S16">
        <v>8</v>
      </c>
      <c r="T16">
        <v>22</v>
      </c>
      <c r="U16">
        <v>5.25</v>
      </c>
      <c r="V16">
        <v>7.75</v>
      </c>
      <c r="W16">
        <f>(U16-AVERAGE(U$16:U$24))/_xlfn.STDEV.P(U$16:U$24)</f>
        <v>-0.50244159108054776</v>
      </c>
      <c r="X16">
        <f>(V16-AVERAGE(V$16:V$24))/_xlfn.STDEV.P(V$16:V$24)</f>
        <v>2.1549121580333117</v>
      </c>
    </row>
    <row r="17" spans="2:25" x14ac:dyDescent="0.25">
      <c r="B17">
        <v>2</v>
      </c>
      <c r="C17">
        <v>5</v>
      </c>
      <c r="D17">
        <v>1</v>
      </c>
      <c r="E17">
        <v>5</v>
      </c>
      <c r="F17">
        <v>17</v>
      </c>
      <c r="G17">
        <v>14</v>
      </c>
      <c r="H17">
        <v>23</v>
      </c>
      <c r="I17">
        <v>8</v>
      </c>
      <c r="J17">
        <v>8</v>
      </c>
      <c r="K17">
        <f t="shared" ref="K17:K24" si="4">(I17-AVERAGE(I$16:I$24))/_xlfn.STDEV.P(I$16:I$24)</f>
        <v>0.87843812719342185</v>
      </c>
      <c r="L17">
        <f t="shared" ref="L17:L24" si="5">(J17-AVERAGE(J$16:J$24))/_xlfn.STDEV.P(J$16:J$24)</f>
        <v>1.3728129459672886</v>
      </c>
      <c r="N17">
        <v>2</v>
      </c>
      <c r="O17" t="s">
        <v>8</v>
      </c>
      <c r="P17">
        <v>1</v>
      </c>
      <c r="Q17">
        <v>8</v>
      </c>
      <c r="R17">
        <v>3</v>
      </c>
      <c r="S17">
        <v>14</v>
      </c>
      <c r="T17">
        <v>23</v>
      </c>
      <c r="U17">
        <v>5</v>
      </c>
      <c r="V17">
        <v>6.5</v>
      </c>
      <c r="W17">
        <f t="shared" ref="W17:W24" si="6">(U17-AVERAGE(U$16:U$24))/_xlfn.STDEV.P(U$16:U$24)</f>
        <v>-0.74044023948712301</v>
      </c>
      <c r="X17">
        <f t="shared" ref="X17:X24" si="7">(V17-AVERAGE(V$16:V$24))/_xlfn.STDEV.P(V$16:V$24)</f>
        <v>-0.21023533249105397</v>
      </c>
    </row>
    <row r="18" spans="2:25" x14ac:dyDescent="0.25">
      <c r="B18">
        <v>3</v>
      </c>
      <c r="C18">
        <v>10</v>
      </c>
      <c r="D18">
        <v>5</v>
      </c>
      <c r="E18">
        <v>15</v>
      </c>
      <c r="F18">
        <v>25</v>
      </c>
      <c r="G18">
        <v>17</v>
      </c>
      <c r="H18">
        <v>24</v>
      </c>
      <c r="I18">
        <v>7</v>
      </c>
      <c r="J18">
        <v>6</v>
      </c>
      <c r="K18">
        <f t="shared" si="4"/>
        <v>-0.25098232205526355</v>
      </c>
      <c r="L18">
        <f t="shared" si="5"/>
        <v>-0.98058067569091978</v>
      </c>
      <c r="N18">
        <v>3</v>
      </c>
      <c r="O18" t="s">
        <v>8</v>
      </c>
      <c r="P18">
        <v>1</v>
      </c>
      <c r="Q18">
        <v>11</v>
      </c>
      <c r="R18">
        <v>10</v>
      </c>
      <c r="S18">
        <v>8</v>
      </c>
      <c r="T18">
        <v>16</v>
      </c>
      <c r="U18">
        <v>5.5</v>
      </c>
      <c r="V18">
        <v>6.5</v>
      </c>
      <c r="W18">
        <f t="shared" si="6"/>
        <v>-0.26444294267397245</v>
      </c>
      <c r="X18">
        <f t="shared" si="7"/>
        <v>-0.21023533249105397</v>
      </c>
    </row>
    <row r="19" spans="2:25" x14ac:dyDescent="0.25">
      <c r="B19">
        <v>4</v>
      </c>
      <c r="C19">
        <v>6</v>
      </c>
      <c r="D19">
        <v>1</v>
      </c>
      <c r="E19">
        <v>12</v>
      </c>
      <c r="F19">
        <v>25</v>
      </c>
      <c r="G19">
        <v>21</v>
      </c>
      <c r="H19">
        <v>26</v>
      </c>
      <c r="I19">
        <v>8</v>
      </c>
      <c r="J19">
        <v>6.5</v>
      </c>
      <c r="K19">
        <f t="shared" si="4"/>
        <v>0.87843812719342185</v>
      </c>
      <c r="L19">
        <f t="shared" si="5"/>
        <v>-0.3922322702763677</v>
      </c>
      <c r="N19">
        <v>4</v>
      </c>
      <c r="O19" t="s">
        <v>8</v>
      </c>
      <c r="P19">
        <v>7</v>
      </c>
      <c r="Q19">
        <v>11</v>
      </c>
      <c r="R19">
        <v>21</v>
      </c>
      <c r="S19">
        <v>18</v>
      </c>
      <c r="T19">
        <v>23</v>
      </c>
      <c r="U19">
        <v>6.5</v>
      </c>
      <c r="V19">
        <v>6.5</v>
      </c>
      <c r="W19">
        <f t="shared" si="6"/>
        <v>0.68755165095232873</v>
      </c>
      <c r="X19">
        <f t="shared" si="7"/>
        <v>-0.21023533249105397</v>
      </c>
    </row>
    <row r="20" spans="2:25" x14ac:dyDescent="0.25">
      <c r="B20">
        <v>5</v>
      </c>
      <c r="C20">
        <v>7</v>
      </c>
      <c r="D20">
        <v>2</v>
      </c>
      <c r="E20">
        <v>7</v>
      </c>
      <c r="F20">
        <v>13</v>
      </c>
      <c r="G20">
        <v>14</v>
      </c>
      <c r="H20">
        <v>18</v>
      </c>
      <c r="I20">
        <v>6</v>
      </c>
      <c r="J20">
        <v>7</v>
      </c>
      <c r="K20">
        <f t="shared" si="4"/>
        <v>-1.3804027713039488</v>
      </c>
      <c r="L20">
        <f t="shared" si="5"/>
        <v>0.19611613513818438</v>
      </c>
      <c r="N20">
        <v>5</v>
      </c>
      <c r="O20" t="s">
        <v>8</v>
      </c>
      <c r="P20">
        <v>1</v>
      </c>
      <c r="Q20">
        <v>7</v>
      </c>
      <c r="R20">
        <v>5</v>
      </c>
      <c r="S20">
        <v>10</v>
      </c>
      <c r="T20">
        <v>17</v>
      </c>
      <c r="U20">
        <v>5.5</v>
      </c>
      <c r="V20">
        <v>6.25</v>
      </c>
      <c r="W20">
        <f t="shared" si="6"/>
        <v>-0.26444294267397245</v>
      </c>
      <c r="X20">
        <f t="shared" si="7"/>
        <v>-0.68326483059592702</v>
      </c>
    </row>
    <row r="21" spans="2:25" x14ac:dyDescent="0.25">
      <c r="B21">
        <v>6</v>
      </c>
      <c r="C21">
        <v>6</v>
      </c>
      <c r="D21">
        <v>2</v>
      </c>
      <c r="E21">
        <v>23</v>
      </c>
      <c r="F21">
        <v>25</v>
      </c>
      <c r="G21">
        <v>26</v>
      </c>
      <c r="H21">
        <v>27</v>
      </c>
      <c r="I21">
        <v>7</v>
      </c>
      <c r="J21">
        <v>6.5</v>
      </c>
      <c r="K21">
        <f t="shared" si="4"/>
        <v>-0.25098232205526355</v>
      </c>
      <c r="L21">
        <f t="shared" si="5"/>
        <v>-0.3922322702763677</v>
      </c>
      <c r="N21">
        <v>6</v>
      </c>
      <c r="O21" t="s">
        <v>8</v>
      </c>
      <c r="P21">
        <v>1</v>
      </c>
      <c r="Q21">
        <v>18</v>
      </c>
      <c r="R21">
        <v>21</v>
      </c>
      <c r="S21">
        <v>22</v>
      </c>
      <c r="T21">
        <v>26</v>
      </c>
      <c r="U21">
        <v>8.5</v>
      </c>
      <c r="V21">
        <v>7</v>
      </c>
      <c r="W21">
        <f t="shared" si="6"/>
        <v>2.591540838204931</v>
      </c>
      <c r="X21">
        <f t="shared" si="7"/>
        <v>0.73582366371869223</v>
      </c>
    </row>
    <row r="22" spans="2:25" x14ac:dyDescent="0.25">
      <c r="B22">
        <v>7</v>
      </c>
      <c r="C22">
        <v>6</v>
      </c>
      <c r="D22">
        <v>1</v>
      </c>
      <c r="E22">
        <v>17</v>
      </c>
      <c r="F22">
        <v>25</v>
      </c>
      <c r="G22">
        <v>22</v>
      </c>
      <c r="H22">
        <v>26</v>
      </c>
      <c r="I22">
        <v>6.5</v>
      </c>
      <c r="J22">
        <v>6</v>
      </c>
      <c r="K22">
        <f t="shared" si="4"/>
        <v>-0.81569254667960622</v>
      </c>
      <c r="L22">
        <f t="shared" si="5"/>
        <v>-0.98058067569091978</v>
      </c>
      <c r="N22">
        <v>7</v>
      </c>
      <c r="O22" t="s">
        <v>8</v>
      </c>
      <c r="P22">
        <v>1</v>
      </c>
      <c r="Q22">
        <v>11</v>
      </c>
      <c r="R22">
        <v>12</v>
      </c>
      <c r="S22">
        <v>8</v>
      </c>
      <c r="T22">
        <v>19</v>
      </c>
      <c r="U22">
        <v>5.25</v>
      </c>
      <c r="V22">
        <v>6</v>
      </c>
      <c r="W22">
        <f t="shared" si="6"/>
        <v>-0.50244159108054776</v>
      </c>
      <c r="X22">
        <f t="shared" si="7"/>
        <v>-1.1562943287008001</v>
      </c>
    </row>
    <row r="23" spans="2:25" x14ac:dyDescent="0.25">
      <c r="B23">
        <v>8</v>
      </c>
      <c r="C23">
        <v>6</v>
      </c>
      <c r="D23">
        <v>1</v>
      </c>
      <c r="E23">
        <v>6</v>
      </c>
      <c r="F23">
        <v>17</v>
      </c>
      <c r="G23">
        <v>14</v>
      </c>
      <c r="H23">
        <v>24</v>
      </c>
      <c r="I23">
        <v>6.5</v>
      </c>
      <c r="J23">
        <v>7</v>
      </c>
      <c r="K23">
        <f t="shared" si="4"/>
        <v>-0.81569254667960622</v>
      </c>
      <c r="L23">
        <f t="shared" si="5"/>
        <v>0.19611613513818438</v>
      </c>
      <c r="N23">
        <v>8</v>
      </c>
      <c r="O23" t="s">
        <v>8</v>
      </c>
      <c r="P23">
        <v>2</v>
      </c>
      <c r="Q23">
        <v>7</v>
      </c>
      <c r="R23">
        <v>5</v>
      </c>
      <c r="S23">
        <v>10</v>
      </c>
      <c r="T23">
        <v>20</v>
      </c>
      <c r="U23">
        <v>5.5</v>
      </c>
      <c r="V23">
        <v>7</v>
      </c>
      <c r="W23">
        <f t="shared" si="6"/>
        <v>-0.26444294267397245</v>
      </c>
      <c r="X23">
        <f t="shared" si="7"/>
        <v>0.73582366371869223</v>
      </c>
    </row>
    <row r="24" spans="2:25" x14ac:dyDescent="0.25">
      <c r="B24">
        <v>9</v>
      </c>
      <c r="C24">
        <v>17</v>
      </c>
      <c r="D24">
        <v>1</v>
      </c>
      <c r="E24">
        <v>22</v>
      </c>
      <c r="F24">
        <v>23</v>
      </c>
      <c r="G24">
        <v>22</v>
      </c>
      <c r="H24">
        <v>25</v>
      </c>
      <c r="I24">
        <v>7</v>
      </c>
      <c r="J24">
        <v>6</v>
      </c>
      <c r="K24">
        <f t="shared" si="4"/>
        <v>-0.25098232205526355</v>
      </c>
      <c r="L24">
        <f t="shared" si="5"/>
        <v>-0.98058067569091978</v>
      </c>
      <c r="N24">
        <v>9</v>
      </c>
      <c r="O24" t="s">
        <v>8</v>
      </c>
      <c r="P24">
        <v>1</v>
      </c>
      <c r="Q24">
        <v>10</v>
      </c>
      <c r="R24">
        <v>8</v>
      </c>
      <c r="S24">
        <v>14</v>
      </c>
      <c r="T24">
        <v>17</v>
      </c>
      <c r="U24">
        <v>5</v>
      </c>
      <c r="V24">
        <v>6</v>
      </c>
      <c r="W24">
        <f t="shared" si="6"/>
        <v>-0.74044023948712301</v>
      </c>
      <c r="X24">
        <f t="shared" si="7"/>
        <v>-1.1562943287008001</v>
      </c>
    </row>
    <row r="26" spans="2:25" x14ac:dyDescent="0.25">
      <c r="T26" t="s">
        <v>85</v>
      </c>
      <c r="U26" t="s">
        <v>0</v>
      </c>
      <c r="V26" t="s">
        <v>6</v>
      </c>
      <c r="W26" t="s">
        <v>4</v>
      </c>
      <c r="X26" t="s">
        <v>7</v>
      </c>
    </row>
    <row r="27" spans="2:25" x14ac:dyDescent="0.25">
      <c r="T27" t="s">
        <v>0</v>
      </c>
      <c r="U27">
        <v>0</v>
      </c>
      <c r="V27">
        <f>SQRT(SUMXMY2(K4:K12,W4:W12))</f>
        <v>1.9159367557444549</v>
      </c>
      <c r="W27">
        <f>SQRT(SUMXMY2(K4:K12,K16:K24))</f>
        <v>2.7423204248652624</v>
      </c>
      <c r="X27">
        <f>SQRT(SUMXMY2(K4:K12,W16:W24))</f>
        <v>4.9801953405876862</v>
      </c>
    </row>
    <row r="28" spans="2:25" x14ac:dyDescent="0.25">
      <c r="T28" t="s">
        <v>6</v>
      </c>
      <c r="V28">
        <v>0</v>
      </c>
      <c r="W28">
        <f>SQRT(SUMXMY2(W4:W12,K16:K24))</f>
        <v>3.0181843286441916</v>
      </c>
      <c r="X28">
        <f>SQRT(SUMXMY2(W4:W12,W16:W24))</f>
        <v>5.4453173132025467</v>
      </c>
    </row>
    <row r="29" spans="2:25" x14ac:dyDescent="0.25">
      <c r="T29" t="s">
        <v>4</v>
      </c>
      <c r="W29">
        <v>0</v>
      </c>
      <c r="X29">
        <f>SQRT(SUMXMY2(K16:K24,W16:W24))</f>
        <v>4.350387169903156</v>
      </c>
      <c r="Y29" t="s">
        <v>87</v>
      </c>
    </row>
    <row r="30" spans="2:25" x14ac:dyDescent="0.25">
      <c r="T30" t="s">
        <v>7</v>
      </c>
      <c r="X30">
        <v>0</v>
      </c>
      <c r="Y30">
        <f>(V27+W27+X27+W28+X28+X29)/6</f>
        <v>3.7420568888245498</v>
      </c>
    </row>
    <row r="32" spans="2:25" x14ac:dyDescent="0.25">
      <c r="T32" t="s">
        <v>86</v>
      </c>
      <c r="U32" t="s">
        <v>0</v>
      </c>
      <c r="V32" t="s">
        <v>6</v>
      </c>
      <c r="W32" t="s">
        <v>4</v>
      </c>
      <c r="X32" t="s">
        <v>7</v>
      </c>
    </row>
    <row r="33" spans="20:25" x14ac:dyDescent="0.25">
      <c r="T33" t="s">
        <v>0</v>
      </c>
      <c r="U33">
        <v>0</v>
      </c>
      <c r="V33">
        <f>SQRT(SUMXMY2(L4:L12,X4:X12))</f>
        <v>2.9818722899061552</v>
      </c>
      <c r="W33">
        <f>SQRT(SUMXMY2(L4:L12,L16:L24))</f>
        <v>2.3988404811336865</v>
      </c>
      <c r="X33">
        <f>SQRT(SUMXMY2(L4:L12,X16:X24))</f>
        <v>3.5560505507469036</v>
      </c>
    </row>
    <row r="34" spans="20:25" x14ac:dyDescent="0.25">
      <c r="T34" t="s">
        <v>6</v>
      </c>
      <c r="V34">
        <v>0</v>
      </c>
      <c r="W34">
        <f>SQRT(SUMXMY2(X4:X12,L16:L24))</f>
        <v>2.590508225214557</v>
      </c>
      <c r="X34">
        <f>SQRT(SUMXMY2(X4:X12,X16:X24))</f>
        <v>2.211214684075657</v>
      </c>
    </row>
    <row r="35" spans="20:25" x14ac:dyDescent="0.25">
      <c r="T35" t="s">
        <v>4</v>
      </c>
      <c r="W35">
        <v>0</v>
      </c>
      <c r="X35">
        <f>SQRT(SUMXMY2(L16:L24,X16:X24))</f>
        <v>2.359871167117503</v>
      </c>
      <c r="Y35" t="s">
        <v>87</v>
      </c>
    </row>
    <row r="36" spans="20:25" x14ac:dyDescent="0.25">
      <c r="T36" t="s">
        <v>7</v>
      </c>
      <c r="X36">
        <v>0</v>
      </c>
      <c r="Y36">
        <f t="shared" ref="Y36" si="8">(V33+W33+X33+W34+X34+X35)/6</f>
        <v>2.6830595663657437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2734-C102-4641-BD43-968B8D7CC567}">
  <dimension ref="A1:Y36"/>
  <sheetViews>
    <sheetView workbookViewId="0">
      <selection activeCell="N33" sqref="N33"/>
    </sheetView>
  </sheetViews>
  <sheetFormatPr defaultRowHeight="15" x14ac:dyDescent="0.25"/>
  <sheetData>
    <row r="1" spans="1:24" x14ac:dyDescent="0.25">
      <c r="A1" t="s">
        <v>60</v>
      </c>
      <c r="B1" t="s">
        <v>61</v>
      </c>
    </row>
    <row r="2" spans="1:24" x14ac:dyDescent="0.25">
      <c r="B2" t="s">
        <v>0</v>
      </c>
      <c r="I2" t="s">
        <v>2</v>
      </c>
      <c r="J2" t="s">
        <v>5</v>
      </c>
      <c r="K2" t="s">
        <v>27</v>
      </c>
      <c r="L2" t="s">
        <v>28</v>
      </c>
      <c r="N2" t="s">
        <v>6</v>
      </c>
      <c r="U2" t="s">
        <v>2</v>
      </c>
      <c r="V2" t="s">
        <v>1</v>
      </c>
      <c r="W2" t="s">
        <v>27</v>
      </c>
      <c r="X2" t="s">
        <v>28</v>
      </c>
    </row>
    <row r="3" spans="1:24" x14ac:dyDescent="0.25">
      <c r="B3">
        <v>0</v>
      </c>
      <c r="C3">
        <v>9</v>
      </c>
      <c r="D3">
        <v>5</v>
      </c>
      <c r="E3">
        <v>10</v>
      </c>
      <c r="F3">
        <v>13</v>
      </c>
      <c r="G3">
        <v>17</v>
      </c>
      <c r="H3">
        <v>23</v>
      </c>
      <c r="N3">
        <v>0</v>
      </c>
      <c r="O3">
        <v>8</v>
      </c>
      <c r="P3">
        <v>2</v>
      </c>
      <c r="Q3">
        <v>9</v>
      </c>
      <c r="R3">
        <v>12</v>
      </c>
      <c r="S3">
        <v>11</v>
      </c>
      <c r="T3">
        <v>22</v>
      </c>
    </row>
    <row r="4" spans="1:24" x14ac:dyDescent="0.25">
      <c r="B4">
        <v>1</v>
      </c>
      <c r="C4">
        <v>1</v>
      </c>
      <c r="D4">
        <v>2</v>
      </c>
      <c r="E4">
        <v>6</v>
      </c>
      <c r="F4">
        <v>20</v>
      </c>
      <c r="G4">
        <v>21</v>
      </c>
      <c r="H4">
        <v>25</v>
      </c>
      <c r="I4">
        <v>7</v>
      </c>
      <c r="J4">
        <v>6</v>
      </c>
      <c r="K4">
        <f>(I4-AVERAGE(I$4:I$12))/_xlfn.STDEV.P(I$4:I$12)</f>
        <v>2.0583429788642609</v>
      </c>
      <c r="L4">
        <f>(J4-AVERAGE(J$4:J$12))/_xlfn.STDEV.P(J$4:J$12)</f>
        <v>1.0126320796881556</v>
      </c>
      <c r="M4" s="11"/>
      <c r="N4">
        <v>1</v>
      </c>
      <c r="O4">
        <v>6</v>
      </c>
      <c r="P4">
        <v>1</v>
      </c>
      <c r="Q4">
        <v>17</v>
      </c>
      <c r="R4">
        <v>21</v>
      </c>
      <c r="S4">
        <v>19</v>
      </c>
      <c r="T4">
        <v>25</v>
      </c>
      <c r="U4">
        <v>7.5</v>
      </c>
      <c r="V4">
        <v>7</v>
      </c>
      <c r="W4">
        <f>(U4-AVERAGE(U$4:U$12))/_xlfn.STDEV.P(U$4:U$12)</f>
        <v>1.7371980724307587</v>
      </c>
      <c r="X4">
        <f>(V4-AVERAGE(V$4:V$12))/_xlfn.STDEV.P(V$4:V$12)</f>
        <v>1.5594571538795134</v>
      </c>
    </row>
    <row r="5" spans="1:24" x14ac:dyDescent="0.25">
      <c r="B5">
        <v>2</v>
      </c>
      <c r="C5">
        <v>5</v>
      </c>
      <c r="D5">
        <v>1</v>
      </c>
      <c r="E5">
        <v>7</v>
      </c>
      <c r="F5">
        <v>13</v>
      </c>
      <c r="G5">
        <v>14</v>
      </c>
      <c r="H5">
        <v>25</v>
      </c>
      <c r="I5">
        <v>3</v>
      </c>
      <c r="J5">
        <v>4.5</v>
      </c>
      <c r="K5">
        <f t="shared" ref="K5:L12" si="0">(I5-AVERAGE(I$4:I$12))/_xlfn.STDEV.P(I$4:I$12)</f>
        <v>-0.49684140869137328</v>
      </c>
      <c r="L5">
        <f t="shared" si="0"/>
        <v>0.18411492357966452</v>
      </c>
      <c r="N5">
        <v>2</v>
      </c>
      <c r="O5">
        <v>5</v>
      </c>
      <c r="P5">
        <v>1</v>
      </c>
      <c r="Q5">
        <v>6</v>
      </c>
      <c r="R5">
        <v>12</v>
      </c>
      <c r="S5">
        <v>7</v>
      </c>
      <c r="T5">
        <v>20</v>
      </c>
      <c r="U5">
        <v>5</v>
      </c>
      <c r="V5">
        <v>6</v>
      </c>
      <c r="W5">
        <f t="shared" ref="W5:X12" si="1">(U5-AVERAGE(U$4:U$12))/_xlfn.STDEV.P(U$4:U$12)</f>
        <v>0.23385358667337158</v>
      </c>
      <c r="X5">
        <f t="shared" si="1"/>
        <v>0.99805257848288853</v>
      </c>
    </row>
    <row r="6" spans="1:24" x14ac:dyDescent="0.25">
      <c r="B6">
        <v>3</v>
      </c>
      <c r="C6">
        <v>9</v>
      </c>
      <c r="D6">
        <v>2</v>
      </c>
      <c r="E6">
        <v>13</v>
      </c>
      <c r="F6">
        <v>6</v>
      </c>
      <c r="G6">
        <v>7</v>
      </c>
      <c r="H6">
        <v>19</v>
      </c>
      <c r="I6">
        <v>3</v>
      </c>
      <c r="J6">
        <v>2.5</v>
      </c>
      <c r="K6">
        <f t="shared" si="0"/>
        <v>-0.49684140869137328</v>
      </c>
      <c r="L6">
        <f t="shared" si="0"/>
        <v>-0.92057461789832362</v>
      </c>
      <c r="N6">
        <v>3</v>
      </c>
      <c r="O6">
        <v>4</v>
      </c>
      <c r="P6">
        <v>1</v>
      </c>
      <c r="Q6">
        <v>6</v>
      </c>
      <c r="R6">
        <v>13</v>
      </c>
      <c r="S6">
        <v>8</v>
      </c>
      <c r="T6">
        <v>25</v>
      </c>
      <c r="U6">
        <v>3.5</v>
      </c>
      <c r="V6">
        <v>3.5</v>
      </c>
      <c r="W6">
        <f t="shared" si="1"/>
        <v>-0.66815310478106071</v>
      </c>
      <c r="X6">
        <f t="shared" si="1"/>
        <v>-0.40545886000867354</v>
      </c>
    </row>
    <row r="7" spans="1:24" x14ac:dyDescent="0.25">
      <c r="B7">
        <v>4</v>
      </c>
      <c r="C7">
        <v>13</v>
      </c>
      <c r="D7">
        <v>2</v>
      </c>
      <c r="E7">
        <v>11</v>
      </c>
      <c r="F7">
        <v>14</v>
      </c>
      <c r="G7">
        <v>17</v>
      </c>
      <c r="H7">
        <v>21</v>
      </c>
      <c r="I7">
        <v>5</v>
      </c>
      <c r="J7">
        <v>5</v>
      </c>
      <c r="K7">
        <f t="shared" si="0"/>
        <v>0.78075078508644391</v>
      </c>
      <c r="L7">
        <f t="shared" si="0"/>
        <v>0.46028730894916153</v>
      </c>
      <c r="N7">
        <v>4</v>
      </c>
      <c r="O7">
        <v>6</v>
      </c>
      <c r="P7">
        <v>1</v>
      </c>
      <c r="Q7">
        <v>8</v>
      </c>
      <c r="R7">
        <v>14</v>
      </c>
      <c r="S7">
        <v>13</v>
      </c>
      <c r="T7">
        <v>21</v>
      </c>
      <c r="U7">
        <v>6</v>
      </c>
      <c r="V7">
        <v>5.5</v>
      </c>
      <c r="W7">
        <f t="shared" si="1"/>
        <v>0.83519138097632639</v>
      </c>
      <c r="X7">
        <f t="shared" si="1"/>
        <v>0.71735029078457613</v>
      </c>
    </row>
    <row r="8" spans="1:24" x14ac:dyDescent="0.25">
      <c r="B8">
        <v>5</v>
      </c>
      <c r="C8">
        <v>6</v>
      </c>
      <c r="D8">
        <v>1</v>
      </c>
      <c r="E8">
        <v>7</v>
      </c>
      <c r="F8">
        <v>6</v>
      </c>
      <c r="G8">
        <v>7</v>
      </c>
      <c r="H8">
        <v>18</v>
      </c>
      <c r="I8">
        <v>4</v>
      </c>
      <c r="J8">
        <v>3.5</v>
      </c>
      <c r="K8">
        <f t="shared" si="0"/>
        <v>0.14195468819753529</v>
      </c>
      <c r="L8">
        <f t="shared" si="0"/>
        <v>-0.36822984715932955</v>
      </c>
      <c r="N8">
        <v>5</v>
      </c>
      <c r="O8">
        <v>5</v>
      </c>
      <c r="P8">
        <v>1</v>
      </c>
      <c r="Q8">
        <v>6</v>
      </c>
      <c r="R8">
        <v>10</v>
      </c>
      <c r="S8">
        <v>9</v>
      </c>
      <c r="T8">
        <v>12</v>
      </c>
      <c r="U8">
        <v>4</v>
      </c>
      <c r="V8">
        <v>3</v>
      </c>
      <c r="W8">
        <f t="shared" si="1"/>
        <v>-0.36748420762958328</v>
      </c>
      <c r="X8">
        <f t="shared" si="1"/>
        <v>-0.686161147706986</v>
      </c>
    </row>
    <row r="9" spans="1:24" x14ac:dyDescent="0.25">
      <c r="B9">
        <v>6</v>
      </c>
      <c r="C9">
        <v>5</v>
      </c>
      <c r="D9">
        <v>2</v>
      </c>
      <c r="E9">
        <v>14</v>
      </c>
      <c r="F9">
        <v>13</v>
      </c>
      <c r="G9">
        <v>14</v>
      </c>
      <c r="H9">
        <v>24</v>
      </c>
      <c r="I9">
        <v>2.5</v>
      </c>
      <c r="J9">
        <v>3</v>
      </c>
      <c r="K9">
        <f t="shared" si="0"/>
        <v>-0.81623945713582757</v>
      </c>
      <c r="L9">
        <f t="shared" si="0"/>
        <v>-0.64440223252882656</v>
      </c>
      <c r="N9">
        <v>6</v>
      </c>
      <c r="O9">
        <v>7</v>
      </c>
      <c r="P9">
        <v>1</v>
      </c>
      <c r="Q9">
        <v>17</v>
      </c>
      <c r="R9">
        <v>22</v>
      </c>
      <c r="S9">
        <v>18</v>
      </c>
      <c r="T9">
        <v>26</v>
      </c>
      <c r="U9">
        <v>4</v>
      </c>
      <c r="V9">
        <v>4</v>
      </c>
      <c r="W9">
        <f t="shared" si="1"/>
        <v>-0.36748420762958328</v>
      </c>
      <c r="X9">
        <f t="shared" si="1"/>
        <v>-0.12475657231036114</v>
      </c>
    </row>
    <row r="10" spans="1:24" x14ac:dyDescent="0.25">
      <c r="B10">
        <v>7</v>
      </c>
      <c r="C10">
        <v>1</v>
      </c>
      <c r="D10">
        <v>1</v>
      </c>
      <c r="E10">
        <v>5</v>
      </c>
      <c r="F10">
        <v>9</v>
      </c>
      <c r="G10">
        <v>10</v>
      </c>
      <c r="H10">
        <v>25</v>
      </c>
      <c r="I10">
        <v>1.5</v>
      </c>
      <c r="J10">
        <v>2</v>
      </c>
      <c r="K10">
        <f t="shared" si="0"/>
        <v>-1.4550355540247362</v>
      </c>
      <c r="L10">
        <f t="shared" si="0"/>
        <v>-1.1967470032678207</v>
      </c>
      <c r="N10">
        <v>7</v>
      </c>
      <c r="O10">
        <v>2</v>
      </c>
      <c r="P10">
        <v>3</v>
      </c>
      <c r="Q10">
        <v>6</v>
      </c>
      <c r="R10">
        <v>9</v>
      </c>
      <c r="S10">
        <v>5</v>
      </c>
      <c r="T10">
        <v>26</v>
      </c>
      <c r="U10">
        <v>2.5</v>
      </c>
      <c r="V10">
        <v>1.5</v>
      </c>
      <c r="W10">
        <f t="shared" si="1"/>
        <v>-1.2694908990840155</v>
      </c>
      <c r="X10">
        <f t="shared" si="1"/>
        <v>-1.5282680108019233</v>
      </c>
    </row>
    <row r="11" spans="1:24" x14ac:dyDescent="0.25">
      <c r="B11">
        <v>8</v>
      </c>
      <c r="C11">
        <v>9</v>
      </c>
      <c r="D11">
        <v>1</v>
      </c>
      <c r="E11">
        <v>10</v>
      </c>
      <c r="F11">
        <v>9</v>
      </c>
      <c r="G11">
        <v>13</v>
      </c>
      <c r="H11">
        <v>22</v>
      </c>
      <c r="I11">
        <v>5</v>
      </c>
      <c r="J11">
        <v>8</v>
      </c>
      <c r="K11">
        <f t="shared" si="0"/>
        <v>0.78075078508644391</v>
      </c>
      <c r="L11">
        <f t="shared" si="0"/>
        <v>2.1173216211661439</v>
      </c>
      <c r="N11">
        <v>8</v>
      </c>
      <c r="O11">
        <v>9</v>
      </c>
      <c r="P11">
        <v>1</v>
      </c>
      <c r="Q11">
        <v>7</v>
      </c>
      <c r="R11">
        <v>13</v>
      </c>
      <c r="S11">
        <v>10</v>
      </c>
      <c r="T11">
        <v>23</v>
      </c>
      <c r="U11">
        <v>6.5</v>
      </c>
      <c r="V11">
        <v>5.5</v>
      </c>
      <c r="W11">
        <f t="shared" si="1"/>
        <v>1.1358602781278038</v>
      </c>
      <c r="X11">
        <f t="shared" si="1"/>
        <v>0.71735029078457613</v>
      </c>
    </row>
    <row r="12" spans="1:24" x14ac:dyDescent="0.25">
      <c r="B12">
        <v>9</v>
      </c>
      <c r="C12">
        <v>5</v>
      </c>
      <c r="D12">
        <v>2</v>
      </c>
      <c r="E12">
        <v>7</v>
      </c>
      <c r="F12">
        <v>9</v>
      </c>
      <c r="G12">
        <v>10</v>
      </c>
      <c r="H12">
        <v>21</v>
      </c>
      <c r="I12">
        <v>3</v>
      </c>
      <c r="J12">
        <v>3</v>
      </c>
      <c r="K12">
        <f t="shared" si="0"/>
        <v>-0.49684140869137328</v>
      </c>
      <c r="L12">
        <f t="shared" si="0"/>
        <v>-0.64440223252882656</v>
      </c>
      <c r="N12">
        <v>9</v>
      </c>
      <c r="O12">
        <v>3</v>
      </c>
      <c r="P12">
        <v>2</v>
      </c>
      <c r="Q12">
        <v>7</v>
      </c>
      <c r="R12">
        <v>23</v>
      </c>
      <c r="S12">
        <v>13</v>
      </c>
      <c r="T12">
        <v>25</v>
      </c>
      <c r="U12">
        <v>2.5</v>
      </c>
      <c r="V12">
        <v>2</v>
      </c>
      <c r="W12">
        <f t="shared" si="1"/>
        <v>-1.2694908990840155</v>
      </c>
      <c r="X12">
        <f t="shared" si="1"/>
        <v>-1.2475657231036108</v>
      </c>
    </row>
    <row r="14" spans="1:24" x14ac:dyDescent="0.25">
      <c r="B14" t="s">
        <v>4</v>
      </c>
      <c r="I14" t="s">
        <v>2</v>
      </c>
      <c r="J14" t="s">
        <v>5</v>
      </c>
      <c r="K14" t="s">
        <v>27</v>
      </c>
      <c r="L14" t="s">
        <v>28</v>
      </c>
      <c r="N14" t="s">
        <v>7</v>
      </c>
      <c r="U14" t="s">
        <v>2</v>
      </c>
      <c r="V14" t="s">
        <v>5</v>
      </c>
      <c r="W14" t="s">
        <v>27</v>
      </c>
      <c r="X14" t="s">
        <v>28</v>
      </c>
    </row>
    <row r="15" spans="1:24" x14ac:dyDescent="0.25">
      <c r="B15">
        <v>0</v>
      </c>
      <c r="C15">
        <v>14</v>
      </c>
      <c r="D15">
        <v>5</v>
      </c>
      <c r="E15">
        <v>15</v>
      </c>
      <c r="F15">
        <v>12</v>
      </c>
      <c r="G15">
        <v>14</v>
      </c>
      <c r="H15">
        <v>18</v>
      </c>
      <c r="N15">
        <v>0</v>
      </c>
      <c r="O15" t="s">
        <v>8</v>
      </c>
      <c r="P15">
        <v>5</v>
      </c>
      <c r="Q15">
        <v>10</v>
      </c>
      <c r="R15">
        <v>14</v>
      </c>
      <c r="S15">
        <v>17</v>
      </c>
      <c r="T15">
        <v>18</v>
      </c>
    </row>
    <row r="16" spans="1:24" x14ac:dyDescent="0.25">
      <c r="B16">
        <v>1</v>
      </c>
      <c r="C16">
        <v>16</v>
      </c>
      <c r="D16">
        <v>2</v>
      </c>
      <c r="E16">
        <v>17</v>
      </c>
      <c r="F16">
        <v>13</v>
      </c>
      <c r="G16">
        <v>10</v>
      </c>
      <c r="H16">
        <v>23</v>
      </c>
      <c r="I16">
        <v>5</v>
      </c>
      <c r="J16">
        <v>6</v>
      </c>
      <c r="K16">
        <f>(I16-AVERAGE(I$16:I$24))/_xlfn.STDEV.P(I$16:I$24)</f>
        <v>0.79834165467571683</v>
      </c>
      <c r="L16">
        <f>(J16-AVERAGE(J$16:J$24))/_xlfn.STDEV.P(J$16:J$24)</f>
        <v>0.42859730770726157</v>
      </c>
      <c r="N16">
        <v>1</v>
      </c>
      <c r="O16" t="s">
        <v>8</v>
      </c>
      <c r="P16">
        <v>1</v>
      </c>
      <c r="Q16">
        <v>6</v>
      </c>
      <c r="R16">
        <v>4</v>
      </c>
      <c r="S16">
        <v>14</v>
      </c>
      <c r="T16">
        <v>24</v>
      </c>
      <c r="U16">
        <v>7.5</v>
      </c>
      <c r="V16">
        <v>6.5</v>
      </c>
      <c r="W16">
        <f>(U16-AVERAGE(U$16:U$24))/_xlfn.STDEV.P(U$16:U$24)</f>
        <v>2.3392432159844803</v>
      </c>
      <c r="X16">
        <f>(V16-AVERAGE(V$16:V$24))/_xlfn.STDEV.P(V$16:V$24)</f>
        <v>1.3081475451951128</v>
      </c>
    </row>
    <row r="17" spans="2:25" x14ac:dyDescent="0.25">
      <c r="B17">
        <v>2</v>
      </c>
      <c r="C17">
        <v>9</v>
      </c>
      <c r="D17">
        <v>1</v>
      </c>
      <c r="E17">
        <v>10</v>
      </c>
      <c r="F17">
        <v>5</v>
      </c>
      <c r="G17">
        <v>10</v>
      </c>
      <c r="H17">
        <v>18</v>
      </c>
      <c r="I17">
        <v>3.5</v>
      </c>
      <c r="J17">
        <v>8</v>
      </c>
      <c r="K17">
        <f t="shared" ref="K17:L24" si="2">(I17-AVERAGE(I$16:I$24))/_xlfn.STDEV.P(I$16:I$24)</f>
        <v>-0.13884202690012473</v>
      </c>
      <c r="L17">
        <f t="shared" si="2"/>
        <v>1.615482159819678</v>
      </c>
      <c r="N17">
        <v>2</v>
      </c>
      <c r="O17" t="s">
        <v>8</v>
      </c>
      <c r="P17">
        <v>1</v>
      </c>
      <c r="Q17">
        <v>10</v>
      </c>
      <c r="R17">
        <v>10</v>
      </c>
      <c r="S17">
        <v>13</v>
      </c>
      <c r="T17">
        <v>18</v>
      </c>
      <c r="U17">
        <v>3.5</v>
      </c>
      <c r="V17">
        <v>7</v>
      </c>
      <c r="W17">
        <f t="shared" ref="W17:X24" si="3">(U17-AVERAGE(U$16:U$24))/_xlfn.STDEV.P(U$16:U$24)</f>
        <v>-0.42183074386605346</v>
      </c>
      <c r="X17">
        <f t="shared" si="3"/>
        <v>1.6263455967290592</v>
      </c>
    </row>
    <row r="18" spans="2:25" x14ac:dyDescent="0.25">
      <c r="B18">
        <v>3</v>
      </c>
      <c r="C18">
        <v>13</v>
      </c>
      <c r="D18">
        <v>1</v>
      </c>
      <c r="E18">
        <v>10</v>
      </c>
      <c r="F18">
        <v>5</v>
      </c>
      <c r="G18">
        <v>9</v>
      </c>
      <c r="H18">
        <v>21</v>
      </c>
      <c r="I18">
        <v>2</v>
      </c>
      <c r="J18">
        <v>3.5</v>
      </c>
      <c r="K18">
        <f t="shared" si="2"/>
        <v>-1.0760257084759663</v>
      </c>
      <c r="L18">
        <f t="shared" si="2"/>
        <v>-1.0550087574332589</v>
      </c>
      <c r="N18">
        <v>3</v>
      </c>
      <c r="O18" t="s">
        <v>8</v>
      </c>
      <c r="P18">
        <v>1</v>
      </c>
      <c r="Q18">
        <v>8</v>
      </c>
      <c r="R18">
        <v>5</v>
      </c>
      <c r="S18">
        <v>10</v>
      </c>
      <c r="T18">
        <v>20</v>
      </c>
      <c r="U18">
        <v>3</v>
      </c>
      <c r="V18">
        <v>4</v>
      </c>
      <c r="W18">
        <f t="shared" si="3"/>
        <v>-0.76696498884737019</v>
      </c>
      <c r="X18">
        <f t="shared" si="3"/>
        <v>-0.28284271247461912</v>
      </c>
    </row>
    <row r="19" spans="2:25" x14ac:dyDescent="0.25">
      <c r="B19">
        <v>4</v>
      </c>
      <c r="C19">
        <v>17</v>
      </c>
      <c r="D19">
        <v>1</v>
      </c>
      <c r="E19">
        <v>18</v>
      </c>
      <c r="F19">
        <v>10</v>
      </c>
      <c r="G19">
        <v>14</v>
      </c>
      <c r="H19">
        <v>22</v>
      </c>
      <c r="I19">
        <v>6</v>
      </c>
      <c r="J19">
        <v>7</v>
      </c>
      <c r="K19">
        <f t="shared" si="2"/>
        <v>1.4231307757262779</v>
      </c>
      <c r="L19">
        <f t="shared" si="2"/>
        <v>1.0220397337634699</v>
      </c>
      <c r="N19">
        <v>4</v>
      </c>
      <c r="O19" t="s">
        <v>8</v>
      </c>
      <c r="P19">
        <v>5</v>
      </c>
      <c r="Q19">
        <v>14</v>
      </c>
      <c r="R19">
        <v>10</v>
      </c>
      <c r="S19">
        <v>13</v>
      </c>
      <c r="T19">
        <v>18</v>
      </c>
      <c r="U19">
        <v>4</v>
      </c>
      <c r="V19">
        <v>4</v>
      </c>
      <c r="W19">
        <f t="shared" si="3"/>
        <v>-7.6696498884736772E-2</v>
      </c>
      <c r="X19">
        <f t="shared" si="3"/>
        <v>-0.28284271247461912</v>
      </c>
    </row>
    <row r="20" spans="2:25" x14ac:dyDescent="0.25">
      <c r="B20">
        <v>5</v>
      </c>
      <c r="C20">
        <v>6</v>
      </c>
      <c r="D20">
        <v>1</v>
      </c>
      <c r="E20">
        <v>6</v>
      </c>
      <c r="F20">
        <v>9</v>
      </c>
      <c r="G20">
        <v>6</v>
      </c>
      <c r="H20">
        <v>1</v>
      </c>
      <c r="I20">
        <v>3</v>
      </c>
      <c r="J20">
        <v>5</v>
      </c>
      <c r="K20">
        <f t="shared" si="2"/>
        <v>-0.45123658742540523</v>
      </c>
      <c r="L20">
        <f t="shared" si="2"/>
        <v>-0.16484511834894669</v>
      </c>
      <c r="N20">
        <v>5</v>
      </c>
      <c r="O20" t="s">
        <v>8</v>
      </c>
      <c r="P20">
        <v>1</v>
      </c>
      <c r="Q20">
        <v>6</v>
      </c>
      <c r="R20">
        <v>4</v>
      </c>
      <c r="S20">
        <v>7</v>
      </c>
      <c r="T20">
        <v>12</v>
      </c>
      <c r="U20">
        <v>4.5</v>
      </c>
      <c r="V20">
        <v>4</v>
      </c>
      <c r="W20">
        <f t="shared" si="3"/>
        <v>0.26843774609657994</v>
      </c>
      <c r="X20">
        <f t="shared" si="3"/>
        <v>-0.28284271247461912</v>
      </c>
    </row>
    <row r="21" spans="2:25" x14ac:dyDescent="0.25">
      <c r="B21">
        <v>6</v>
      </c>
      <c r="C21">
        <v>17</v>
      </c>
      <c r="D21">
        <v>1</v>
      </c>
      <c r="E21">
        <v>19</v>
      </c>
      <c r="F21">
        <v>13</v>
      </c>
      <c r="G21">
        <v>10</v>
      </c>
      <c r="H21">
        <v>22</v>
      </c>
      <c r="I21">
        <v>3</v>
      </c>
      <c r="J21">
        <v>4</v>
      </c>
      <c r="K21">
        <f t="shared" si="2"/>
        <v>-0.45123658742540523</v>
      </c>
      <c r="L21">
        <f t="shared" si="2"/>
        <v>-0.75828754440515489</v>
      </c>
      <c r="N21">
        <v>6</v>
      </c>
      <c r="O21" t="s">
        <v>8</v>
      </c>
      <c r="P21">
        <v>1</v>
      </c>
      <c r="Q21">
        <v>14</v>
      </c>
      <c r="R21">
        <v>13</v>
      </c>
      <c r="S21">
        <v>10</v>
      </c>
      <c r="T21">
        <v>19</v>
      </c>
      <c r="U21">
        <v>3</v>
      </c>
      <c r="V21">
        <v>3.5</v>
      </c>
      <c r="W21">
        <f t="shared" si="3"/>
        <v>-0.76696498884737019</v>
      </c>
      <c r="X21">
        <f t="shared" si="3"/>
        <v>-0.60104076400856554</v>
      </c>
    </row>
    <row r="22" spans="2:25" x14ac:dyDescent="0.25">
      <c r="B22">
        <v>7</v>
      </c>
      <c r="C22">
        <v>5</v>
      </c>
      <c r="D22">
        <v>2</v>
      </c>
      <c r="E22">
        <v>14</v>
      </c>
      <c r="F22">
        <v>13</v>
      </c>
      <c r="G22">
        <v>11</v>
      </c>
      <c r="H22">
        <v>18</v>
      </c>
      <c r="I22">
        <v>2</v>
      </c>
      <c r="J22">
        <v>3</v>
      </c>
      <c r="K22">
        <f t="shared" si="2"/>
        <v>-1.0760257084759663</v>
      </c>
      <c r="L22">
        <f t="shared" si="2"/>
        <v>-1.3517299704613632</v>
      </c>
      <c r="N22">
        <v>7</v>
      </c>
      <c r="O22" t="s">
        <v>8</v>
      </c>
      <c r="P22">
        <v>2</v>
      </c>
      <c r="Q22">
        <v>9</v>
      </c>
      <c r="R22">
        <v>10</v>
      </c>
      <c r="S22">
        <v>9</v>
      </c>
      <c r="T22">
        <v>26</v>
      </c>
      <c r="U22">
        <v>3</v>
      </c>
      <c r="V22">
        <v>2.5</v>
      </c>
      <c r="W22">
        <f t="shared" si="3"/>
        <v>-0.76696498884737019</v>
      </c>
      <c r="X22">
        <f t="shared" si="3"/>
        <v>-1.2374368670764582</v>
      </c>
    </row>
    <row r="23" spans="2:25" x14ac:dyDescent="0.25">
      <c r="B23">
        <v>8</v>
      </c>
      <c r="C23">
        <v>7</v>
      </c>
      <c r="D23">
        <v>3</v>
      </c>
      <c r="E23">
        <v>7</v>
      </c>
      <c r="F23">
        <v>9</v>
      </c>
      <c r="G23">
        <v>10</v>
      </c>
      <c r="H23">
        <v>18</v>
      </c>
      <c r="I23">
        <v>6.5</v>
      </c>
      <c r="J23">
        <v>7</v>
      </c>
      <c r="K23">
        <f t="shared" si="2"/>
        <v>1.7355253362515584</v>
      </c>
      <c r="L23">
        <f t="shared" si="2"/>
        <v>1.0220397337634699</v>
      </c>
      <c r="N23">
        <v>8</v>
      </c>
      <c r="O23" t="s">
        <v>8</v>
      </c>
      <c r="P23">
        <v>1</v>
      </c>
      <c r="Q23">
        <v>7</v>
      </c>
      <c r="R23">
        <v>5</v>
      </c>
      <c r="S23">
        <v>9</v>
      </c>
      <c r="T23">
        <v>12</v>
      </c>
      <c r="U23">
        <v>5.5</v>
      </c>
      <c r="V23">
        <v>6</v>
      </c>
      <c r="W23">
        <f t="shared" si="3"/>
        <v>0.95870623605921335</v>
      </c>
      <c r="X23">
        <f t="shared" si="3"/>
        <v>0.98994949366116636</v>
      </c>
    </row>
    <row r="24" spans="2:25" x14ac:dyDescent="0.25">
      <c r="B24">
        <v>9</v>
      </c>
      <c r="C24">
        <v>6</v>
      </c>
      <c r="D24">
        <v>2</v>
      </c>
      <c r="E24">
        <v>13</v>
      </c>
      <c r="F24">
        <v>5</v>
      </c>
      <c r="G24">
        <v>6</v>
      </c>
      <c r="H24">
        <v>18</v>
      </c>
      <c r="I24">
        <v>2.5</v>
      </c>
      <c r="J24">
        <v>4</v>
      </c>
      <c r="K24">
        <f t="shared" si="2"/>
        <v>-0.76363114795068576</v>
      </c>
      <c r="L24">
        <f t="shared" si="2"/>
        <v>-0.75828754440515489</v>
      </c>
      <c r="N24">
        <v>9</v>
      </c>
      <c r="O24" t="s">
        <v>8</v>
      </c>
      <c r="P24">
        <v>2</v>
      </c>
      <c r="Q24">
        <v>7</v>
      </c>
      <c r="R24">
        <v>5</v>
      </c>
      <c r="S24">
        <v>9</v>
      </c>
      <c r="T24">
        <v>15</v>
      </c>
      <c r="U24">
        <v>3</v>
      </c>
      <c r="V24">
        <v>2.5</v>
      </c>
      <c r="W24">
        <f t="shared" si="3"/>
        <v>-0.76696498884737019</v>
      </c>
      <c r="X24">
        <f t="shared" si="3"/>
        <v>-1.2374368670764582</v>
      </c>
    </row>
    <row r="26" spans="2:25" x14ac:dyDescent="0.25">
      <c r="T26" t="s">
        <v>85</v>
      </c>
      <c r="U26" t="s">
        <v>0</v>
      </c>
      <c r="V26" t="s">
        <v>6</v>
      </c>
      <c r="W26" t="s">
        <v>4</v>
      </c>
      <c r="X26" t="s">
        <v>7</v>
      </c>
    </row>
    <row r="27" spans="2:25" x14ac:dyDescent="0.25">
      <c r="T27" t="s">
        <v>0</v>
      </c>
      <c r="U27">
        <v>0</v>
      </c>
      <c r="V27">
        <f>SQRT(SUMXMY2(K4:K12,W4:W12))</f>
        <v>1.3739675292551043</v>
      </c>
      <c r="W27">
        <f>SQRT(SUMXMY2(K4:K12,K16:K24))</f>
        <v>2.0187610199656416</v>
      </c>
      <c r="X27">
        <f>SQRT(SUMXMY2(K4:K12,W16:W24))</f>
        <v>1.2203344079836878</v>
      </c>
    </row>
    <row r="28" spans="2:25" x14ac:dyDescent="0.25">
      <c r="T28" t="s">
        <v>6</v>
      </c>
      <c r="V28">
        <v>0</v>
      </c>
      <c r="W28">
        <f>SQRT(SUMXMY2(W4:W12,K16:K24))</f>
        <v>1.4830158995276255</v>
      </c>
      <c r="X28">
        <f>SQRT(SUMXMY2(W4:W12,W16:W24))</f>
        <v>1.6535154524208853</v>
      </c>
    </row>
    <row r="29" spans="2:25" x14ac:dyDescent="0.25">
      <c r="T29" t="s">
        <v>4</v>
      </c>
      <c r="W29">
        <v>0</v>
      </c>
      <c r="X29">
        <f>SQRT(SUMXMY2(K16:K24,W16:W24))</f>
        <v>2.4730656571933456</v>
      </c>
      <c r="Y29" t="s">
        <v>87</v>
      </c>
    </row>
    <row r="30" spans="2:25" x14ac:dyDescent="0.25">
      <c r="T30" t="s">
        <v>7</v>
      </c>
      <c r="X30">
        <v>0</v>
      </c>
      <c r="Y30">
        <f>(V27+W27+X27+W28+X28+X29)/6</f>
        <v>1.703776661057715</v>
      </c>
    </row>
    <row r="32" spans="2:25" x14ac:dyDescent="0.25">
      <c r="T32" t="s">
        <v>86</v>
      </c>
      <c r="U32" t="s">
        <v>0</v>
      </c>
      <c r="V32" t="s">
        <v>6</v>
      </c>
      <c r="W32" t="s">
        <v>4</v>
      </c>
      <c r="X32" t="s">
        <v>7</v>
      </c>
    </row>
    <row r="33" spans="20:25" x14ac:dyDescent="0.25">
      <c r="T33" t="s">
        <v>0</v>
      </c>
      <c r="U33">
        <v>0</v>
      </c>
      <c r="V33">
        <f>SQRT(SUMXMY2(L4:L12,X4:X12))</f>
        <v>2.0242731567728249</v>
      </c>
      <c r="W33">
        <f>SQRT(SUMXMY2(L4:L12,L16:L24))</f>
        <v>2.0036252928004008</v>
      </c>
      <c r="X33">
        <f>SQRT(SUMXMY2(L4:L12,X16:X24))</f>
        <v>2.1816937808157708</v>
      </c>
    </row>
    <row r="34" spans="20:25" x14ac:dyDescent="0.25">
      <c r="T34" t="s">
        <v>6</v>
      </c>
      <c r="V34">
        <v>0</v>
      </c>
      <c r="W34">
        <f>SQRT(SUMXMY2(X4:X12,L16:L24))</f>
        <v>1.7920213093239401</v>
      </c>
      <c r="X34">
        <f>SQRT(SUMXMY2(X4:X12,X16:X24))</f>
        <v>1.4219133111243669</v>
      </c>
    </row>
    <row r="35" spans="20:25" x14ac:dyDescent="0.25">
      <c r="T35" t="s">
        <v>4</v>
      </c>
      <c r="W35">
        <v>0</v>
      </c>
      <c r="X35">
        <f>SQRT(SUMXMY2(L16:L24,X16:X24))</f>
        <v>1.8316691804433114</v>
      </c>
      <c r="Y35" t="s">
        <v>87</v>
      </c>
    </row>
    <row r="36" spans="20:25" x14ac:dyDescent="0.25">
      <c r="T36" t="s">
        <v>7</v>
      </c>
      <c r="X36">
        <v>0</v>
      </c>
      <c r="Y36">
        <f t="shared" ref="Y36" si="4">(V33+W33+X33+W34+X34+X35)/6</f>
        <v>1.8758660052134359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E3-A043-4AE4-9FD4-CB462A5E3D6B}">
  <dimension ref="A1:Y36"/>
  <sheetViews>
    <sheetView workbookViewId="0">
      <selection activeCell="T26" sqref="T26:Y36"/>
    </sheetView>
  </sheetViews>
  <sheetFormatPr defaultRowHeight="15" x14ac:dyDescent="0.25"/>
  <sheetData>
    <row r="1" spans="1:24" x14ac:dyDescent="0.25">
      <c r="A1" t="s">
        <v>62</v>
      </c>
      <c r="B1" t="s">
        <v>63</v>
      </c>
    </row>
    <row r="2" spans="1:24" x14ac:dyDescent="0.25">
      <c r="B2" t="s">
        <v>0</v>
      </c>
      <c r="I2" t="s">
        <v>2</v>
      </c>
      <c r="J2" t="s">
        <v>5</v>
      </c>
      <c r="K2" t="s">
        <v>27</v>
      </c>
      <c r="L2" t="s">
        <v>28</v>
      </c>
      <c r="N2" t="s">
        <v>6</v>
      </c>
      <c r="U2" t="s">
        <v>2</v>
      </c>
      <c r="V2" t="s">
        <v>1</v>
      </c>
      <c r="W2" t="s">
        <v>27</v>
      </c>
      <c r="X2" t="s">
        <v>28</v>
      </c>
    </row>
    <row r="3" spans="1:24" x14ac:dyDescent="0.25">
      <c r="B3">
        <v>0</v>
      </c>
      <c r="C3">
        <v>5</v>
      </c>
      <c r="D3">
        <v>3</v>
      </c>
      <c r="E3">
        <v>16</v>
      </c>
      <c r="F3">
        <v>16</v>
      </c>
      <c r="G3">
        <v>11</v>
      </c>
      <c r="H3">
        <v>21</v>
      </c>
      <c r="N3">
        <v>0</v>
      </c>
      <c r="O3">
        <v>7</v>
      </c>
      <c r="P3">
        <v>1</v>
      </c>
      <c r="Q3">
        <v>17</v>
      </c>
      <c r="R3">
        <v>18</v>
      </c>
      <c r="S3">
        <v>15</v>
      </c>
      <c r="T3">
        <v>19</v>
      </c>
    </row>
    <row r="4" spans="1:24" x14ac:dyDescent="0.25">
      <c r="B4">
        <v>1</v>
      </c>
      <c r="C4">
        <v>6</v>
      </c>
      <c r="D4">
        <v>1</v>
      </c>
      <c r="E4">
        <v>13</v>
      </c>
      <c r="F4">
        <v>18</v>
      </c>
      <c r="G4">
        <v>24</v>
      </c>
      <c r="H4">
        <v>27</v>
      </c>
      <c r="I4">
        <v>9</v>
      </c>
      <c r="J4">
        <v>8.5</v>
      </c>
      <c r="K4">
        <f>(I4-AVERAGE(I$4:I$12))/_xlfn.STDEV.P(I$4:I$12)</f>
        <v>1.801131818991571</v>
      </c>
      <c r="L4">
        <f>(J4-AVERAGE(J$4:J$12))/_xlfn.STDEV.P(J$4:J$12)</f>
        <v>1.8019963960108119</v>
      </c>
      <c r="M4" s="11"/>
      <c r="N4">
        <v>1</v>
      </c>
      <c r="O4">
        <v>4</v>
      </c>
      <c r="P4">
        <v>1</v>
      </c>
      <c r="Q4">
        <v>8</v>
      </c>
      <c r="R4">
        <v>10</v>
      </c>
      <c r="S4">
        <v>15</v>
      </c>
      <c r="T4">
        <v>25</v>
      </c>
      <c r="U4">
        <v>8.5</v>
      </c>
      <c r="V4">
        <v>9</v>
      </c>
      <c r="W4">
        <f>(U4-AVERAGE(U$4:U$12))/_xlfn.STDEV.P(U$4:U$12)</f>
        <v>1.8573171149999246</v>
      </c>
      <c r="X4">
        <f>(V4-AVERAGE(V$4:V$12))/_xlfn.STDEV.P(V$4:V$12)</f>
        <v>1.6871027797599305</v>
      </c>
    </row>
    <row r="5" spans="1:24" x14ac:dyDescent="0.25">
      <c r="B5">
        <v>2</v>
      </c>
      <c r="C5">
        <v>3</v>
      </c>
      <c r="D5">
        <v>1</v>
      </c>
      <c r="E5">
        <v>12</v>
      </c>
      <c r="F5">
        <v>10</v>
      </c>
      <c r="G5">
        <v>14</v>
      </c>
      <c r="H5">
        <v>26</v>
      </c>
      <c r="I5">
        <v>8</v>
      </c>
      <c r="J5">
        <v>8</v>
      </c>
      <c r="K5">
        <f t="shared" ref="K5:L12" si="0">(I5-AVERAGE(I$4:I$12))/_xlfn.STDEV.P(I$4:I$12)</f>
        <v>1.3630186738314591</v>
      </c>
      <c r="L5">
        <f t="shared" si="0"/>
        <v>1.563496873009381</v>
      </c>
      <c r="N5">
        <v>2</v>
      </c>
      <c r="O5">
        <v>5</v>
      </c>
      <c r="P5">
        <v>3</v>
      </c>
      <c r="Q5">
        <v>14</v>
      </c>
      <c r="R5">
        <v>13</v>
      </c>
      <c r="S5">
        <v>12</v>
      </c>
      <c r="T5">
        <v>23</v>
      </c>
      <c r="U5">
        <v>7.5</v>
      </c>
      <c r="V5">
        <v>8</v>
      </c>
      <c r="W5">
        <f t="shared" ref="W5:X12" si="1">(U5-AVERAGE(U$4:U$12))/_xlfn.STDEV.P(U$4:U$12)</f>
        <v>1.0798355319767003</v>
      </c>
      <c r="X5">
        <f t="shared" si="1"/>
        <v>1.1031056636891854</v>
      </c>
    </row>
    <row r="6" spans="1:24" x14ac:dyDescent="0.25">
      <c r="B6">
        <v>3</v>
      </c>
      <c r="C6">
        <v>10</v>
      </c>
      <c r="D6">
        <v>1</v>
      </c>
      <c r="E6">
        <v>13</v>
      </c>
      <c r="F6">
        <v>10</v>
      </c>
      <c r="G6">
        <v>17</v>
      </c>
      <c r="H6">
        <v>24</v>
      </c>
      <c r="I6">
        <v>6</v>
      </c>
      <c r="J6">
        <v>5</v>
      </c>
      <c r="K6">
        <f t="shared" si="0"/>
        <v>0.48679238351123527</v>
      </c>
      <c r="L6">
        <f t="shared" si="0"/>
        <v>0.13249973500079495</v>
      </c>
      <c r="N6">
        <v>3</v>
      </c>
      <c r="O6">
        <v>9</v>
      </c>
      <c r="P6">
        <v>1</v>
      </c>
      <c r="Q6">
        <v>15</v>
      </c>
      <c r="R6">
        <v>14</v>
      </c>
      <c r="S6">
        <v>7</v>
      </c>
      <c r="T6">
        <v>26</v>
      </c>
      <c r="U6">
        <v>5</v>
      </c>
      <c r="V6">
        <v>5</v>
      </c>
      <c r="W6">
        <f t="shared" si="1"/>
        <v>-0.86386842558135979</v>
      </c>
      <c r="X6">
        <f t="shared" si="1"/>
        <v>-0.64888568452304984</v>
      </c>
    </row>
    <row r="7" spans="1:24" x14ac:dyDescent="0.25">
      <c r="B7">
        <v>4</v>
      </c>
      <c r="C7">
        <v>13</v>
      </c>
      <c r="D7">
        <v>4</v>
      </c>
      <c r="E7">
        <v>16</v>
      </c>
      <c r="F7">
        <v>16</v>
      </c>
      <c r="G7">
        <v>12</v>
      </c>
      <c r="H7">
        <v>24</v>
      </c>
      <c r="I7">
        <v>3</v>
      </c>
      <c r="J7">
        <v>2</v>
      </c>
      <c r="K7">
        <f t="shared" si="0"/>
        <v>-0.8275470519691005</v>
      </c>
      <c r="L7">
        <f t="shared" si="0"/>
        <v>-1.2984974030077909</v>
      </c>
      <c r="N7">
        <v>4</v>
      </c>
      <c r="O7">
        <v>11</v>
      </c>
      <c r="P7">
        <v>1</v>
      </c>
      <c r="Q7">
        <v>16</v>
      </c>
      <c r="R7">
        <v>17</v>
      </c>
      <c r="S7">
        <v>14</v>
      </c>
      <c r="T7">
        <v>21</v>
      </c>
      <c r="U7">
        <v>6</v>
      </c>
      <c r="V7">
        <v>5</v>
      </c>
      <c r="W7">
        <f t="shared" si="1"/>
        <v>-8.6386842558135696E-2</v>
      </c>
      <c r="X7">
        <f t="shared" si="1"/>
        <v>-0.64888568452304984</v>
      </c>
    </row>
    <row r="8" spans="1:24" x14ac:dyDescent="0.25">
      <c r="B8">
        <v>5</v>
      </c>
      <c r="C8">
        <v>3</v>
      </c>
      <c r="D8">
        <v>1</v>
      </c>
      <c r="E8">
        <v>4</v>
      </c>
      <c r="F8">
        <v>6</v>
      </c>
      <c r="G8">
        <v>10</v>
      </c>
      <c r="H8">
        <v>15</v>
      </c>
      <c r="I8">
        <v>3</v>
      </c>
      <c r="J8">
        <v>4</v>
      </c>
      <c r="K8">
        <f t="shared" si="0"/>
        <v>-0.8275470519691005</v>
      </c>
      <c r="L8">
        <f t="shared" si="0"/>
        <v>-0.34449931100206704</v>
      </c>
      <c r="N8">
        <v>5</v>
      </c>
      <c r="O8">
        <v>4</v>
      </c>
      <c r="P8">
        <v>2</v>
      </c>
      <c r="Q8">
        <v>10</v>
      </c>
      <c r="R8">
        <v>10</v>
      </c>
      <c r="S8">
        <v>11</v>
      </c>
      <c r="T8">
        <v>22</v>
      </c>
      <c r="U8">
        <v>5</v>
      </c>
      <c r="V8">
        <v>5</v>
      </c>
      <c r="W8">
        <f t="shared" si="1"/>
        <v>-0.86386842558135979</v>
      </c>
      <c r="X8">
        <f t="shared" si="1"/>
        <v>-0.64888568452304984</v>
      </c>
    </row>
    <row r="9" spans="1:24" x14ac:dyDescent="0.25">
      <c r="B9">
        <v>6</v>
      </c>
      <c r="C9">
        <v>6</v>
      </c>
      <c r="D9">
        <v>1</v>
      </c>
      <c r="E9">
        <v>12</v>
      </c>
      <c r="F9">
        <v>14</v>
      </c>
      <c r="G9">
        <v>11</v>
      </c>
      <c r="H9">
        <v>27</v>
      </c>
      <c r="I9">
        <v>5</v>
      </c>
      <c r="J9">
        <v>5</v>
      </c>
      <c r="K9">
        <f t="shared" si="0"/>
        <v>4.8679238351123373E-2</v>
      </c>
      <c r="L9">
        <f t="shared" si="0"/>
        <v>0.13249973500079495</v>
      </c>
      <c r="N9">
        <v>6</v>
      </c>
      <c r="O9">
        <v>6</v>
      </c>
      <c r="P9">
        <v>1</v>
      </c>
      <c r="Q9">
        <v>15</v>
      </c>
      <c r="R9">
        <v>17</v>
      </c>
      <c r="S9">
        <v>19</v>
      </c>
      <c r="T9">
        <v>27</v>
      </c>
      <c r="U9">
        <v>6.5</v>
      </c>
      <c r="V9">
        <v>7</v>
      </c>
      <c r="W9">
        <f t="shared" si="1"/>
        <v>0.30235394895347634</v>
      </c>
      <c r="X9">
        <f t="shared" si="1"/>
        <v>0.51910854761844027</v>
      </c>
    </row>
    <row r="10" spans="1:24" x14ac:dyDescent="0.25">
      <c r="B10">
        <v>7</v>
      </c>
      <c r="C10">
        <v>1</v>
      </c>
      <c r="D10">
        <v>1</v>
      </c>
      <c r="E10">
        <v>6</v>
      </c>
      <c r="F10">
        <v>15</v>
      </c>
      <c r="G10">
        <v>11</v>
      </c>
      <c r="H10">
        <v>24</v>
      </c>
      <c r="I10">
        <v>2</v>
      </c>
      <c r="J10">
        <v>3</v>
      </c>
      <c r="K10">
        <f t="shared" si="0"/>
        <v>-1.2656601971292123</v>
      </c>
      <c r="L10">
        <f t="shared" si="0"/>
        <v>-0.82149835700492901</v>
      </c>
      <c r="N10">
        <v>7</v>
      </c>
      <c r="O10">
        <v>1</v>
      </c>
      <c r="P10">
        <v>1</v>
      </c>
      <c r="Q10">
        <v>1</v>
      </c>
      <c r="R10">
        <v>10</v>
      </c>
      <c r="S10">
        <v>11</v>
      </c>
      <c r="T10">
        <v>21</v>
      </c>
      <c r="U10">
        <v>4</v>
      </c>
      <c r="V10">
        <v>3</v>
      </c>
      <c r="W10">
        <f t="shared" si="1"/>
        <v>-1.6413500086045838</v>
      </c>
      <c r="X10">
        <f t="shared" si="1"/>
        <v>-1.81687991666454</v>
      </c>
    </row>
    <row r="11" spans="1:24" x14ac:dyDescent="0.25">
      <c r="B11">
        <v>8</v>
      </c>
      <c r="C11">
        <v>4</v>
      </c>
      <c r="D11">
        <v>3</v>
      </c>
      <c r="E11">
        <v>9</v>
      </c>
      <c r="F11">
        <v>13</v>
      </c>
      <c r="G11">
        <v>10</v>
      </c>
      <c r="H11">
        <v>23</v>
      </c>
      <c r="I11">
        <v>5</v>
      </c>
      <c r="J11">
        <v>4</v>
      </c>
      <c r="K11">
        <f t="shared" si="0"/>
        <v>4.8679238351123373E-2</v>
      </c>
      <c r="L11">
        <f t="shared" si="0"/>
        <v>-0.34449931100206704</v>
      </c>
      <c r="N11">
        <v>8</v>
      </c>
      <c r="O11">
        <v>7</v>
      </c>
      <c r="P11">
        <v>4</v>
      </c>
      <c r="Q11">
        <v>9</v>
      </c>
      <c r="R11">
        <v>10</v>
      </c>
      <c r="S11">
        <v>12</v>
      </c>
      <c r="T11">
        <v>22</v>
      </c>
      <c r="U11">
        <v>6.5</v>
      </c>
      <c r="V11">
        <v>6.5</v>
      </c>
      <c r="W11">
        <f t="shared" si="1"/>
        <v>0.30235394895347634</v>
      </c>
      <c r="X11">
        <f t="shared" si="1"/>
        <v>0.22710998958306777</v>
      </c>
    </row>
    <row r="12" spans="1:24" x14ac:dyDescent="0.25">
      <c r="B12">
        <v>9</v>
      </c>
      <c r="C12">
        <v>2</v>
      </c>
      <c r="D12">
        <v>1</v>
      </c>
      <c r="E12">
        <v>5</v>
      </c>
      <c r="F12">
        <v>15</v>
      </c>
      <c r="G12">
        <v>17</v>
      </c>
      <c r="H12">
        <v>23</v>
      </c>
      <c r="I12">
        <v>3</v>
      </c>
      <c r="J12">
        <v>3</v>
      </c>
      <c r="K12">
        <f t="shared" si="0"/>
        <v>-0.8275470519691005</v>
      </c>
      <c r="L12">
        <f t="shared" si="0"/>
        <v>-0.82149835700492901</v>
      </c>
      <c r="N12">
        <v>9</v>
      </c>
      <c r="O12">
        <v>1</v>
      </c>
      <c r="P12">
        <v>1</v>
      </c>
      <c r="Q12">
        <v>7</v>
      </c>
      <c r="R12">
        <v>5</v>
      </c>
      <c r="S12">
        <v>11</v>
      </c>
      <c r="T12">
        <v>19</v>
      </c>
      <c r="U12">
        <v>6</v>
      </c>
      <c r="V12">
        <v>6.5</v>
      </c>
      <c r="W12">
        <f t="shared" si="1"/>
        <v>-8.6386842558135696E-2</v>
      </c>
      <c r="X12">
        <f t="shared" si="1"/>
        <v>0.22710998958306777</v>
      </c>
    </row>
    <row r="14" spans="1:24" x14ac:dyDescent="0.25">
      <c r="B14" t="s">
        <v>4</v>
      </c>
      <c r="I14" t="s">
        <v>2</v>
      </c>
      <c r="J14" t="s">
        <v>5</v>
      </c>
      <c r="K14" t="s">
        <v>27</v>
      </c>
      <c r="L14" t="s">
        <v>28</v>
      </c>
      <c r="N14" t="s">
        <v>7</v>
      </c>
      <c r="U14" t="s">
        <v>2</v>
      </c>
      <c r="V14" t="s">
        <v>5</v>
      </c>
      <c r="W14" t="s">
        <v>27</v>
      </c>
      <c r="X14" t="s">
        <v>28</v>
      </c>
    </row>
    <row r="15" spans="1:24" x14ac:dyDescent="0.25">
      <c r="B15">
        <v>0</v>
      </c>
      <c r="C15">
        <v>14</v>
      </c>
      <c r="D15">
        <v>3</v>
      </c>
      <c r="E15">
        <v>19</v>
      </c>
      <c r="F15">
        <v>16</v>
      </c>
      <c r="G15">
        <v>14</v>
      </c>
      <c r="H15">
        <v>17</v>
      </c>
      <c r="N15">
        <v>0</v>
      </c>
      <c r="O15" t="s">
        <v>8</v>
      </c>
      <c r="P15">
        <v>11</v>
      </c>
      <c r="Q15">
        <v>14</v>
      </c>
      <c r="R15">
        <v>13</v>
      </c>
      <c r="S15">
        <v>7</v>
      </c>
      <c r="T15">
        <v>11</v>
      </c>
    </row>
    <row r="16" spans="1:24" x14ac:dyDescent="0.25">
      <c r="B16">
        <v>1</v>
      </c>
      <c r="C16">
        <v>12</v>
      </c>
      <c r="D16">
        <v>1</v>
      </c>
      <c r="E16">
        <v>10</v>
      </c>
      <c r="F16">
        <v>14</v>
      </c>
      <c r="G16">
        <v>13</v>
      </c>
      <c r="H16">
        <v>23</v>
      </c>
      <c r="I16">
        <v>8.5</v>
      </c>
      <c r="J16">
        <v>9</v>
      </c>
      <c r="K16">
        <f>(I16-AVERAGE(I$16:I$24))/_xlfn.STDEV.P(I$16:I$24)</f>
        <v>1.404878717372541</v>
      </c>
      <c r="L16">
        <f>(J16-AVERAGE(J$16:J$24))/_xlfn.STDEV.P(J$16:J$24)</f>
        <v>1.8064212949190015</v>
      </c>
      <c r="N16">
        <v>1</v>
      </c>
      <c r="O16" t="s">
        <v>8</v>
      </c>
      <c r="P16">
        <v>1</v>
      </c>
      <c r="Q16">
        <v>18</v>
      </c>
      <c r="R16">
        <v>6</v>
      </c>
      <c r="S16">
        <v>13</v>
      </c>
      <c r="T16">
        <v>24</v>
      </c>
      <c r="U16">
        <v>8.5</v>
      </c>
      <c r="V16">
        <v>9</v>
      </c>
      <c r="W16">
        <f>(U16-AVERAGE(U$16:U$24))/_xlfn.STDEV.P(U$16:U$24)</f>
        <v>1.5852479782092004</v>
      </c>
      <c r="X16">
        <f>(V16-AVERAGE(V$16:V$24))/_xlfn.STDEV.P(V$16:V$24)</f>
        <v>1.7846764369061132</v>
      </c>
    </row>
    <row r="17" spans="2:25" x14ac:dyDescent="0.25">
      <c r="B17">
        <v>2</v>
      </c>
      <c r="C17">
        <v>7</v>
      </c>
      <c r="D17">
        <v>2</v>
      </c>
      <c r="E17">
        <v>11</v>
      </c>
      <c r="F17">
        <v>9</v>
      </c>
      <c r="G17">
        <v>10</v>
      </c>
      <c r="H17">
        <v>16</v>
      </c>
      <c r="I17">
        <v>8</v>
      </c>
      <c r="J17">
        <v>8.5</v>
      </c>
      <c r="K17">
        <f t="shared" ref="K17:L24" si="2">(I17-AVERAGE(I$16:I$24))/_xlfn.STDEV.P(I$16:I$24)</f>
        <v>1.1239029738980328</v>
      </c>
      <c r="L17">
        <f t="shared" si="2"/>
        <v>1.5441988488823721</v>
      </c>
      <c r="N17">
        <v>2</v>
      </c>
      <c r="O17" t="s">
        <v>8</v>
      </c>
      <c r="P17">
        <v>4</v>
      </c>
      <c r="Q17">
        <v>14</v>
      </c>
      <c r="R17">
        <v>10</v>
      </c>
      <c r="S17">
        <v>15</v>
      </c>
      <c r="T17">
        <v>17</v>
      </c>
      <c r="U17">
        <v>6.5</v>
      </c>
      <c r="V17">
        <v>7</v>
      </c>
      <c r="W17">
        <f t="shared" ref="W17:X24" si="3">(U17-AVERAGE(U$16:U$24))/_xlfn.STDEV.P(U$16:U$24)</f>
        <v>0.48776860867975408</v>
      </c>
      <c r="X17">
        <f t="shared" si="3"/>
        <v>0.78079594114642448</v>
      </c>
    </row>
    <row r="18" spans="2:25" x14ac:dyDescent="0.25">
      <c r="B18">
        <v>3</v>
      </c>
      <c r="C18">
        <v>7</v>
      </c>
      <c r="D18">
        <v>2</v>
      </c>
      <c r="E18">
        <v>15</v>
      </c>
      <c r="F18">
        <v>13</v>
      </c>
      <c r="G18">
        <v>16</v>
      </c>
      <c r="H18">
        <v>19</v>
      </c>
      <c r="I18">
        <v>6</v>
      </c>
      <c r="J18">
        <v>5</v>
      </c>
      <c r="K18">
        <f t="shared" si="2"/>
        <v>0</v>
      </c>
      <c r="L18">
        <f t="shared" si="2"/>
        <v>-0.29135827337403236</v>
      </c>
      <c r="N18">
        <v>3</v>
      </c>
      <c r="O18" t="s">
        <v>8</v>
      </c>
      <c r="P18">
        <v>1</v>
      </c>
      <c r="Q18">
        <v>14</v>
      </c>
      <c r="R18">
        <v>7</v>
      </c>
      <c r="S18">
        <v>12</v>
      </c>
      <c r="T18">
        <v>13</v>
      </c>
      <c r="U18">
        <v>6.5</v>
      </c>
      <c r="V18">
        <v>6.5</v>
      </c>
      <c r="W18">
        <f t="shared" si="3"/>
        <v>0.48776860867975408</v>
      </c>
      <c r="X18">
        <f t="shared" si="3"/>
        <v>0.52982581720650235</v>
      </c>
    </row>
    <row r="19" spans="2:25" x14ac:dyDescent="0.25">
      <c r="B19">
        <v>4</v>
      </c>
      <c r="C19">
        <v>17</v>
      </c>
      <c r="D19">
        <v>9</v>
      </c>
      <c r="E19">
        <v>22</v>
      </c>
      <c r="F19">
        <v>14</v>
      </c>
      <c r="G19">
        <v>17</v>
      </c>
      <c r="H19">
        <v>19</v>
      </c>
      <c r="I19">
        <v>5</v>
      </c>
      <c r="J19">
        <v>4</v>
      </c>
      <c r="K19">
        <f t="shared" si="2"/>
        <v>-0.56195148694901642</v>
      </c>
      <c r="L19">
        <f t="shared" si="2"/>
        <v>-0.81580316544729081</v>
      </c>
      <c r="N19">
        <v>4</v>
      </c>
      <c r="O19" t="s">
        <v>8</v>
      </c>
      <c r="P19">
        <v>13</v>
      </c>
      <c r="Q19">
        <v>19</v>
      </c>
      <c r="R19">
        <v>16</v>
      </c>
      <c r="S19">
        <v>15</v>
      </c>
      <c r="T19">
        <v>21</v>
      </c>
      <c r="U19">
        <v>5.5</v>
      </c>
      <c r="V19">
        <v>5</v>
      </c>
      <c r="W19">
        <f t="shared" si="3"/>
        <v>-6.0971076084969017E-2</v>
      </c>
      <c r="X19">
        <f t="shared" si="3"/>
        <v>-0.22308455461326426</v>
      </c>
    </row>
    <row r="20" spans="2:25" x14ac:dyDescent="0.25">
      <c r="B20">
        <v>5</v>
      </c>
      <c r="C20">
        <v>6</v>
      </c>
      <c r="D20">
        <v>3</v>
      </c>
      <c r="E20">
        <v>10</v>
      </c>
      <c r="F20">
        <v>9</v>
      </c>
      <c r="G20">
        <v>7</v>
      </c>
      <c r="H20">
        <v>17</v>
      </c>
      <c r="I20">
        <v>4</v>
      </c>
      <c r="J20">
        <v>4</v>
      </c>
      <c r="K20">
        <f t="shared" si="2"/>
        <v>-1.1239029738980328</v>
      </c>
      <c r="L20">
        <f t="shared" si="2"/>
        <v>-0.81580316544729081</v>
      </c>
      <c r="N20">
        <v>5</v>
      </c>
      <c r="O20" t="s">
        <v>8</v>
      </c>
      <c r="P20">
        <v>4</v>
      </c>
      <c r="Q20">
        <v>9</v>
      </c>
      <c r="R20">
        <v>6</v>
      </c>
      <c r="S20">
        <v>7</v>
      </c>
      <c r="T20">
        <v>15</v>
      </c>
      <c r="U20">
        <v>5</v>
      </c>
      <c r="V20">
        <v>4.5</v>
      </c>
      <c r="W20">
        <f t="shared" si="3"/>
        <v>-0.33534091846733055</v>
      </c>
      <c r="X20">
        <f t="shared" si="3"/>
        <v>-0.47405467855318645</v>
      </c>
    </row>
    <row r="21" spans="2:25" x14ac:dyDescent="0.25">
      <c r="B21">
        <v>6</v>
      </c>
      <c r="C21">
        <v>15</v>
      </c>
      <c r="D21">
        <v>1</v>
      </c>
      <c r="E21">
        <v>20</v>
      </c>
      <c r="F21">
        <v>13</v>
      </c>
      <c r="G21">
        <v>16</v>
      </c>
      <c r="H21">
        <v>25</v>
      </c>
      <c r="I21">
        <v>5</v>
      </c>
      <c r="J21">
        <v>3.5</v>
      </c>
      <c r="K21">
        <f t="shared" si="2"/>
        <v>-0.56195148694901642</v>
      </c>
      <c r="L21">
        <f t="shared" si="2"/>
        <v>-1.07802561148392</v>
      </c>
      <c r="N21">
        <v>6</v>
      </c>
      <c r="O21" t="s">
        <v>8</v>
      </c>
      <c r="P21">
        <v>1</v>
      </c>
      <c r="Q21">
        <v>22</v>
      </c>
      <c r="R21">
        <v>11</v>
      </c>
      <c r="S21">
        <v>19</v>
      </c>
      <c r="T21">
        <v>22</v>
      </c>
      <c r="U21">
        <v>5</v>
      </c>
      <c r="V21">
        <v>4</v>
      </c>
      <c r="W21">
        <f t="shared" si="3"/>
        <v>-0.33534091846733055</v>
      </c>
      <c r="X21">
        <f t="shared" si="3"/>
        <v>-0.72502480249310863</v>
      </c>
    </row>
    <row r="22" spans="2:25" x14ac:dyDescent="0.25">
      <c r="B22">
        <v>7</v>
      </c>
      <c r="C22">
        <v>1</v>
      </c>
      <c r="D22">
        <v>1</v>
      </c>
      <c r="E22">
        <v>6</v>
      </c>
      <c r="F22">
        <v>11</v>
      </c>
      <c r="G22">
        <v>14</v>
      </c>
      <c r="H22">
        <v>17</v>
      </c>
      <c r="I22">
        <v>3</v>
      </c>
      <c r="J22">
        <v>4</v>
      </c>
      <c r="K22">
        <f t="shared" si="2"/>
        <v>-1.6858544608470492</v>
      </c>
      <c r="L22">
        <f t="shared" si="2"/>
        <v>-0.81580316544729081</v>
      </c>
      <c r="N22">
        <v>7</v>
      </c>
      <c r="O22" t="s">
        <v>8</v>
      </c>
      <c r="P22">
        <v>1</v>
      </c>
      <c r="Q22">
        <v>5</v>
      </c>
      <c r="R22">
        <v>3</v>
      </c>
      <c r="S22">
        <v>12</v>
      </c>
      <c r="T22">
        <v>19</v>
      </c>
      <c r="U22">
        <v>2</v>
      </c>
      <c r="V22">
        <v>2</v>
      </c>
      <c r="W22">
        <f t="shared" si="3"/>
        <v>-1.9815599727614999</v>
      </c>
      <c r="X22">
        <f t="shared" si="3"/>
        <v>-1.7289052982527975</v>
      </c>
    </row>
    <row r="23" spans="2:25" x14ac:dyDescent="0.25">
      <c r="B23">
        <v>8</v>
      </c>
      <c r="C23">
        <v>10</v>
      </c>
      <c r="D23">
        <v>4</v>
      </c>
      <c r="E23">
        <v>13</v>
      </c>
      <c r="F23">
        <v>7</v>
      </c>
      <c r="G23">
        <v>11</v>
      </c>
      <c r="H23">
        <v>12</v>
      </c>
      <c r="I23">
        <v>7.5</v>
      </c>
      <c r="J23">
        <v>6</v>
      </c>
      <c r="K23">
        <f t="shared" si="2"/>
        <v>0.84292723042352458</v>
      </c>
      <c r="L23">
        <f t="shared" si="2"/>
        <v>0.23308661869922609</v>
      </c>
      <c r="N23">
        <v>8</v>
      </c>
      <c r="O23" t="s">
        <v>8</v>
      </c>
      <c r="P23">
        <v>6</v>
      </c>
      <c r="Q23">
        <v>10</v>
      </c>
      <c r="R23">
        <v>9</v>
      </c>
      <c r="S23">
        <v>14</v>
      </c>
      <c r="T23">
        <v>16</v>
      </c>
      <c r="U23">
        <v>7.5</v>
      </c>
      <c r="V23">
        <v>7</v>
      </c>
      <c r="W23">
        <f t="shared" si="3"/>
        <v>1.0365082934444771</v>
      </c>
      <c r="X23">
        <f t="shared" si="3"/>
        <v>0.78079594114642448</v>
      </c>
    </row>
    <row r="24" spans="2:25" x14ac:dyDescent="0.25">
      <c r="B24">
        <v>9</v>
      </c>
      <c r="C24">
        <v>5</v>
      </c>
      <c r="D24">
        <v>1</v>
      </c>
      <c r="E24">
        <v>12</v>
      </c>
      <c r="F24">
        <v>15</v>
      </c>
      <c r="G24">
        <v>14</v>
      </c>
      <c r="H24">
        <v>20</v>
      </c>
      <c r="I24">
        <v>7</v>
      </c>
      <c r="J24">
        <v>6</v>
      </c>
      <c r="K24">
        <f t="shared" si="2"/>
        <v>0.56195148694901642</v>
      </c>
      <c r="L24">
        <f t="shared" si="2"/>
        <v>0.23308661869922609</v>
      </c>
      <c r="N24">
        <v>9</v>
      </c>
      <c r="O24" t="s">
        <v>8</v>
      </c>
      <c r="P24">
        <v>1</v>
      </c>
      <c r="Q24">
        <v>11</v>
      </c>
      <c r="R24">
        <v>10</v>
      </c>
      <c r="S24">
        <v>7</v>
      </c>
      <c r="T24">
        <v>17</v>
      </c>
      <c r="U24">
        <v>4</v>
      </c>
      <c r="V24">
        <v>4</v>
      </c>
      <c r="W24">
        <f t="shared" si="3"/>
        <v>-0.88408060323205373</v>
      </c>
      <c r="X24">
        <f t="shared" si="3"/>
        <v>-0.72502480249310863</v>
      </c>
    </row>
    <row r="26" spans="2:25" x14ac:dyDescent="0.25">
      <c r="T26" t="s">
        <v>85</v>
      </c>
      <c r="U26" t="s">
        <v>0</v>
      </c>
      <c r="V26" t="s">
        <v>6</v>
      </c>
      <c r="W26" t="s">
        <v>4</v>
      </c>
      <c r="X26" t="s">
        <v>7</v>
      </c>
    </row>
    <row r="27" spans="2:25" x14ac:dyDescent="0.25">
      <c r="T27" t="s">
        <v>0</v>
      </c>
      <c r="U27">
        <v>0</v>
      </c>
      <c r="V27">
        <f>SQRT(SUMXMY2(K4:K12,W4:W12))</f>
        <v>1.8103686936066392</v>
      </c>
      <c r="W27">
        <f>SQRT(SUMXMY2(K4:K12,K16:K24))</f>
        <v>1.9288589021157461</v>
      </c>
      <c r="X27">
        <f>SQRT(SUMXMY2(K4:K12,W16:W24))</f>
        <v>1.8115080240043986</v>
      </c>
    </row>
    <row r="28" spans="2:25" x14ac:dyDescent="0.25">
      <c r="T28" t="s">
        <v>6</v>
      </c>
      <c r="V28">
        <v>0</v>
      </c>
      <c r="W28">
        <f>SQRT(SUMXMY2(W4:W12,K16:K24))</f>
        <v>1.6456783987346504</v>
      </c>
      <c r="X28">
        <f>SQRT(SUMXMY2(W4:W12,W16:W24))</f>
        <v>2.0564946674386806</v>
      </c>
    </row>
    <row r="29" spans="2:25" x14ac:dyDescent="0.25">
      <c r="T29" t="s">
        <v>4</v>
      </c>
      <c r="W29">
        <v>0</v>
      </c>
      <c r="X29">
        <f>SQRT(SUMXMY2(K16:K24,W16:W24))</f>
        <v>1.95325529236</v>
      </c>
      <c r="Y29" t="s">
        <v>87</v>
      </c>
    </row>
    <row r="30" spans="2:25" x14ac:dyDescent="0.25">
      <c r="T30" t="s">
        <v>7</v>
      </c>
      <c r="X30">
        <v>0</v>
      </c>
      <c r="Y30">
        <f>(V27+W27+X27+W28+X28+X29)/6</f>
        <v>1.8676939963766859</v>
      </c>
    </row>
    <row r="32" spans="2:25" x14ac:dyDescent="0.25">
      <c r="T32" t="s">
        <v>86</v>
      </c>
      <c r="U32" t="s">
        <v>0</v>
      </c>
      <c r="V32" t="s">
        <v>6</v>
      </c>
      <c r="W32" t="s">
        <v>4</v>
      </c>
      <c r="X32" t="s">
        <v>7</v>
      </c>
    </row>
    <row r="33" spans="20:25" x14ac:dyDescent="0.25">
      <c r="T33" t="s">
        <v>0</v>
      </c>
      <c r="U33">
        <v>0</v>
      </c>
      <c r="V33">
        <f>SQRT(SUMXMY2(L4:L12,X4:X12))</f>
        <v>1.9791254917388108</v>
      </c>
      <c r="W33">
        <f>SQRT(SUMXMY2(L4:L12,L16:L24))</f>
        <v>1.8831695839134415</v>
      </c>
      <c r="X33">
        <f>SQRT(SUMXMY2(L4:L12,X16:X24))</f>
        <v>2.1859593714737309</v>
      </c>
    </row>
    <row r="34" spans="20:25" x14ac:dyDescent="0.25">
      <c r="T34" t="s">
        <v>6</v>
      </c>
      <c r="V34">
        <v>0</v>
      </c>
      <c r="W34">
        <f>SQRT(SUMXMY2(X4:X12,L16:L24))</f>
        <v>1.9863062379384537</v>
      </c>
      <c r="X34">
        <f>SQRT(SUMXMY2(X4:X12,X16:X24))</f>
        <v>2.1173978333298478</v>
      </c>
    </row>
    <row r="35" spans="20:25" x14ac:dyDescent="0.25">
      <c r="T35" t="s">
        <v>4</v>
      </c>
      <c r="W35">
        <v>0</v>
      </c>
      <c r="X35">
        <f>SQRT(SUMXMY2(L16:L24,X16:X24))</f>
        <v>1.9753570822341477</v>
      </c>
      <c r="Y35" t="s">
        <v>87</v>
      </c>
    </row>
    <row r="36" spans="20:25" x14ac:dyDescent="0.25">
      <c r="T36" t="s">
        <v>7</v>
      </c>
      <c r="X36">
        <v>0</v>
      </c>
      <c r="Y36">
        <f t="shared" ref="Y36" si="4">(V33+W33+X33+W34+X34+X35)/6</f>
        <v>2.0212192667714053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41A2-A236-4FDB-94A8-AF1425E43701}">
  <dimension ref="A1:Y36"/>
  <sheetViews>
    <sheetView topLeftCell="A16" workbookViewId="0">
      <selection activeCell="A2" sqref="A2"/>
    </sheetView>
  </sheetViews>
  <sheetFormatPr defaultRowHeight="15" x14ac:dyDescent="0.25"/>
  <sheetData>
    <row r="1" spans="1:25" x14ac:dyDescent="0.25">
      <c r="A1" t="s">
        <v>91</v>
      </c>
      <c r="B1" t="s">
        <v>63</v>
      </c>
    </row>
    <row r="2" spans="1:25" x14ac:dyDescent="0.25">
      <c r="B2" t="s">
        <v>0</v>
      </c>
      <c r="I2" t="s">
        <v>2</v>
      </c>
      <c r="J2" t="s">
        <v>5</v>
      </c>
      <c r="K2" t="s">
        <v>27</v>
      </c>
      <c r="L2" t="s">
        <v>28</v>
      </c>
      <c r="N2" t="s">
        <v>6</v>
      </c>
      <c r="U2" t="s">
        <v>2</v>
      </c>
      <c r="V2" t="s">
        <v>1</v>
      </c>
      <c r="W2" t="s">
        <v>27</v>
      </c>
      <c r="X2" t="s">
        <v>28</v>
      </c>
    </row>
    <row r="3" spans="1:25" x14ac:dyDescent="0.25">
      <c r="B3">
        <v>0</v>
      </c>
      <c r="C3">
        <v>5</v>
      </c>
      <c r="D3">
        <v>1</v>
      </c>
      <c r="E3">
        <v>5</v>
      </c>
      <c r="F3">
        <v>17</v>
      </c>
      <c r="G3">
        <v>9</v>
      </c>
      <c r="H3">
        <v>18</v>
      </c>
      <c r="N3">
        <v>0</v>
      </c>
      <c r="O3">
        <v>11</v>
      </c>
      <c r="P3">
        <v>1</v>
      </c>
      <c r="Q3">
        <v>7</v>
      </c>
      <c r="R3">
        <v>29</v>
      </c>
      <c r="S3">
        <v>11</v>
      </c>
      <c r="T3">
        <v>18</v>
      </c>
    </row>
    <row r="4" spans="1:25" x14ac:dyDescent="0.25">
      <c r="B4">
        <v>1</v>
      </c>
      <c r="C4">
        <v>5</v>
      </c>
      <c r="D4">
        <v>1</v>
      </c>
      <c r="E4">
        <v>6</v>
      </c>
      <c r="F4">
        <v>21</v>
      </c>
      <c r="G4">
        <v>18</v>
      </c>
      <c r="H4">
        <v>30</v>
      </c>
      <c r="I4">
        <v>5</v>
      </c>
      <c r="J4">
        <v>2</v>
      </c>
      <c r="K4">
        <f>(I4-AVERAGE(I$4:I$12))/_xlfn.STDEV.P(I$4:I$12)</f>
        <v>2.5628464289109911</v>
      </c>
      <c r="L4">
        <f>(J4-AVERAGE(J$4:J$12))/_xlfn.STDEV.P(J$4:J$12)</f>
        <v>0</v>
      </c>
      <c r="M4" s="11"/>
      <c r="N4">
        <v>1</v>
      </c>
      <c r="O4">
        <v>9</v>
      </c>
      <c r="P4">
        <v>1</v>
      </c>
      <c r="Q4">
        <v>6</v>
      </c>
      <c r="R4">
        <v>25</v>
      </c>
      <c r="S4">
        <v>18</v>
      </c>
      <c r="T4">
        <v>20</v>
      </c>
      <c r="U4">
        <v>4</v>
      </c>
      <c r="V4">
        <v>5</v>
      </c>
      <c r="W4">
        <f>(U4-AVERAGE(U$4:U$12))/_xlfn.STDEV.P(U$4:U$12)</f>
        <v>0.99589320646770396</v>
      </c>
      <c r="X4">
        <f>(V4-AVERAGE(V$4:V$12))/_xlfn.STDEV.P(V$4:V$12)</f>
        <v>1.2184673063677649</v>
      </c>
    </row>
    <row r="5" spans="1:25" x14ac:dyDescent="0.25">
      <c r="B5">
        <v>2</v>
      </c>
      <c r="C5">
        <v>1</v>
      </c>
      <c r="D5">
        <v>1</v>
      </c>
      <c r="E5">
        <v>5</v>
      </c>
      <c r="F5">
        <v>21</v>
      </c>
      <c r="G5">
        <v>17</v>
      </c>
      <c r="H5">
        <v>27</v>
      </c>
      <c r="I5">
        <v>1</v>
      </c>
      <c r="J5">
        <v>3</v>
      </c>
      <c r="K5">
        <f t="shared" ref="K5:L12" si="0">(I5-AVERAGE(I$4:I$12))/_xlfn.STDEV.P(I$4:I$12)</f>
        <v>-0.1507556722888819</v>
      </c>
      <c r="L5">
        <f t="shared" si="0"/>
        <v>0.40824829046386307</v>
      </c>
      <c r="N5">
        <v>2</v>
      </c>
      <c r="O5">
        <v>5</v>
      </c>
      <c r="P5">
        <v>1</v>
      </c>
      <c r="Q5">
        <v>6</v>
      </c>
      <c r="R5">
        <v>20</v>
      </c>
      <c r="S5">
        <v>12</v>
      </c>
      <c r="T5">
        <v>22</v>
      </c>
      <c r="U5">
        <v>4</v>
      </c>
      <c r="V5">
        <v>0</v>
      </c>
      <c r="W5">
        <f t="shared" ref="W5:X12" si="1">(U5-AVERAGE(U$4:U$12))/_xlfn.STDEV.P(U$4:U$12)</f>
        <v>0.99589320646770396</v>
      </c>
      <c r="X5">
        <f t="shared" si="1"/>
        <v>-1.2738521839299359</v>
      </c>
      <c r="Y5" t="s">
        <v>64</v>
      </c>
    </row>
    <row r="6" spans="1:25" x14ac:dyDescent="0.25">
      <c r="B6">
        <v>3</v>
      </c>
      <c r="C6">
        <v>9</v>
      </c>
      <c r="D6">
        <v>1</v>
      </c>
      <c r="E6">
        <v>7</v>
      </c>
      <c r="F6">
        <v>21</v>
      </c>
      <c r="G6">
        <v>6</v>
      </c>
      <c r="H6">
        <v>22</v>
      </c>
      <c r="I6">
        <v>2</v>
      </c>
      <c r="J6">
        <v>0</v>
      </c>
      <c r="K6">
        <f t="shared" si="0"/>
        <v>0.52764485301108632</v>
      </c>
      <c r="L6">
        <f t="shared" si="0"/>
        <v>-0.81649658092772615</v>
      </c>
      <c r="N6">
        <v>3</v>
      </c>
      <c r="O6">
        <v>9</v>
      </c>
      <c r="P6">
        <v>1</v>
      </c>
      <c r="Q6">
        <v>6</v>
      </c>
      <c r="R6">
        <v>22</v>
      </c>
      <c r="S6">
        <v>6</v>
      </c>
      <c r="T6">
        <v>24</v>
      </c>
      <c r="U6">
        <v>3</v>
      </c>
      <c r="V6">
        <v>1</v>
      </c>
      <c r="W6">
        <f t="shared" si="1"/>
        <v>0.18107149208503714</v>
      </c>
      <c r="X6">
        <f t="shared" si="1"/>
        <v>-0.77538828587039577</v>
      </c>
    </row>
    <row r="7" spans="1:25" x14ac:dyDescent="0.25">
      <c r="B7">
        <v>4</v>
      </c>
      <c r="C7">
        <v>5</v>
      </c>
      <c r="D7">
        <v>13</v>
      </c>
      <c r="E7">
        <v>18</v>
      </c>
      <c r="F7">
        <v>21</v>
      </c>
      <c r="G7">
        <v>13</v>
      </c>
      <c r="H7">
        <v>18</v>
      </c>
      <c r="I7">
        <v>0</v>
      </c>
      <c r="J7">
        <v>2</v>
      </c>
      <c r="K7">
        <f t="shared" si="0"/>
        <v>-0.82915619758885006</v>
      </c>
      <c r="L7">
        <f t="shared" si="0"/>
        <v>0</v>
      </c>
      <c r="N7">
        <v>4</v>
      </c>
      <c r="O7">
        <v>5</v>
      </c>
      <c r="P7">
        <v>1</v>
      </c>
      <c r="Q7">
        <v>9</v>
      </c>
      <c r="R7">
        <v>21</v>
      </c>
      <c r="S7">
        <v>10</v>
      </c>
      <c r="T7">
        <v>23</v>
      </c>
      <c r="U7">
        <v>3</v>
      </c>
      <c r="V7">
        <v>6</v>
      </c>
      <c r="W7">
        <f t="shared" si="1"/>
        <v>0.18107149208503714</v>
      </c>
      <c r="X7">
        <f t="shared" si="1"/>
        <v>1.7169312044273051</v>
      </c>
    </row>
    <row r="8" spans="1:25" x14ac:dyDescent="0.25">
      <c r="B8">
        <v>5</v>
      </c>
      <c r="C8">
        <v>5</v>
      </c>
      <c r="D8">
        <v>1</v>
      </c>
      <c r="E8">
        <v>6</v>
      </c>
      <c r="F8">
        <v>13</v>
      </c>
      <c r="G8">
        <v>7</v>
      </c>
      <c r="H8">
        <v>15</v>
      </c>
      <c r="I8">
        <v>1</v>
      </c>
      <c r="J8">
        <v>8</v>
      </c>
      <c r="K8">
        <f t="shared" si="0"/>
        <v>-0.1507556722888819</v>
      </c>
      <c r="L8">
        <f t="shared" si="0"/>
        <v>2.4494897427831783</v>
      </c>
      <c r="N8">
        <v>5</v>
      </c>
      <c r="O8">
        <v>5</v>
      </c>
      <c r="P8">
        <v>1</v>
      </c>
      <c r="Q8">
        <v>6</v>
      </c>
      <c r="R8">
        <v>6</v>
      </c>
      <c r="S8">
        <v>9</v>
      </c>
      <c r="T8">
        <v>15</v>
      </c>
      <c r="U8">
        <v>0</v>
      </c>
      <c r="V8">
        <v>3</v>
      </c>
      <c r="W8">
        <f t="shared" si="1"/>
        <v>-2.2633936510629633</v>
      </c>
      <c r="X8">
        <f t="shared" si="1"/>
        <v>0.22153951024868462</v>
      </c>
    </row>
    <row r="9" spans="1:25" x14ac:dyDescent="0.25">
      <c r="B9">
        <v>6</v>
      </c>
      <c r="C9">
        <v>9</v>
      </c>
      <c r="D9">
        <v>2</v>
      </c>
      <c r="E9">
        <v>11</v>
      </c>
      <c r="F9">
        <v>21</v>
      </c>
      <c r="G9">
        <v>18</v>
      </c>
      <c r="H9">
        <v>26</v>
      </c>
      <c r="I9">
        <v>1</v>
      </c>
      <c r="J9">
        <v>0</v>
      </c>
      <c r="K9">
        <f t="shared" si="0"/>
        <v>-0.1507556722888819</v>
      </c>
      <c r="L9">
        <f t="shared" si="0"/>
        <v>-0.81649658092772615</v>
      </c>
      <c r="N9">
        <v>6</v>
      </c>
      <c r="O9">
        <v>9</v>
      </c>
      <c r="P9">
        <v>1</v>
      </c>
      <c r="Q9">
        <v>6</v>
      </c>
      <c r="R9">
        <v>25</v>
      </c>
      <c r="S9">
        <v>21</v>
      </c>
      <c r="T9">
        <v>26</v>
      </c>
      <c r="U9">
        <v>4</v>
      </c>
      <c r="V9">
        <v>0</v>
      </c>
      <c r="W9">
        <f t="shared" si="1"/>
        <v>0.99589320646770396</v>
      </c>
      <c r="X9">
        <f t="shared" si="1"/>
        <v>-1.2738521839299359</v>
      </c>
    </row>
    <row r="10" spans="1:25" x14ac:dyDescent="0.25">
      <c r="B10">
        <v>7</v>
      </c>
      <c r="C10">
        <v>5</v>
      </c>
      <c r="D10">
        <v>1</v>
      </c>
      <c r="E10">
        <v>6</v>
      </c>
      <c r="F10">
        <v>21</v>
      </c>
      <c r="G10">
        <v>18</v>
      </c>
      <c r="H10">
        <v>30</v>
      </c>
      <c r="I10">
        <v>0</v>
      </c>
      <c r="J10">
        <v>0</v>
      </c>
      <c r="K10">
        <f t="shared" si="0"/>
        <v>-0.82915619758885006</v>
      </c>
      <c r="L10">
        <f t="shared" si="0"/>
        <v>-0.81649658092772615</v>
      </c>
      <c r="N10">
        <v>7</v>
      </c>
      <c r="O10">
        <v>6</v>
      </c>
      <c r="P10">
        <v>2</v>
      </c>
      <c r="Q10">
        <v>11</v>
      </c>
      <c r="R10">
        <v>17</v>
      </c>
      <c r="S10">
        <v>14</v>
      </c>
      <c r="T10">
        <v>23</v>
      </c>
      <c r="U10">
        <v>2</v>
      </c>
      <c r="V10">
        <v>2</v>
      </c>
      <c r="W10">
        <f t="shared" si="1"/>
        <v>-0.63375022229762967</v>
      </c>
      <c r="X10">
        <f t="shared" si="1"/>
        <v>-0.27692438781085554</v>
      </c>
    </row>
    <row r="11" spans="1:25" x14ac:dyDescent="0.25">
      <c r="B11">
        <v>8</v>
      </c>
      <c r="C11">
        <v>5</v>
      </c>
      <c r="D11">
        <v>1</v>
      </c>
      <c r="E11">
        <v>10</v>
      </c>
      <c r="F11">
        <v>17</v>
      </c>
      <c r="G11">
        <v>9</v>
      </c>
      <c r="H11">
        <v>22</v>
      </c>
      <c r="I11">
        <v>1</v>
      </c>
      <c r="J11">
        <v>3</v>
      </c>
      <c r="K11">
        <f t="shared" si="0"/>
        <v>-0.1507556722888819</v>
      </c>
      <c r="L11">
        <f t="shared" si="0"/>
        <v>0.40824829046386307</v>
      </c>
      <c r="N11">
        <v>8</v>
      </c>
      <c r="O11">
        <v>5</v>
      </c>
      <c r="P11">
        <v>1</v>
      </c>
      <c r="Q11">
        <v>6</v>
      </c>
      <c r="R11">
        <v>21</v>
      </c>
      <c r="S11">
        <v>9</v>
      </c>
      <c r="T11">
        <v>22</v>
      </c>
      <c r="U11">
        <v>2</v>
      </c>
      <c r="V11">
        <v>2</v>
      </c>
      <c r="W11">
        <f t="shared" si="1"/>
        <v>-0.63375022229762967</v>
      </c>
      <c r="X11">
        <f t="shared" si="1"/>
        <v>-0.27692438781085554</v>
      </c>
    </row>
    <row r="12" spans="1:25" x14ac:dyDescent="0.25">
      <c r="B12">
        <v>9</v>
      </c>
      <c r="C12">
        <v>5</v>
      </c>
      <c r="D12">
        <v>1</v>
      </c>
      <c r="E12">
        <v>6</v>
      </c>
      <c r="F12">
        <v>21</v>
      </c>
      <c r="G12">
        <v>13</v>
      </c>
      <c r="H12">
        <v>26</v>
      </c>
      <c r="I12">
        <v>0</v>
      </c>
      <c r="J12">
        <v>0</v>
      </c>
      <c r="K12">
        <f t="shared" si="0"/>
        <v>-0.82915619758885006</v>
      </c>
      <c r="L12">
        <f t="shared" si="0"/>
        <v>-0.81649658092772615</v>
      </c>
      <c r="N12">
        <v>9</v>
      </c>
      <c r="O12">
        <v>4</v>
      </c>
      <c r="P12">
        <v>1</v>
      </c>
      <c r="Q12">
        <v>5</v>
      </c>
      <c r="R12">
        <v>25</v>
      </c>
      <c r="S12">
        <v>22</v>
      </c>
      <c r="T12">
        <v>20</v>
      </c>
      <c r="U12">
        <v>3</v>
      </c>
      <c r="V12">
        <v>4</v>
      </c>
      <c r="W12">
        <f t="shared" si="1"/>
        <v>0.18107149208503714</v>
      </c>
      <c r="X12">
        <f t="shared" si="1"/>
        <v>0.72000340830822473</v>
      </c>
    </row>
    <row r="14" spans="1:25" x14ac:dyDescent="0.25">
      <c r="B14" t="s">
        <v>4</v>
      </c>
      <c r="I14" t="s">
        <v>2</v>
      </c>
      <c r="J14" t="s">
        <v>5</v>
      </c>
      <c r="K14" t="s">
        <v>27</v>
      </c>
      <c r="L14" t="s">
        <v>28</v>
      </c>
      <c r="N14" t="s">
        <v>7</v>
      </c>
      <c r="U14" t="s">
        <v>2</v>
      </c>
      <c r="V14" t="s">
        <v>5</v>
      </c>
      <c r="W14" t="s">
        <v>27</v>
      </c>
      <c r="X14" t="s">
        <v>28</v>
      </c>
    </row>
    <row r="15" spans="1:25" x14ac:dyDescent="0.25">
      <c r="B15">
        <v>0</v>
      </c>
      <c r="C15">
        <v>21</v>
      </c>
      <c r="D15">
        <v>5</v>
      </c>
      <c r="E15">
        <v>14</v>
      </c>
      <c r="F15">
        <v>21</v>
      </c>
      <c r="G15">
        <v>10</v>
      </c>
      <c r="H15">
        <v>14</v>
      </c>
      <c r="N15">
        <v>0</v>
      </c>
      <c r="O15" t="s">
        <v>8</v>
      </c>
      <c r="P15">
        <v>5</v>
      </c>
      <c r="Q15">
        <v>9</v>
      </c>
      <c r="R15">
        <v>6</v>
      </c>
      <c r="S15">
        <v>2</v>
      </c>
      <c r="T15">
        <v>11</v>
      </c>
    </row>
    <row r="16" spans="1:25" x14ac:dyDescent="0.25">
      <c r="B16">
        <v>1</v>
      </c>
      <c r="C16">
        <v>25</v>
      </c>
      <c r="D16">
        <v>1</v>
      </c>
      <c r="E16">
        <v>6</v>
      </c>
      <c r="F16">
        <v>26</v>
      </c>
      <c r="G16">
        <v>18</v>
      </c>
      <c r="H16">
        <v>23</v>
      </c>
      <c r="I16">
        <v>4</v>
      </c>
      <c r="J16">
        <v>2</v>
      </c>
      <c r="K16">
        <f>(I16-AVERAGE(I$16:I$24))/_xlfn.STDEV.P(I$16:I$24)</f>
        <v>1.7499999999999998</v>
      </c>
      <c r="L16">
        <f>(J16-AVERAGE(J$16:J$24))/_xlfn.STDEV.P(J$16:J$24)</f>
        <v>0.30316953129541624</v>
      </c>
      <c r="N16">
        <v>1</v>
      </c>
      <c r="O16" t="s">
        <v>8</v>
      </c>
      <c r="P16">
        <v>1</v>
      </c>
      <c r="Q16">
        <v>21</v>
      </c>
      <c r="R16">
        <v>22</v>
      </c>
      <c r="S16">
        <v>18</v>
      </c>
      <c r="T16">
        <v>26</v>
      </c>
      <c r="U16">
        <v>6</v>
      </c>
      <c r="V16">
        <v>2</v>
      </c>
      <c r="W16">
        <f>(U16-AVERAGE(U$16:U$24))/_xlfn.STDEV.P(U$16:U$24)</f>
        <v>2.577912152878985</v>
      </c>
      <c r="X16">
        <f>(V16-AVERAGE(V$16:V$24))/_xlfn.STDEV.P(V$16:V$24)</f>
        <v>-0.27216552697590862</v>
      </c>
    </row>
    <row r="17" spans="2:25" x14ac:dyDescent="0.25">
      <c r="B17">
        <v>2</v>
      </c>
      <c r="C17">
        <v>9</v>
      </c>
      <c r="D17">
        <v>2</v>
      </c>
      <c r="E17">
        <v>2</v>
      </c>
      <c r="F17">
        <v>17</v>
      </c>
      <c r="G17">
        <v>6</v>
      </c>
      <c r="H17">
        <v>19</v>
      </c>
      <c r="I17">
        <v>4</v>
      </c>
      <c r="J17">
        <v>6</v>
      </c>
      <c r="K17">
        <f t="shared" ref="K17:L24" si="2">(I17-AVERAGE(I$16:I$24))/_xlfn.STDEV.P(I$16:I$24)</f>
        <v>1.7499999999999998</v>
      </c>
      <c r="L17">
        <f t="shared" si="2"/>
        <v>2.485990156622413</v>
      </c>
      <c r="N17">
        <v>2</v>
      </c>
      <c r="O17" t="s">
        <v>8</v>
      </c>
      <c r="P17">
        <v>1</v>
      </c>
      <c r="Q17">
        <v>9</v>
      </c>
      <c r="R17">
        <v>9</v>
      </c>
      <c r="S17">
        <v>5</v>
      </c>
      <c r="T17">
        <v>12</v>
      </c>
      <c r="U17">
        <v>2</v>
      </c>
      <c r="V17">
        <v>4</v>
      </c>
      <c r="W17">
        <f t="shared" ref="W17:X24" si="3">(U17-AVERAGE(U$16:U$24))/_xlfn.STDEV.P(U$16:U$24)</f>
        <v>6.9673301429161796E-2</v>
      </c>
      <c r="X17">
        <f t="shared" si="3"/>
        <v>0.54433105395181747</v>
      </c>
    </row>
    <row r="18" spans="2:25" x14ac:dyDescent="0.25">
      <c r="B18">
        <v>3</v>
      </c>
      <c r="C18">
        <v>17</v>
      </c>
      <c r="D18">
        <v>1</v>
      </c>
      <c r="E18">
        <v>18</v>
      </c>
      <c r="F18">
        <v>21</v>
      </c>
      <c r="G18">
        <v>18</v>
      </c>
      <c r="H18">
        <v>17</v>
      </c>
      <c r="I18">
        <v>1</v>
      </c>
      <c r="J18">
        <v>0</v>
      </c>
      <c r="K18">
        <f t="shared" si="2"/>
        <v>-0.50000000000000011</v>
      </c>
      <c r="L18">
        <f t="shared" si="2"/>
        <v>-0.78824078136808218</v>
      </c>
      <c r="N18">
        <v>3</v>
      </c>
      <c r="O18" t="s">
        <v>8</v>
      </c>
      <c r="P18">
        <v>1</v>
      </c>
      <c r="Q18">
        <v>10</v>
      </c>
      <c r="R18">
        <v>21</v>
      </c>
      <c r="S18">
        <v>21</v>
      </c>
      <c r="T18">
        <v>19</v>
      </c>
      <c r="U18">
        <v>2</v>
      </c>
      <c r="V18">
        <v>0</v>
      </c>
      <c r="W18">
        <f t="shared" si="3"/>
        <v>6.9673301429161796E-2</v>
      </c>
      <c r="X18">
        <f t="shared" si="3"/>
        <v>-1.0886621079036347</v>
      </c>
    </row>
    <row r="19" spans="2:25" x14ac:dyDescent="0.25">
      <c r="B19">
        <v>4</v>
      </c>
      <c r="C19">
        <v>21</v>
      </c>
      <c r="D19">
        <v>2</v>
      </c>
      <c r="E19">
        <v>23</v>
      </c>
      <c r="F19">
        <v>21</v>
      </c>
      <c r="G19">
        <v>18</v>
      </c>
      <c r="H19">
        <v>15</v>
      </c>
      <c r="I19">
        <v>0</v>
      </c>
      <c r="J19">
        <v>2</v>
      </c>
      <c r="K19">
        <f t="shared" si="2"/>
        <v>-1.2500000000000002</v>
      </c>
      <c r="L19">
        <f t="shared" si="2"/>
        <v>0.30316953129541624</v>
      </c>
      <c r="N19">
        <v>4</v>
      </c>
      <c r="O19" t="s">
        <v>8</v>
      </c>
      <c r="P19">
        <v>1</v>
      </c>
      <c r="Q19">
        <v>10</v>
      </c>
      <c r="R19">
        <v>5</v>
      </c>
      <c r="S19">
        <v>6</v>
      </c>
      <c r="T19">
        <v>15</v>
      </c>
      <c r="U19">
        <v>1</v>
      </c>
      <c r="V19">
        <v>6</v>
      </c>
      <c r="W19">
        <f t="shared" si="3"/>
        <v>-0.55738641143329404</v>
      </c>
      <c r="X19">
        <f t="shared" si="3"/>
        <v>1.3608276348795436</v>
      </c>
    </row>
    <row r="20" spans="2:25" x14ac:dyDescent="0.25">
      <c r="B20">
        <v>5</v>
      </c>
      <c r="C20">
        <v>5</v>
      </c>
      <c r="D20">
        <v>1</v>
      </c>
      <c r="E20">
        <v>10</v>
      </c>
      <c r="F20">
        <v>13</v>
      </c>
      <c r="G20">
        <v>10</v>
      </c>
      <c r="H20">
        <v>14</v>
      </c>
      <c r="I20">
        <v>1</v>
      </c>
      <c r="J20">
        <v>2</v>
      </c>
      <c r="K20">
        <f t="shared" si="2"/>
        <v>-0.50000000000000011</v>
      </c>
      <c r="L20">
        <f t="shared" si="2"/>
        <v>0.30316953129541624</v>
      </c>
      <c r="N20">
        <v>5</v>
      </c>
      <c r="O20" t="s">
        <v>8</v>
      </c>
      <c r="P20">
        <v>1</v>
      </c>
      <c r="Q20">
        <v>9</v>
      </c>
      <c r="R20">
        <v>13</v>
      </c>
      <c r="S20">
        <v>6</v>
      </c>
      <c r="T20">
        <v>12</v>
      </c>
      <c r="U20">
        <v>2</v>
      </c>
      <c r="V20">
        <v>1</v>
      </c>
      <c r="W20">
        <f t="shared" si="3"/>
        <v>6.9673301429161796E-2</v>
      </c>
      <c r="X20">
        <f t="shared" si="3"/>
        <v>-0.6804138174397717</v>
      </c>
    </row>
    <row r="21" spans="2:25" x14ac:dyDescent="0.25">
      <c r="B21">
        <v>6</v>
      </c>
      <c r="C21">
        <v>17</v>
      </c>
      <c r="D21">
        <v>2</v>
      </c>
      <c r="E21">
        <v>14</v>
      </c>
      <c r="F21">
        <v>21</v>
      </c>
      <c r="G21">
        <v>22</v>
      </c>
      <c r="H21">
        <v>26</v>
      </c>
      <c r="I21">
        <v>1</v>
      </c>
      <c r="J21">
        <v>1</v>
      </c>
      <c r="K21">
        <f t="shared" si="2"/>
        <v>-0.50000000000000011</v>
      </c>
      <c r="L21">
        <f t="shared" si="2"/>
        <v>-0.24253562503633297</v>
      </c>
      <c r="N21">
        <v>6</v>
      </c>
      <c r="O21" t="s">
        <v>8</v>
      </c>
      <c r="P21">
        <v>1</v>
      </c>
      <c r="Q21">
        <v>6</v>
      </c>
      <c r="R21">
        <v>17</v>
      </c>
      <c r="S21">
        <v>9</v>
      </c>
      <c r="T21">
        <v>19</v>
      </c>
      <c r="U21">
        <v>1</v>
      </c>
      <c r="V21">
        <v>0</v>
      </c>
      <c r="W21">
        <f t="shared" si="3"/>
        <v>-0.55738641143329404</v>
      </c>
      <c r="X21">
        <f t="shared" si="3"/>
        <v>-1.0886621079036347</v>
      </c>
    </row>
    <row r="22" spans="2:25" x14ac:dyDescent="0.25">
      <c r="B22">
        <v>7</v>
      </c>
      <c r="C22">
        <v>5</v>
      </c>
      <c r="D22">
        <v>1</v>
      </c>
      <c r="E22">
        <v>14</v>
      </c>
      <c r="F22">
        <v>17</v>
      </c>
      <c r="G22">
        <v>18</v>
      </c>
      <c r="H22">
        <v>23</v>
      </c>
      <c r="I22">
        <v>2</v>
      </c>
      <c r="J22">
        <v>0</v>
      </c>
      <c r="K22">
        <f t="shared" si="2"/>
        <v>0.24999999999999994</v>
      </c>
      <c r="L22">
        <f t="shared" si="2"/>
        <v>-0.78824078136808218</v>
      </c>
      <c r="N22">
        <v>7</v>
      </c>
      <c r="O22" t="s">
        <v>8</v>
      </c>
      <c r="P22">
        <v>1</v>
      </c>
      <c r="Q22">
        <v>10</v>
      </c>
      <c r="R22">
        <v>17</v>
      </c>
      <c r="S22">
        <v>14</v>
      </c>
      <c r="T22">
        <v>19</v>
      </c>
      <c r="U22">
        <v>1</v>
      </c>
      <c r="V22">
        <v>5</v>
      </c>
      <c r="W22">
        <f t="shared" si="3"/>
        <v>-0.55738641143329404</v>
      </c>
      <c r="X22">
        <f t="shared" si="3"/>
        <v>0.95257934441568048</v>
      </c>
    </row>
    <row r="23" spans="2:25" x14ac:dyDescent="0.25">
      <c r="B23">
        <v>8</v>
      </c>
      <c r="C23">
        <v>9</v>
      </c>
      <c r="D23">
        <v>1</v>
      </c>
      <c r="E23">
        <v>10</v>
      </c>
      <c r="F23">
        <v>13</v>
      </c>
      <c r="G23">
        <v>5</v>
      </c>
      <c r="H23">
        <v>6</v>
      </c>
      <c r="I23">
        <v>1</v>
      </c>
      <c r="J23">
        <v>0</v>
      </c>
      <c r="K23">
        <f t="shared" si="2"/>
        <v>-0.50000000000000011</v>
      </c>
      <c r="L23">
        <f t="shared" si="2"/>
        <v>-0.78824078136808218</v>
      </c>
      <c r="N23">
        <v>8</v>
      </c>
      <c r="O23" t="s">
        <v>8</v>
      </c>
      <c r="P23">
        <v>1</v>
      </c>
      <c r="Q23">
        <v>6</v>
      </c>
      <c r="R23">
        <v>9</v>
      </c>
      <c r="S23">
        <v>7</v>
      </c>
      <c r="T23">
        <v>15</v>
      </c>
      <c r="U23">
        <v>2</v>
      </c>
      <c r="V23">
        <v>0</v>
      </c>
      <c r="W23">
        <f t="shared" si="3"/>
        <v>6.9673301429161796E-2</v>
      </c>
      <c r="X23">
        <f t="shared" si="3"/>
        <v>-1.0886621079036347</v>
      </c>
    </row>
    <row r="24" spans="2:25" x14ac:dyDescent="0.25">
      <c r="B24">
        <v>9</v>
      </c>
      <c r="C24">
        <v>6</v>
      </c>
      <c r="D24">
        <v>1</v>
      </c>
      <c r="E24">
        <v>21</v>
      </c>
      <c r="F24">
        <v>25</v>
      </c>
      <c r="G24">
        <v>21</v>
      </c>
      <c r="H24">
        <v>21</v>
      </c>
      <c r="I24">
        <v>1</v>
      </c>
      <c r="J24">
        <v>0</v>
      </c>
      <c r="K24">
        <f t="shared" si="2"/>
        <v>-0.50000000000000011</v>
      </c>
      <c r="L24">
        <f t="shared" si="2"/>
        <v>-0.78824078136808218</v>
      </c>
      <c r="N24">
        <v>9</v>
      </c>
      <c r="O24" t="s">
        <v>8</v>
      </c>
      <c r="P24">
        <v>1</v>
      </c>
      <c r="Q24">
        <v>10</v>
      </c>
      <c r="R24">
        <v>2</v>
      </c>
      <c r="S24">
        <v>2</v>
      </c>
      <c r="T24">
        <v>19</v>
      </c>
      <c r="U24">
        <v>0</v>
      </c>
      <c r="V24">
        <v>6</v>
      </c>
      <c r="W24">
        <f t="shared" si="3"/>
        <v>-1.1844461242957498</v>
      </c>
      <c r="X24">
        <f t="shared" si="3"/>
        <v>1.3608276348795436</v>
      </c>
    </row>
    <row r="26" spans="2:25" x14ac:dyDescent="0.25">
      <c r="T26" t="s">
        <v>85</v>
      </c>
      <c r="U26" t="s">
        <v>0</v>
      </c>
      <c r="V26" t="s">
        <v>6</v>
      </c>
      <c r="W26" t="s">
        <v>4</v>
      </c>
      <c r="X26" t="s">
        <v>7</v>
      </c>
    </row>
    <row r="27" spans="2:25" x14ac:dyDescent="0.25">
      <c r="T27" t="s">
        <v>0</v>
      </c>
      <c r="U27">
        <v>0</v>
      </c>
      <c r="V27">
        <f>SQRT(SUMXMY2(K4:K12,W4:W12))</f>
        <v>3.4613421136866016</v>
      </c>
      <c r="W27">
        <f>SQRT(SUMXMY2(K4:K12,K16:K24))</f>
        <v>2.6731239393639248</v>
      </c>
      <c r="X27">
        <f>SQRT(SUMXMY2(K4:K12,W16:W24))</f>
        <v>0.8916438968729633</v>
      </c>
    </row>
    <row r="28" spans="2:25" x14ac:dyDescent="0.25">
      <c r="T28" t="s">
        <v>6</v>
      </c>
      <c r="V28">
        <v>0</v>
      </c>
      <c r="W28">
        <f>SQRT(SUMXMY2(W4:W12,K16:K24))</f>
        <v>3.202997613699496</v>
      </c>
      <c r="X28">
        <f>SQRT(SUMXMY2(W4:W12,W16:W24))</f>
        <v>3.76025934127285</v>
      </c>
    </row>
    <row r="29" spans="2:25" x14ac:dyDescent="0.25">
      <c r="T29" t="s">
        <v>4</v>
      </c>
      <c r="W29">
        <v>0</v>
      </c>
      <c r="X29">
        <f>SQRT(SUMXMY2(K16:K24,W16:W24))</f>
        <v>2.4669546926551646</v>
      </c>
      <c r="Y29" t="s">
        <v>87</v>
      </c>
    </row>
    <row r="30" spans="2:25" x14ac:dyDescent="0.25">
      <c r="T30" t="s">
        <v>7</v>
      </c>
      <c r="X30">
        <v>0</v>
      </c>
      <c r="Y30">
        <f>(V27+W27+X27+W28+X28+X29)/6</f>
        <v>2.7427202662585</v>
      </c>
    </row>
    <row r="32" spans="2:25" x14ac:dyDescent="0.25">
      <c r="T32" t="s">
        <v>86</v>
      </c>
      <c r="U32" t="s">
        <v>0</v>
      </c>
      <c r="V32" t="s">
        <v>6</v>
      </c>
      <c r="W32" t="s">
        <v>4</v>
      </c>
      <c r="X32" t="s">
        <v>7</v>
      </c>
    </row>
    <row r="33" spans="20:25" x14ac:dyDescent="0.25">
      <c r="T33" t="s">
        <v>0</v>
      </c>
      <c r="U33">
        <v>0</v>
      </c>
      <c r="V33">
        <f>SQRT(SUMXMY2(L4:L12,X4:X12))</f>
        <v>3.9443675778394276</v>
      </c>
      <c r="W33">
        <f>SQRT(SUMXMY2(L4:L12,L16:L24))</f>
        <v>3.2971105062718093</v>
      </c>
      <c r="X33">
        <f>SQRT(SUMXMY2(L4:L12,X16:X24))</f>
        <v>4.6904157598234306</v>
      </c>
    </row>
    <row r="34" spans="20:25" x14ac:dyDescent="0.25">
      <c r="T34" t="s">
        <v>6</v>
      </c>
      <c r="V34">
        <v>0</v>
      </c>
      <c r="W34">
        <f>SQRT(SUMXMY2(X4:X12,L16:L24))</f>
        <v>4.565198620787168</v>
      </c>
      <c r="X34">
        <f>SQRT(SUMXMY2(X4:X12,X16:X24))</f>
        <v>3.0301477163498771</v>
      </c>
    </row>
    <row r="35" spans="20:25" x14ac:dyDescent="0.25">
      <c r="T35" t="s">
        <v>4</v>
      </c>
      <c r="W35">
        <v>0</v>
      </c>
      <c r="X35">
        <f>SQRT(SUMXMY2(L16:L24,X16:X24))</f>
        <v>3.8382955993744123</v>
      </c>
      <c r="Y35" t="s">
        <v>87</v>
      </c>
    </row>
    <row r="36" spans="20:25" x14ac:dyDescent="0.25">
      <c r="T36" t="s">
        <v>7</v>
      </c>
      <c r="X36">
        <v>0</v>
      </c>
      <c r="Y36">
        <f t="shared" ref="Y36" si="4">(V33+W33+X33+W34+X34+X35)/6</f>
        <v>3.8942559634076872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C0FC-08BE-4000-B40C-2CB836FEEB20}">
  <dimension ref="A1:Y36"/>
  <sheetViews>
    <sheetView workbookViewId="0">
      <selection activeCell="T26" sqref="T26:Y36"/>
    </sheetView>
  </sheetViews>
  <sheetFormatPr defaultRowHeight="15" x14ac:dyDescent="0.25"/>
  <sheetData>
    <row r="1" spans="1:25" x14ac:dyDescent="0.25">
      <c r="A1" t="s">
        <v>65</v>
      </c>
      <c r="B1" t="s">
        <v>63</v>
      </c>
    </row>
    <row r="2" spans="1:25" x14ac:dyDescent="0.25">
      <c r="B2" t="s">
        <v>0</v>
      </c>
      <c r="I2" t="s">
        <v>2</v>
      </c>
      <c r="J2" t="s">
        <v>5</v>
      </c>
      <c r="K2" t="s">
        <v>27</v>
      </c>
      <c r="L2" t="s">
        <v>28</v>
      </c>
      <c r="N2" t="s">
        <v>6</v>
      </c>
      <c r="U2" t="s">
        <v>2</v>
      </c>
      <c r="V2" t="s">
        <v>1</v>
      </c>
      <c r="W2" t="s">
        <v>27</v>
      </c>
      <c r="X2" t="s">
        <v>28</v>
      </c>
    </row>
    <row r="3" spans="1:25" x14ac:dyDescent="0.25">
      <c r="B3">
        <v>0</v>
      </c>
      <c r="C3">
        <v>6</v>
      </c>
      <c r="D3">
        <v>2</v>
      </c>
      <c r="E3">
        <v>11</v>
      </c>
      <c r="F3">
        <v>15</v>
      </c>
      <c r="G3">
        <v>11</v>
      </c>
      <c r="H3">
        <v>23</v>
      </c>
      <c r="N3">
        <v>0</v>
      </c>
      <c r="O3">
        <v>1</v>
      </c>
      <c r="P3">
        <v>1</v>
      </c>
      <c r="Q3">
        <v>2</v>
      </c>
      <c r="R3">
        <v>14</v>
      </c>
      <c r="S3">
        <v>13</v>
      </c>
      <c r="T3">
        <v>19</v>
      </c>
    </row>
    <row r="4" spans="1:25" x14ac:dyDescent="0.25">
      <c r="B4">
        <v>1</v>
      </c>
      <c r="C4">
        <v>1</v>
      </c>
      <c r="D4">
        <v>1</v>
      </c>
      <c r="E4">
        <v>1</v>
      </c>
      <c r="F4">
        <v>15</v>
      </c>
      <c r="G4">
        <v>11</v>
      </c>
      <c r="H4">
        <v>22</v>
      </c>
      <c r="I4">
        <v>5</v>
      </c>
      <c r="J4">
        <v>4</v>
      </c>
      <c r="K4">
        <f>(I4-AVERAGE(I$4:I$12))/_xlfn.STDEV.P(I$4:I$12)</f>
        <v>2.1602468994692865</v>
      </c>
      <c r="L4">
        <f>(J4-AVERAGE(J$4:J$12))/_xlfn.STDEV.P(J$4:J$12)</f>
        <v>1.5318115747400571</v>
      </c>
      <c r="M4" s="11"/>
      <c r="N4">
        <v>1</v>
      </c>
      <c r="O4">
        <v>1</v>
      </c>
      <c r="P4">
        <v>1</v>
      </c>
      <c r="Q4">
        <v>1</v>
      </c>
      <c r="R4">
        <v>18</v>
      </c>
      <c r="S4">
        <v>17</v>
      </c>
      <c r="T4">
        <v>19</v>
      </c>
      <c r="U4">
        <v>6</v>
      </c>
      <c r="V4">
        <v>5</v>
      </c>
      <c r="W4">
        <f>(U4-AVERAGE(U$4:U$12))/_xlfn.STDEV.P(U$4:U$12)</f>
        <v>2.6915782768613945</v>
      </c>
      <c r="X4">
        <f>(V4-AVERAGE(V$4:V$12))/_xlfn.STDEV.P(V$4:V$12)</f>
        <v>2.5117101591473583</v>
      </c>
    </row>
    <row r="5" spans="1:25" x14ac:dyDescent="0.25">
      <c r="B5">
        <v>2</v>
      </c>
      <c r="C5">
        <v>1</v>
      </c>
      <c r="D5">
        <v>1</v>
      </c>
      <c r="E5">
        <v>3</v>
      </c>
      <c r="F5">
        <v>11</v>
      </c>
      <c r="G5">
        <v>9</v>
      </c>
      <c r="H5">
        <v>18</v>
      </c>
      <c r="I5">
        <v>3.5</v>
      </c>
      <c r="J5">
        <v>4</v>
      </c>
      <c r="K5">
        <f t="shared" ref="K5:L12" si="0">(I5-AVERAGE(I$4:I$12))/_xlfn.STDEV.P(I$4:I$12)</f>
        <v>0.77151674981045959</v>
      </c>
      <c r="L5">
        <f t="shared" si="0"/>
        <v>1.5318115747400571</v>
      </c>
      <c r="N5">
        <v>2</v>
      </c>
      <c r="O5">
        <v>1</v>
      </c>
      <c r="P5">
        <v>1</v>
      </c>
      <c r="Q5">
        <v>6</v>
      </c>
      <c r="R5">
        <v>12</v>
      </c>
      <c r="S5">
        <v>8</v>
      </c>
      <c r="T5">
        <v>20</v>
      </c>
      <c r="U5">
        <v>1</v>
      </c>
      <c r="V5">
        <v>1.3</v>
      </c>
      <c r="W5">
        <f t="shared" ref="W5:X12" si="1">(U5-AVERAGE(U$4:U$12))/_xlfn.STDEV.P(U$4:U$12)</f>
        <v>-0.32889609866884861</v>
      </c>
      <c r="X5">
        <f t="shared" si="1"/>
        <v>2.9812583491363346E-2</v>
      </c>
      <c r="Y5" t="s">
        <v>64</v>
      </c>
    </row>
    <row r="6" spans="1:25" x14ac:dyDescent="0.25">
      <c r="B6">
        <v>3</v>
      </c>
      <c r="C6">
        <v>2</v>
      </c>
      <c r="D6">
        <v>1</v>
      </c>
      <c r="E6">
        <v>6</v>
      </c>
      <c r="F6">
        <v>14</v>
      </c>
      <c r="G6">
        <v>9</v>
      </c>
      <c r="H6">
        <v>19</v>
      </c>
      <c r="I6">
        <v>2</v>
      </c>
      <c r="J6">
        <v>0</v>
      </c>
      <c r="K6">
        <f t="shared" si="0"/>
        <v>-0.61721339984836743</v>
      </c>
      <c r="L6">
        <f t="shared" si="0"/>
        <v>-1.0330822248246898</v>
      </c>
      <c r="N6">
        <v>3</v>
      </c>
      <c r="O6">
        <v>1</v>
      </c>
      <c r="P6">
        <v>1</v>
      </c>
      <c r="Q6">
        <v>5</v>
      </c>
      <c r="R6">
        <v>19</v>
      </c>
      <c r="S6">
        <v>15</v>
      </c>
      <c r="T6">
        <v>20</v>
      </c>
      <c r="U6">
        <v>1.7</v>
      </c>
      <c r="V6">
        <v>2</v>
      </c>
      <c r="W6">
        <f t="shared" si="1"/>
        <v>9.3970313905385419E-2</v>
      </c>
      <c r="X6">
        <f t="shared" si="1"/>
        <v>0.49936077348033536</v>
      </c>
    </row>
    <row r="7" spans="1:25" x14ac:dyDescent="0.25">
      <c r="B7">
        <v>4</v>
      </c>
      <c r="C7">
        <v>2</v>
      </c>
      <c r="D7">
        <v>1</v>
      </c>
      <c r="E7">
        <v>11</v>
      </c>
      <c r="F7">
        <v>11</v>
      </c>
      <c r="G7">
        <v>8</v>
      </c>
      <c r="H7">
        <v>20</v>
      </c>
      <c r="I7">
        <v>2</v>
      </c>
      <c r="J7">
        <v>0</v>
      </c>
      <c r="K7">
        <f t="shared" si="0"/>
        <v>-0.61721339984836743</v>
      </c>
      <c r="L7">
        <f t="shared" si="0"/>
        <v>-1.0330822248246898</v>
      </c>
      <c r="N7">
        <v>4</v>
      </c>
      <c r="O7">
        <v>1</v>
      </c>
      <c r="P7">
        <v>1</v>
      </c>
      <c r="Q7">
        <v>6</v>
      </c>
      <c r="R7">
        <v>12</v>
      </c>
      <c r="S7">
        <v>11</v>
      </c>
      <c r="T7">
        <v>22</v>
      </c>
      <c r="U7">
        <v>1</v>
      </c>
      <c r="V7">
        <v>0</v>
      </c>
      <c r="W7">
        <f t="shared" si="1"/>
        <v>-0.32889609866884861</v>
      </c>
      <c r="X7">
        <f t="shared" si="1"/>
        <v>-0.84220548363101333</v>
      </c>
    </row>
    <row r="8" spans="1:25" x14ac:dyDescent="0.25">
      <c r="B8">
        <v>5</v>
      </c>
      <c r="C8">
        <v>2</v>
      </c>
      <c r="D8">
        <v>1</v>
      </c>
      <c r="E8">
        <v>5</v>
      </c>
      <c r="F8">
        <v>10</v>
      </c>
      <c r="G8">
        <v>7</v>
      </c>
      <c r="H8">
        <v>18</v>
      </c>
      <c r="I8">
        <v>3</v>
      </c>
      <c r="J8">
        <v>1</v>
      </c>
      <c r="K8">
        <f t="shared" si="0"/>
        <v>0.30860669992418394</v>
      </c>
      <c r="L8">
        <f t="shared" si="0"/>
        <v>-0.39185877493350307</v>
      </c>
      <c r="N8">
        <v>5</v>
      </c>
      <c r="O8">
        <v>1</v>
      </c>
      <c r="P8">
        <v>1</v>
      </c>
      <c r="Q8">
        <v>6</v>
      </c>
      <c r="R8">
        <v>8</v>
      </c>
      <c r="S8">
        <v>7</v>
      </c>
      <c r="T8">
        <v>15</v>
      </c>
      <c r="U8">
        <v>0.7</v>
      </c>
      <c r="V8">
        <v>0.5</v>
      </c>
      <c r="W8">
        <f t="shared" si="1"/>
        <v>-0.5101245612006633</v>
      </c>
      <c r="X8">
        <f t="shared" si="1"/>
        <v>-0.5068139193531761</v>
      </c>
    </row>
    <row r="9" spans="1:25" x14ac:dyDescent="0.25">
      <c r="B9">
        <v>6</v>
      </c>
      <c r="C9">
        <v>1</v>
      </c>
      <c r="D9">
        <v>1</v>
      </c>
      <c r="E9">
        <v>3</v>
      </c>
      <c r="F9">
        <v>12</v>
      </c>
      <c r="G9">
        <v>8</v>
      </c>
      <c r="H9">
        <v>24</v>
      </c>
      <c r="I9">
        <v>2</v>
      </c>
      <c r="J9">
        <v>1</v>
      </c>
      <c r="K9">
        <f t="shared" si="0"/>
        <v>-0.61721339984836743</v>
      </c>
      <c r="L9">
        <f t="shared" si="0"/>
        <v>-0.39185877493350307</v>
      </c>
      <c r="N9">
        <v>6</v>
      </c>
      <c r="O9">
        <v>1</v>
      </c>
      <c r="P9">
        <v>1</v>
      </c>
      <c r="Q9">
        <v>9</v>
      </c>
      <c r="R9">
        <v>22</v>
      </c>
      <c r="S9">
        <v>18</v>
      </c>
      <c r="T9">
        <v>27</v>
      </c>
      <c r="U9">
        <v>0.5</v>
      </c>
      <c r="V9">
        <v>1.5</v>
      </c>
      <c r="W9">
        <f t="shared" si="1"/>
        <v>-0.63094353622187294</v>
      </c>
      <c r="X9">
        <f t="shared" si="1"/>
        <v>0.16396920920249819</v>
      </c>
    </row>
    <row r="10" spans="1:25" x14ac:dyDescent="0.25">
      <c r="B10">
        <v>7</v>
      </c>
      <c r="C10">
        <v>1</v>
      </c>
      <c r="D10">
        <v>1</v>
      </c>
      <c r="E10">
        <v>1</v>
      </c>
      <c r="F10">
        <v>18</v>
      </c>
      <c r="G10">
        <v>14</v>
      </c>
      <c r="H10">
        <v>23</v>
      </c>
      <c r="I10">
        <v>1</v>
      </c>
      <c r="J10">
        <v>0</v>
      </c>
      <c r="K10">
        <f t="shared" si="0"/>
        <v>-1.5430334996209187</v>
      </c>
      <c r="L10">
        <f t="shared" si="0"/>
        <v>-1.0330822248246898</v>
      </c>
      <c r="N10">
        <v>7</v>
      </c>
      <c r="O10">
        <v>1</v>
      </c>
      <c r="P10">
        <v>1</v>
      </c>
      <c r="Q10">
        <v>1</v>
      </c>
      <c r="R10">
        <v>19</v>
      </c>
      <c r="S10">
        <v>15</v>
      </c>
      <c r="T10">
        <v>16</v>
      </c>
      <c r="U10">
        <v>0.5</v>
      </c>
      <c r="V10">
        <v>0</v>
      </c>
      <c r="W10">
        <f t="shared" si="1"/>
        <v>-0.63094353622187294</v>
      </c>
      <c r="X10">
        <f t="shared" si="1"/>
        <v>-0.84220548363101333</v>
      </c>
    </row>
    <row r="11" spans="1:25" x14ac:dyDescent="0.25">
      <c r="B11">
        <v>8</v>
      </c>
      <c r="C11">
        <v>1</v>
      </c>
      <c r="D11">
        <v>1</v>
      </c>
      <c r="E11">
        <v>2</v>
      </c>
      <c r="F11">
        <v>13</v>
      </c>
      <c r="G11">
        <v>9</v>
      </c>
      <c r="H11">
        <v>22</v>
      </c>
      <c r="I11">
        <v>3</v>
      </c>
      <c r="J11">
        <v>3</v>
      </c>
      <c r="K11">
        <f t="shared" si="0"/>
        <v>0.30860669992418394</v>
      </c>
      <c r="L11">
        <f t="shared" si="0"/>
        <v>0.89058812484887051</v>
      </c>
      <c r="N11">
        <v>8</v>
      </c>
      <c r="O11">
        <v>1</v>
      </c>
      <c r="P11">
        <v>1</v>
      </c>
      <c r="Q11">
        <v>5</v>
      </c>
      <c r="R11">
        <v>14</v>
      </c>
      <c r="S11">
        <v>13</v>
      </c>
      <c r="T11">
        <v>19</v>
      </c>
      <c r="U11">
        <v>2</v>
      </c>
      <c r="V11">
        <v>1</v>
      </c>
      <c r="W11">
        <f t="shared" si="1"/>
        <v>0.27519877643720003</v>
      </c>
      <c r="X11">
        <f t="shared" si="1"/>
        <v>-0.17142235507533898</v>
      </c>
    </row>
    <row r="12" spans="1:25" x14ac:dyDescent="0.25">
      <c r="B12">
        <v>9</v>
      </c>
      <c r="C12">
        <v>1</v>
      </c>
      <c r="D12">
        <v>1</v>
      </c>
      <c r="E12">
        <v>1</v>
      </c>
      <c r="F12">
        <v>7</v>
      </c>
      <c r="G12">
        <v>6</v>
      </c>
      <c r="H12">
        <v>16</v>
      </c>
      <c r="I12">
        <v>2.5</v>
      </c>
      <c r="J12">
        <v>1.5</v>
      </c>
      <c r="K12">
        <f t="shared" si="0"/>
        <v>-0.15430334996209175</v>
      </c>
      <c r="L12">
        <f t="shared" si="0"/>
        <v>-7.1247049987909677E-2</v>
      </c>
      <c r="N12">
        <v>9</v>
      </c>
      <c r="O12">
        <v>1</v>
      </c>
      <c r="P12">
        <v>1</v>
      </c>
      <c r="Q12">
        <v>1</v>
      </c>
      <c r="R12">
        <v>5</v>
      </c>
      <c r="S12">
        <v>6</v>
      </c>
      <c r="T12">
        <v>11</v>
      </c>
      <c r="U12">
        <v>0.5</v>
      </c>
      <c r="V12">
        <v>0</v>
      </c>
      <c r="W12">
        <f t="shared" si="1"/>
        <v>-0.63094353622187294</v>
      </c>
      <c r="X12">
        <f t="shared" si="1"/>
        <v>-0.84220548363101333</v>
      </c>
    </row>
    <row r="14" spans="1:25" x14ac:dyDescent="0.25">
      <c r="B14" t="s">
        <v>4</v>
      </c>
      <c r="I14" t="s">
        <v>2</v>
      </c>
      <c r="J14" t="s">
        <v>5</v>
      </c>
      <c r="K14" t="s">
        <v>27</v>
      </c>
      <c r="L14" t="s">
        <v>28</v>
      </c>
      <c r="N14" t="s">
        <v>7</v>
      </c>
      <c r="U14" t="s">
        <v>2</v>
      </c>
      <c r="V14" t="s">
        <v>5</v>
      </c>
      <c r="W14" t="s">
        <v>27</v>
      </c>
      <c r="X14" t="s">
        <v>28</v>
      </c>
    </row>
    <row r="15" spans="1:25" x14ac:dyDescent="0.25">
      <c r="B15">
        <v>0</v>
      </c>
      <c r="C15">
        <v>6</v>
      </c>
      <c r="D15">
        <v>2</v>
      </c>
      <c r="E15">
        <v>11</v>
      </c>
      <c r="F15">
        <v>15</v>
      </c>
      <c r="G15">
        <v>10</v>
      </c>
      <c r="H15">
        <v>18</v>
      </c>
      <c r="N15">
        <v>0</v>
      </c>
      <c r="O15" t="s">
        <v>8</v>
      </c>
      <c r="P15">
        <v>1</v>
      </c>
      <c r="Q15">
        <v>5</v>
      </c>
      <c r="R15">
        <v>13</v>
      </c>
      <c r="S15">
        <v>9</v>
      </c>
      <c r="T15">
        <v>14</v>
      </c>
    </row>
    <row r="16" spans="1:25" x14ac:dyDescent="0.25">
      <c r="B16">
        <v>1</v>
      </c>
      <c r="C16">
        <v>5</v>
      </c>
      <c r="D16">
        <v>1</v>
      </c>
      <c r="E16">
        <v>2</v>
      </c>
      <c r="F16">
        <v>2</v>
      </c>
      <c r="G16">
        <v>10</v>
      </c>
      <c r="H16">
        <v>19</v>
      </c>
      <c r="I16">
        <v>5</v>
      </c>
      <c r="J16">
        <v>5</v>
      </c>
      <c r="K16">
        <f>(I16-AVERAGE(I$16:I$24))/_xlfn.STDEV.P(I$16:I$24)</f>
        <v>1.9582476588923645</v>
      </c>
      <c r="L16">
        <f>(J16-AVERAGE(J$16:J$24))/_xlfn.STDEV.P(J$16:J$24)</f>
        <v>1.8523153646357429</v>
      </c>
      <c r="N16">
        <v>1</v>
      </c>
      <c r="O16" t="s">
        <v>8</v>
      </c>
      <c r="P16">
        <v>1</v>
      </c>
      <c r="Q16">
        <v>1</v>
      </c>
      <c r="R16">
        <v>7</v>
      </c>
      <c r="S16">
        <v>3</v>
      </c>
      <c r="T16">
        <v>7</v>
      </c>
      <c r="U16">
        <v>3</v>
      </c>
      <c r="V16">
        <v>2</v>
      </c>
      <c r="W16">
        <f>(U16-AVERAGE(U$16:U$24))/_xlfn.STDEV.P(U$16:U$24)</f>
        <v>2.6224164457053503</v>
      </c>
      <c r="X16">
        <f>(V16-AVERAGE(V$16:V$24))/_xlfn.STDEV.P(V$16:V$24)</f>
        <v>2.1403628734661142</v>
      </c>
    </row>
    <row r="17" spans="2:25" x14ac:dyDescent="0.25">
      <c r="B17">
        <v>2</v>
      </c>
      <c r="C17">
        <v>5</v>
      </c>
      <c r="D17">
        <v>1</v>
      </c>
      <c r="E17">
        <v>6</v>
      </c>
      <c r="F17">
        <v>7</v>
      </c>
      <c r="G17">
        <v>10</v>
      </c>
      <c r="H17">
        <v>7</v>
      </c>
      <c r="I17">
        <v>3.5</v>
      </c>
      <c r="J17">
        <v>4</v>
      </c>
      <c r="K17">
        <f t="shared" ref="K17:L24" si="2">(I17-AVERAGE(I$16:I$24))/_xlfn.STDEV.P(I$16:I$24)</f>
        <v>0.76742137983619696</v>
      </c>
      <c r="L17">
        <f t="shared" si="2"/>
        <v>1.2569282831456827</v>
      </c>
      <c r="N17">
        <v>2</v>
      </c>
      <c r="O17" t="s">
        <v>8</v>
      </c>
      <c r="P17">
        <v>1</v>
      </c>
      <c r="Q17">
        <v>1</v>
      </c>
      <c r="R17">
        <v>3</v>
      </c>
      <c r="S17">
        <v>4</v>
      </c>
      <c r="T17">
        <v>11</v>
      </c>
      <c r="U17">
        <v>1</v>
      </c>
      <c r="V17">
        <v>1.5</v>
      </c>
      <c r="W17">
        <f t="shared" ref="W17:X24" si="3">(U17-AVERAGE(U$16:U$24))/_xlfn.STDEV.P(U$16:U$24)</f>
        <v>-0.1061093359533956</v>
      </c>
      <c r="X17">
        <f t="shared" si="3"/>
        <v>1.4051237184586702</v>
      </c>
    </row>
    <row r="18" spans="2:25" x14ac:dyDescent="0.25">
      <c r="B18">
        <v>3</v>
      </c>
      <c r="C18">
        <v>1</v>
      </c>
      <c r="D18">
        <v>1</v>
      </c>
      <c r="E18">
        <v>3</v>
      </c>
      <c r="F18">
        <v>8</v>
      </c>
      <c r="G18">
        <v>7</v>
      </c>
      <c r="H18">
        <v>8</v>
      </c>
      <c r="I18">
        <v>2</v>
      </c>
      <c r="J18">
        <v>0</v>
      </c>
      <c r="K18">
        <f t="shared" si="2"/>
        <v>-0.4234048992199706</v>
      </c>
      <c r="L18">
        <f t="shared" si="2"/>
        <v>-1.1246200428145581</v>
      </c>
      <c r="N18">
        <v>3</v>
      </c>
      <c r="O18" t="s">
        <v>8</v>
      </c>
      <c r="P18">
        <v>1</v>
      </c>
      <c r="Q18">
        <v>2</v>
      </c>
      <c r="R18">
        <v>7</v>
      </c>
      <c r="S18">
        <v>6</v>
      </c>
      <c r="T18">
        <v>14</v>
      </c>
      <c r="U18">
        <v>1</v>
      </c>
      <c r="V18">
        <v>0.2</v>
      </c>
      <c r="W18">
        <f t="shared" si="3"/>
        <v>-0.1061093359533956</v>
      </c>
      <c r="X18">
        <f t="shared" si="3"/>
        <v>-0.50649808456068357</v>
      </c>
    </row>
    <row r="19" spans="2:25" x14ac:dyDescent="0.25">
      <c r="B19">
        <v>4</v>
      </c>
      <c r="C19">
        <v>5</v>
      </c>
      <c r="D19">
        <v>1</v>
      </c>
      <c r="E19">
        <v>7</v>
      </c>
      <c r="F19">
        <v>8</v>
      </c>
      <c r="G19">
        <v>7</v>
      </c>
      <c r="H19">
        <v>16</v>
      </c>
      <c r="I19">
        <v>4</v>
      </c>
      <c r="J19">
        <v>2</v>
      </c>
      <c r="K19">
        <f t="shared" si="2"/>
        <v>1.1643634728549195</v>
      </c>
      <c r="L19">
        <f t="shared" si="2"/>
        <v>6.6154120165562283E-2</v>
      </c>
      <c r="N19">
        <v>4</v>
      </c>
      <c r="O19" t="s">
        <v>8</v>
      </c>
      <c r="P19">
        <v>1</v>
      </c>
      <c r="Q19">
        <v>6</v>
      </c>
      <c r="R19">
        <v>11</v>
      </c>
      <c r="S19">
        <v>10</v>
      </c>
      <c r="T19">
        <v>12</v>
      </c>
      <c r="U19">
        <v>1</v>
      </c>
      <c r="V19">
        <v>0.2</v>
      </c>
      <c r="W19">
        <f t="shared" si="3"/>
        <v>-0.1061093359533956</v>
      </c>
      <c r="X19">
        <f t="shared" si="3"/>
        <v>-0.50649808456068357</v>
      </c>
    </row>
    <row r="20" spans="2:25" x14ac:dyDescent="0.25">
      <c r="B20">
        <v>5</v>
      </c>
      <c r="C20">
        <v>1</v>
      </c>
      <c r="D20">
        <v>1</v>
      </c>
      <c r="E20">
        <v>2</v>
      </c>
      <c r="F20">
        <v>6</v>
      </c>
      <c r="G20">
        <v>4</v>
      </c>
      <c r="H20">
        <v>12</v>
      </c>
      <c r="I20">
        <v>2</v>
      </c>
      <c r="J20">
        <v>1</v>
      </c>
      <c r="K20">
        <f t="shared" si="2"/>
        <v>-0.4234048992199706</v>
      </c>
      <c r="L20">
        <f t="shared" si="2"/>
        <v>-0.52923296132449793</v>
      </c>
      <c r="N20">
        <v>5</v>
      </c>
      <c r="O20" t="s">
        <v>8</v>
      </c>
      <c r="P20">
        <v>1</v>
      </c>
      <c r="Q20">
        <v>2</v>
      </c>
      <c r="R20">
        <v>3</v>
      </c>
      <c r="S20">
        <v>5</v>
      </c>
      <c r="T20">
        <v>12</v>
      </c>
      <c r="U20">
        <v>1</v>
      </c>
      <c r="V20">
        <v>0</v>
      </c>
      <c r="W20">
        <f t="shared" si="3"/>
        <v>-0.1061093359533956</v>
      </c>
      <c r="X20">
        <f t="shared" si="3"/>
        <v>-0.80059374656366111</v>
      </c>
    </row>
    <row r="21" spans="2:25" x14ac:dyDescent="0.25">
      <c r="B21">
        <v>6</v>
      </c>
      <c r="C21">
        <v>5</v>
      </c>
      <c r="D21">
        <v>1</v>
      </c>
      <c r="E21">
        <v>6</v>
      </c>
      <c r="F21">
        <v>11</v>
      </c>
      <c r="G21">
        <v>7</v>
      </c>
      <c r="H21">
        <v>8</v>
      </c>
      <c r="I21">
        <v>1.5</v>
      </c>
      <c r="J21">
        <v>0.5</v>
      </c>
      <c r="K21">
        <f t="shared" si="2"/>
        <v>-0.82034699223869312</v>
      </c>
      <c r="L21">
        <f t="shared" si="2"/>
        <v>-0.82692650206952811</v>
      </c>
      <c r="N21">
        <v>6</v>
      </c>
      <c r="O21" t="s">
        <v>8</v>
      </c>
      <c r="P21">
        <v>1</v>
      </c>
      <c r="Q21">
        <v>1</v>
      </c>
      <c r="R21">
        <v>7</v>
      </c>
      <c r="S21">
        <v>3</v>
      </c>
      <c r="T21">
        <v>12</v>
      </c>
      <c r="U21">
        <v>1</v>
      </c>
      <c r="V21">
        <v>0.5</v>
      </c>
      <c r="W21">
        <f t="shared" si="3"/>
        <v>-0.1061093359533956</v>
      </c>
      <c r="X21">
        <f t="shared" si="3"/>
        <v>-6.5354591556217312E-2</v>
      </c>
    </row>
    <row r="22" spans="2:25" x14ac:dyDescent="0.25">
      <c r="B22">
        <v>7</v>
      </c>
      <c r="C22">
        <v>1</v>
      </c>
      <c r="D22">
        <v>1</v>
      </c>
      <c r="E22">
        <v>1</v>
      </c>
      <c r="F22">
        <v>7</v>
      </c>
      <c r="G22">
        <v>6</v>
      </c>
      <c r="H22">
        <v>12</v>
      </c>
      <c r="I22">
        <v>1</v>
      </c>
      <c r="J22">
        <v>0</v>
      </c>
      <c r="K22">
        <f t="shared" si="2"/>
        <v>-1.2172890852574156</v>
      </c>
      <c r="L22">
        <f t="shared" si="2"/>
        <v>-1.1246200428145581</v>
      </c>
      <c r="N22">
        <v>7</v>
      </c>
      <c r="O22" t="s">
        <v>8</v>
      </c>
      <c r="P22">
        <v>1</v>
      </c>
      <c r="Q22">
        <v>1</v>
      </c>
      <c r="R22">
        <v>1</v>
      </c>
      <c r="S22">
        <v>2</v>
      </c>
      <c r="T22">
        <v>13</v>
      </c>
      <c r="U22">
        <v>0.2</v>
      </c>
      <c r="V22">
        <v>0</v>
      </c>
      <c r="W22">
        <f t="shared" si="3"/>
        <v>-1.197519648616894</v>
      </c>
      <c r="X22">
        <f t="shared" si="3"/>
        <v>-0.80059374656366111</v>
      </c>
    </row>
    <row r="23" spans="2:25" x14ac:dyDescent="0.25">
      <c r="B23">
        <v>8</v>
      </c>
      <c r="C23">
        <v>1</v>
      </c>
      <c r="D23">
        <v>1</v>
      </c>
      <c r="E23">
        <v>2</v>
      </c>
      <c r="F23">
        <v>4</v>
      </c>
      <c r="G23">
        <v>6</v>
      </c>
      <c r="H23">
        <v>11</v>
      </c>
      <c r="I23">
        <v>1.5</v>
      </c>
      <c r="J23">
        <v>1.5</v>
      </c>
      <c r="K23">
        <f t="shared" si="2"/>
        <v>-0.82034699223869312</v>
      </c>
      <c r="L23">
        <f t="shared" si="2"/>
        <v>-0.23153942057946783</v>
      </c>
      <c r="N23">
        <v>8</v>
      </c>
      <c r="O23" t="s">
        <v>8</v>
      </c>
      <c r="P23">
        <v>1</v>
      </c>
      <c r="Q23">
        <v>2</v>
      </c>
      <c r="R23">
        <v>6</v>
      </c>
      <c r="S23">
        <v>3</v>
      </c>
      <c r="T23">
        <v>8</v>
      </c>
      <c r="U23">
        <v>1</v>
      </c>
      <c r="V23">
        <v>0.5</v>
      </c>
      <c r="W23">
        <f t="shared" si="3"/>
        <v>-0.1061093359533956</v>
      </c>
      <c r="X23">
        <f t="shared" si="3"/>
        <v>-6.5354591556217312E-2</v>
      </c>
    </row>
    <row r="24" spans="2:25" x14ac:dyDescent="0.25">
      <c r="B24">
        <v>9</v>
      </c>
      <c r="C24">
        <v>1</v>
      </c>
      <c r="D24">
        <v>1</v>
      </c>
      <c r="E24">
        <v>3</v>
      </c>
      <c r="F24">
        <v>6</v>
      </c>
      <c r="G24">
        <v>5</v>
      </c>
      <c r="H24">
        <v>11</v>
      </c>
      <c r="I24">
        <v>2.2999999999999998</v>
      </c>
      <c r="J24">
        <v>3</v>
      </c>
      <c r="K24">
        <f t="shared" si="2"/>
        <v>-0.18523964340873722</v>
      </c>
      <c r="L24">
        <f t="shared" si="2"/>
        <v>0.66154120165562247</v>
      </c>
      <c r="N24">
        <v>9</v>
      </c>
      <c r="O24" t="s">
        <v>8</v>
      </c>
      <c r="P24">
        <v>1</v>
      </c>
      <c r="Q24">
        <v>1</v>
      </c>
      <c r="R24">
        <v>4</v>
      </c>
      <c r="S24">
        <v>3</v>
      </c>
      <c r="T24">
        <v>8</v>
      </c>
      <c r="U24">
        <v>0.5</v>
      </c>
      <c r="V24">
        <v>0</v>
      </c>
      <c r="W24">
        <f t="shared" si="3"/>
        <v>-0.78824078136808207</v>
      </c>
      <c r="X24">
        <f t="shared" si="3"/>
        <v>-0.80059374656366111</v>
      </c>
    </row>
    <row r="26" spans="2:25" x14ac:dyDescent="0.25">
      <c r="T26" t="s">
        <v>85</v>
      </c>
      <c r="U26" t="s">
        <v>0</v>
      </c>
      <c r="V26" t="s">
        <v>6</v>
      </c>
      <c r="W26" t="s">
        <v>4</v>
      </c>
      <c r="X26" t="s">
        <v>7</v>
      </c>
    </row>
    <row r="27" spans="2:25" x14ac:dyDescent="0.25">
      <c r="T27" t="s">
        <v>0</v>
      </c>
      <c r="U27">
        <v>0</v>
      </c>
      <c r="V27">
        <f>SQRT(SUMXMY2(K4:K12,W4:W12))</f>
        <v>1.9526520588672276</v>
      </c>
      <c r="W27">
        <f>SQRT(SUMXMY2(K4:K12,K16:K24))</f>
        <v>2.2827845951697552</v>
      </c>
      <c r="X27">
        <f>SQRT(SUMXMY2(K4:K12,W16:W24))</f>
        <v>1.6225737571131813</v>
      </c>
    </row>
    <row r="28" spans="2:25" x14ac:dyDescent="0.25">
      <c r="T28" t="s">
        <v>6</v>
      </c>
      <c r="V28">
        <v>0</v>
      </c>
      <c r="W28">
        <f>SQRT(SUMXMY2(W4:W12,K16:K24))</f>
        <v>2.4542319839741609</v>
      </c>
      <c r="X28">
        <f>SQRT(SUMXMY2(W4:W12,W16:W24))</f>
        <v>1.0362958744992217</v>
      </c>
    </row>
    <row r="29" spans="2:25" x14ac:dyDescent="0.25">
      <c r="T29" t="s">
        <v>4</v>
      </c>
      <c r="W29">
        <v>0</v>
      </c>
      <c r="X29">
        <f>SQRT(SUMXMY2(K16:K24,W16:W24))</f>
        <v>2.0985476544458752</v>
      </c>
      <c r="Y29" t="s">
        <v>87</v>
      </c>
    </row>
    <row r="30" spans="2:25" x14ac:dyDescent="0.25">
      <c r="T30" t="s">
        <v>7</v>
      </c>
      <c r="X30">
        <v>0</v>
      </c>
      <c r="Y30">
        <f>(V27+W27+X27+W28+X28+X29)/6</f>
        <v>1.9078476540115705</v>
      </c>
    </row>
    <row r="32" spans="2:25" x14ac:dyDescent="0.25">
      <c r="T32" t="s">
        <v>86</v>
      </c>
      <c r="U32" t="s">
        <v>0</v>
      </c>
      <c r="V32" t="s">
        <v>6</v>
      </c>
      <c r="W32" t="s">
        <v>4</v>
      </c>
      <c r="X32" t="s">
        <v>7</v>
      </c>
    </row>
    <row r="33" spans="20:25" x14ac:dyDescent="0.25">
      <c r="T33" t="s">
        <v>0</v>
      </c>
      <c r="U33">
        <v>0</v>
      </c>
      <c r="V33">
        <f>SQRT(SUMXMY2(L4:L12,X4:X12))</f>
        <v>2.7716158117961758</v>
      </c>
      <c r="W33">
        <f>SQRT(SUMXMY2(L4:L12,L16:L24))</f>
        <v>1.8459866830411273</v>
      </c>
      <c r="X33">
        <f>SQRT(SUMXMY2(L4:L12,X16:X24))</f>
        <v>1.6475616655651806</v>
      </c>
    </row>
    <row r="34" spans="20:25" x14ac:dyDescent="0.25">
      <c r="T34" t="s">
        <v>6</v>
      </c>
      <c r="V34">
        <v>0</v>
      </c>
      <c r="W34">
        <f>SQRT(SUMXMY2(X4:X12,L16:L24))</f>
        <v>2.9546655240897981</v>
      </c>
      <c r="X34">
        <f>SQRT(SUMXMY2(X4:X12,X16:X24))</f>
        <v>1.8186369788634995</v>
      </c>
    </row>
    <row r="35" spans="20:25" x14ac:dyDescent="0.25">
      <c r="T35" t="s">
        <v>4</v>
      </c>
      <c r="W35">
        <v>0</v>
      </c>
      <c r="X35">
        <f>SQRT(SUMXMY2(L16:L24,X16:X24))</f>
        <v>1.9336535503436756</v>
      </c>
      <c r="Y35" t="s">
        <v>87</v>
      </c>
    </row>
    <row r="36" spans="20:25" x14ac:dyDescent="0.25">
      <c r="T36" t="s">
        <v>7</v>
      </c>
      <c r="X36">
        <v>0</v>
      </c>
      <c r="Y36">
        <f t="shared" ref="Y36" si="4">(V33+W33+X33+W34+X34+X35)/6</f>
        <v>2.1620200356165764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609E-D89D-4823-8EB0-D48B1F561624}">
  <dimension ref="A1:Y36"/>
  <sheetViews>
    <sheetView workbookViewId="0">
      <selection activeCell="T26" sqref="T26:Y36"/>
    </sheetView>
  </sheetViews>
  <sheetFormatPr defaultRowHeight="15" x14ac:dyDescent="0.25"/>
  <sheetData>
    <row r="1" spans="1:24" x14ac:dyDescent="0.25">
      <c r="A1" t="s">
        <v>66</v>
      </c>
      <c r="B1" t="s">
        <v>63</v>
      </c>
    </row>
    <row r="2" spans="1:24" x14ac:dyDescent="0.25">
      <c r="B2" t="s">
        <v>0</v>
      </c>
      <c r="I2" t="s">
        <v>2</v>
      </c>
      <c r="J2" t="s">
        <v>5</v>
      </c>
      <c r="K2" t="s">
        <v>27</v>
      </c>
      <c r="L2" t="s">
        <v>28</v>
      </c>
      <c r="N2" t="s">
        <v>6</v>
      </c>
      <c r="U2" t="s">
        <v>2</v>
      </c>
      <c r="V2" t="s">
        <v>1</v>
      </c>
      <c r="W2" t="s">
        <v>27</v>
      </c>
      <c r="X2" t="s">
        <v>28</v>
      </c>
    </row>
    <row r="3" spans="1:24" x14ac:dyDescent="0.25">
      <c r="B3">
        <v>0</v>
      </c>
      <c r="C3">
        <v>3</v>
      </c>
      <c r="D3">
        <v>2</v>
      </c>
      <c r="E3">
        <v>5</v>
      </c>
      <c r="F3">
        <v>17</v>
      </c>
      <c r="G3">
        <v>16</v>
      </c>
      <c r="H3">
        <v>20</v>
      </c>
      <c r="N3">
        <v>0</v>
      </c>
      <c r="O3">
        <v>15</v>
      </c>
      <c r="P3">
        <v>2</v>
      </c>
      <c r="Q3">
        <v>10</v>
      </c>
      <c r="R3">
        <v>21</v>
      </c>
      <c r="S3">
        <v>17</v>
      </c>
      <c r="T3">
        <v>19</v>
      </c>
    </row>
    <row r="4" spans="1:24" x14ac:dyDescent="0.25">
      <c r="B4">
        <v>1</v>
      </c>
      <c r="C4">
        <v>3</v>
      </c>
      <c r="D4">
        <v>1</v>
      </c>
      <c r="E4">
        <v>6</v>
      </c>
      <c r="F4">
        <v>13</v>
      </c>
      <c r="G4">
        <v>18</v>
      </c>
      <c r="H4">
        <v>24</v>
      </c>
      <c r="I4">
        <v>9</v>
      </c>
      <c r="J4">
        <v>7</v>
      </c>
      <c r="K4">
        <f>(I4-AVERAGE(I$4:I$12))/_xlfn.STDEV.P(I$4:I$12)</f>
        <v>1.8207329549252096</v>
      </c>
      <c r="L4">
        <f>(J4-AVERAGE(J$4:J$12))/_xlfn.STDEV.P(J$4:J$12)</f>
        <v>0.82915619758885006</v>
      </c>
      <c r="M4" s="11"/>
      <c r="N4">
        <v>1</v>
      </c>
      <c r="O4">
        <v>10</v>
      </c>
      <c r="P4">
        <v>1</v>
      </c>
      <c r="Q4">
        <v>15</v>
      </c>
      <c r="R4">
        <v>18</v>
      </c>
      <c r="S4">
        <v>17</v>
      </c>
      <c r="T4">
        <v>22</v>
      </c>
      <c r="U4">
        <v>9</v>
      </c>
      <c r="V4">
        <v>8</v>
      </c>
      <c r="W4">
        <f>(U4-AVERAGE(U$4:U$12))/_xlfn.STDEV.P(U$4:U$12)</f>
        <v>1.8207329549252096</v>
      </c>
      <c r="X4">
        <f>(V4-AVERAGE(V$4:V$12))/_xlfn.STDEV.P(V$4:V$12)</f>
        <v>1.5434872662825796</v>
      </c>
    </row>
    <row r="5" spans="1:24" x14ac:dyDescent="0.25">
      <c r="B5">
        <v>2</v>
      </c>
      <c r="C5">
        <v>2</v>
      </c>
      <c r="D5">
        <v>1</v>
      </c>
      <c r="E5">
        <v>4</v>
      </c>
      <c r="F5">
        <v>14</v>
      </c>
      <c r="G5">
        <v>12</v>
      </c>
      <c r="H5">
        <v>20</v>
      </c>
      <c r="I5">
        <v>8</v>
      </c>
      <c r="J5">
        <v>8</v>
      </c>
      <c r="K5">
        <f t="shared" ref="K5:L12" si="0">(I5-AVERAGE(I$4:I$12))/_xlfn.STDEV.P(I$4:I$12)</f>
        <v>1.0758876551830785</v>
      </c>
      <c r="L5">
        <f t="shared" si="0"/>
        <v>1.5075567228888183</v>
      </c>
      <c r="N5">
        <v>2</v>
      </c>
      <c r="O5">
        <v>10</v>
      </c>
      <c r="P5">
        <v>1</v>
      </c>
      <c r="Q5">
        <v>11</v>
      </c>
      <c r="R5">
        <v>23</v>
      </c>
      <c r="S5">
        <v>13</v>
      </c>
      <c r="T5">
        <v>20</v>
      </c>
      <c r="U5">
        <v>8</v>
      </c>
      <c r="V5">
        <v>8</v>
      </c>
      <c r="W5">
        <f t="shared" ref="W5:X12" si="1">(U5-AVERAGE(U$4:U$12))/_xlfn.STDEV.P(U$4:U$12)</f>
        <v>1.0758876551830785</v>
      </c>
      <c r="X5">
        <f t="shared" si="1"/>
        <v>1.5434872662825796</v>
      </c>
    </row>
    <row r="6" spans="1:24" x14ac:dyDescent="0.25">
      <c r="B6">
        <v>3</v>
      </c>
      <c r="C6">
        <v>6</v>
      </c>
      <c r="D6">
        <v>1</v>
      </c>
      <c r="E6">
        <v>7</v>
      </c>
      <c r="F6">
        <v>9</v>
      </c>
      <c r="G6">
        <v>14</v>
      </c>
      <c r="H6">
        <v>24</v>
      </c>
      <c r="I6">
        <v>7</v>
      </c>
      <c r="J6">
        <v>8</v>
      </c>
      <c r="K6">
        <f t="shared" si="0"/>
        <v>0.33104235544094729</v>
      </c>
      <c r="L6">
        <f t="shared" si="0"/>
        <v>1.5075567228888183</v>
      </c>
      <c r="N6">
        <v>3</v>
      </c>
      <c r="O6">
        <v>6</v>
      </c>
      <c r="P6">
        <v>1</v>
      </c>
      <c r="Q6">
        <v>8</v>
      </c>
      <c r="R6">
        <v>15</v>
      </c>
      <c r="S6">
        <v>13</v>
      </c>
      <c r="T6">
        <v>19</v>
      </c>
      <c r="U6">
        <v>6</v>
      </c>
      <c r="V6">
        <v>3</v>
      </c>
      <c r="W6">
        <f t="shared" si="1"/>
        <v>-0.41380294430118381</v>
      </c>
      <c r="X6">
        <f t="shared" si="1"/>
        <v>-1.0289915108550531</v>
      </c>
    </row>
    <row r="7" spans="1:24" x14ac:dyDescent="0.25">
      <c r="B7">
        <v>4</v>
      </c>
      <c r="C7">
        <v>14</v>
      </c>
      <c r="D7">
        <v>1</v>
      </c>
      <c r="E7">
        <v>10</v>
      </c>
      <c r="F7">
        <v>22</v>
      </c>
      <c r="G7">
        <v>18</v>
      </c>
      <c r="H7">
        <v>24</v>
      </c>
      <c r="I7">
        <v>6</v>
      </c>
      <c r="J7">
        <v>5</v>
      </c>
      <c r="K7">
        <f t="shared" si="0"/>
        <v>-0.41380294430118381</v>
      </c>
      <c r="L7">
        <f t="shared" si="0"/>
        <v>-0.52764485301108632</v>
      </c>
      <c r="N7">
        <v>4</v>
      </c>
      <c r="O7">
        <v>7</v>
      </c>
      <c r="P7">
        <v>3</v>
      </c>
      <c r="Q7">
        <v>7</v>
      </c>
      <c r="R7">
        <v>17</v>
      </c>
      <c r="S7">
        <v>18</v>
      </c>
      <c r="T7">
        <v>22</v>
      </c>
      <c r="U7">
        <v>5</v>
      </c>
      <c r="V7">
        <v>2</v>
      </c>
      <c r="W7">
        <f t="shared" si="1"/>
        <v>-1.158648244043315</v>
      </c>
      <c r="X7">
        <f t="shared" si="1"/>
        <v>-1.5434872662825796</v>
      </c>
    </row>
    <row r="8" spans="1:24" x14ac:dyDescent="0.25">
      <c r="B8">
        <v>5</v>
      </c>
      <c r="C8">
        <v>4</v>
      </c>
      <c r="D8">
        <v>1</v>
      </c>
      <c r="E8">
        <v>6</v>
      </c>
      <c r="F8">
        <v>9</v>
      </c>
      <c r="G8">
        <v>11</v>
      </c>
      <c r="H8">
        <v>15</v>
      </c>
      <c r="I8">
        <v>5</v>
      </c>
      <c r="J8">
        <v>4</v>
      </c>
      <c r="K8">
        <f t="shared" si="0"/>
        <v>-1.158648244043315</v>
      </c>
      <c r="L8">
        <f t="shared" si="0"/>
        <v>-1.2060453783110545</v>
      </c>
      <c r="N8">
        <v>5</v>
      </c>
      <c r="O8">
        <v>2</v>
      </c>
      <c r="P8">
        <v>1</v>
      </c>
      <c r="Q8">
        <v>7</v>
      </c>
      <c r="R8">
        <v>10</v>
      </c>
      <c r="S8">
        <v>11</v>
      </c>
      <c r="T8">
        <v>15</v>
      </c>
      <c r="U8">
        <v>5</v>
      </c>
      <c r="V8">
        <v>4</v>
      </c>
      <c r="W8">
        <f t="shared" si="1"/>
        <v>-1.158648244043315</v>
      </c>
      <c r="X8">
        <f t="shared" si="1"/>
        <v>-0.51449575542752657</v>
      </c>
    </row>
    <row r="9" spans="1:24" x14ac:dyDescent="0.25">
      <c r="B9">
        <v>6</v>
      </c>
      <c r="C9">
        <v>15</v>
      </c>
      <c r="D9">
        <v>1</v>
      </c>
      <c r="E9">
        <v>7</v>
      </c>
      <c r="F9">
        <v>18</v>
      </c>
      <c r="G9">
        <v>17</v>
      </c>
      <c r="H9">
        <v>26</v>
      </c>
      <c r="I9">
        <v>7</v>
      </c>
      <c r="J9">
        <v>6</v>
      </c>
      <c r="K9">
        <f t="shared" si="0"/>
        <v>0.33104235544094729</v>
      </c>
      <c r="L9">
        <f t="shared" si="0"/>
        <v>0.1507556722888819</v>
      </c>
      <c r="N9">
        <v>6</v>
      </c>
      <c r="O9">
        <v>10</v>
      </c>
      <c r="P9">
        <v>1</v>
      </c>
      <c r="Q9">
        <v>14</v>
      </c>
      <c r="R9">
        <v>27</v>
      </c>
      <c r="S9">
        <v>21</v>
      </c>
      <c r="T9">
        <v>24</v>
      </c>
      <c r="U9">
        <v>7</v>
      </c>
      <c r="V9">
        <v>5</v>
      </c>
      <c r="W9">
        <f t="shared" si="1"/>
        <v>0.33104235544094729</v>
      </c>
      <c r="X9">
        <f t="shared" si="1"/>
        <v>0</v>
      </c>
    </row>
    <row r="10" spans="1:24" x14ac:dyDescent="0.25">
      <c r="B10">
        <v>7</v>
      </c>
      <c r="C10">
        <v>4</v>
      </c>
      <c r="D10">
        <v>1</v>
      </c>
      <c r="E10">
        <v>14</v>
      </c>
      <c r="F10">
        <v>15</v>
      </c>
      <c r="G10">
        <v>17</v>
      </c>
      <c r="H10">
        <v>18</v>
      </c>
      <c r="I10">
        <v>5</v>
      </c>
      <c r="J10">
        <v>5</v>
      </c>
      <c r="K10">
        <f t="shared" si="0"/>
        <v>-1.158648244043315</v>
      </c>
      <c r="L10">
        <f t="shared" si="0"/>
        <v>-0.52764485301108632</v>
      </c>
      <c r="N10">
        <v>7</v>
      </c>
      <c r="O10">
        <v>2</v>
      </c>
      <c r="P10">
        <v>1</v>
      </c>
      <c r="Q10">
        <v>3</v>
      </c>
      <c r="R10">
        <v>18</v>
      </c>
      <c r="S10">
        <v>13</v>
      </c>
      <c r="T10">
        <v>22</v>
      </c>
      <c r="U10">
        <v>5</v>
      </c>
      <c r="V10">
        <v>4</v>
      </c>
      <c r="W10">
        <f t="shared" si="1"/>
        <v>-1.158648244043315</v>
      </c>
      <c r="X10">
        <f t="shared" si="1"/>
        <v>-0.51449575542752657</v>
      </c>
    </row>
    <row r="11" spans="1:24" x14ac:dyDescent="0.25">
      <c r="B11">
        <v>8</v>
      </c>
      <c r="C11">
        <v>3</v>
      </c>
      <c r="D11">
        <v>1</v>
      </c>
      <c r="E11">
        <v>4</v>
      </c>
      <c r="F11">
        <v>6</v>
      </c>
      <c r="G11">
        <v>9</v>
      </c>
      <c r="H11">
        <v>22</v>
      </c>
      <c r="I11">
        <v>7</v>
      </c>
      <c r="J11">
        <v>5</v>
      </c>
      <c r="K11">
        <f t="shared" si="0"/>
        <v>0.33104235544094729</v>
      </c>
      <c r="L11">
        <f t="shared" si="0"/>
        <v>-0.52764485301108632</v>
      </c>
      <c r="N11">
        <v>8</v>
      </c>
      <c r="O11">
        <v>14</v>
      </c>
      <c r="P11">
        <v>1</v>
      </c>
      <c r="Q11">
        <v>7</v>
      </c>
      <c r="R11">
        <v>15</v>
      </c>
      <c r="S11">
        <v>13</v>
      </c>
      <c r="T11">
        <v>17</v>
      </c>
      <c r="U11">
        <v>7</v>
      </c>
      <c r="V11">
        <v>6</v>
      </c>
      <c r="W11">
        <f t="shared" si="1"/>
        <v>0.33104235544094729</v>
      </c>
      <c r="X11">
        <f t="shared" si="1"/>
        <v>0.51449575542752657</v>
      </c>
    </row>
    <row r="12" spans="1:24" x14ac:dyDescent="0.25">
      <c r="B12">
        <v>9</v>
      </c>
      <c r="C12">
        <v>3</v>
      </c>
      <c r="D12">
        <v>1</v>
      </c>
      <c r="E12">
        <v>6</v>
      </c>
      <c r="F12">
        <v>18</v>
      </c>
      <c r="G12">
        <v>21</v>
      </c>
      <c r="H12">
        <v>23</v>
      </c>
      <c r="I12">
        <v>5</v>
      </c>
      <c r="J12">
        <v>4</v>
      </c>
      <c r="K12">
        <f t="shared" si="0"/>
        <v>-1.158648244043315</v>
      </c>
      <c r="L12">
        <f t="shared" si="0"/>
        <v>-1.2060453783110545</v>
      </c>
      <c r="N12">
        <v>9</v>
      </c>
      <c r="O12">
        <v>3</v>
      </c>
      <c r="P12">
        <v>1</v>
      </c>
      <c r="Q12">
        <v>6</v>
      </c>
      <c r="R12">
        <v>10</v>
      </c>
      <c r="S12">
        <v>8</v>
      </c>
      <c r="T12">
        <v>22</v>
      </c>
      <c r="U12">
        <v>7</v>
      </c>
      <c r="V12">
        <v>5</v>
      </c>
      <c r="W12">
        <f t="shared" si="1"/>
        <v>0.33104235544094729</v>
      </c>
      <c r="X12">
        <f t="shared" si="1"/>
        <v>0</v>
      </c>
    </row>
    <row r="14" spans="1:24" x14ac:dyDescent="0.25">
      <c r="B14" t="s">
        <v>4</v>
      </c>
      <c r="I14" t="s">
        <v>2</v>
      </c>
      <c r="J14" t="s">
        <v>5</v>
      </c>
      <c r="K14" t="s">
        <v>27</v>
      </c>
      <c r="L14" t="s">
        <v>28</v>
      </c>
      <c r="N14" t="s">
        <v>7</v>
      </c>
      <c r="U14" t="s">
        <v>2</v>
      </c>
      <c r="V14" t="s">
        <v>5</v>
      </c>
      <c r="W14" t="s">
        <v>27</v>
      </c>
      <c r="X14" t="s">
        <v>28</v>
      </c>
    </row>
    <row r="15" spans="1:24" x14ac:dyDescent="0.25">
      <c r="B15">
        <v>0</v>
      </c>
      <c r="C15">
        <v>17</v>
      </c>
      <c r="D15">
        <v>6</v>
      </c>
      <c r="E15">
        <v>18</v>
      </c>
      <c r="F15">
        <v>18</v>
      </c>
      <c r="G15">
        <v>20</v>
      </c>
      <c r="H15">
        <v>21</v>
      </c>
      <c r="N15">
        <v>0</v>
      </c>
      <c r="O15" t="s">
        <v>8</v>
      </c>
      <c r="P15">
        <v>2</v>
      </c>
      <c r="Q15">
        <v>13</v>
      </c>
      <c r="R15">
        <v>24</v>
      </c>
      <c r="S15">
        <v>18</v>
      </c>
      <c r="T15">
        <v>20</v>
      </c>
    </row>
    <row r="16" spans="1:24" x14ac:dyDescent="0.25">
      <c r="B16">
        <v>1</v>
      </c>
      <c r="C16">
        <v>14</v>
      </c>
      <c r="D16">
        <v>5</v>
      </c>
      <c r="E16">
        <v>11</v>
      </c>
      <c r="F16">
        <v>22</v>
      </c>
      <c r="G16">
        <v>18</v>
      </c>
      <c r="H16">
        <v>20</v>
      </c>
      <c r="I16">
        <v>9</v>
      </c>
      <c r="J16">
        <v>9</v>
      </c>
      <c r="K16">
        <f>(I16-AVERAGE(I$16:I$24))/_xlfn.STDEV.P(I$16:I$24)</f>
        <v>1.9188064472004938</v>
      </c>
      <c r="L16">
        <f>(J16-AVERAGE(J$16:J$24))/_xlfn.STDEV.P(J$16:J$24)</f>
        <v>2.0820786599914407</v>
      </c>
      <c r="N16">
        <v>1</v>
      </c>
      <c r="O16" t="s">
        <v>8</v>
      </c>
      <c r="P16">
        <v>1</v>
      </c>
      <c r="Q16">
        <v>8</v>
      </c>
      <c r="R16">
        <v>10</v>
      </c>
      <c r="S16">
        <v>15</v>
      </c>
      <c r="T16">
        <v>20</v>
      </c>
      <c r="U16">
        <v>8</v>
      </c>
      <c r="V16">
        <v>8</v>
      </c>
      <c r="W16">
        <f>(U16-AVERAGE(U$16:U$24))/_xlfn.STDEV.P(U$16:U$24)</f>
        <v>1.0660035817780522</v>
      </c>
      <c r="X16">
        <f>(V16-AVERAGE(V$16:V$24))/_xlfn.STDEV.P(V$16:V$24)</f>
        <v>1.0155927192672125</v>
      </c>
    </row>
    <row r="17" spans="2:25" x14ac:dyDescent="0.25">
      <c r="B17">
        <v>2</v>
      </c>
      <c r="C17">
        <v>5</v>
      </c>
      <c r="D17">
        <v>1</v>
      </c>
      <c r="E17">
        <v>7</v>
      </c>
      <c r="F17">
        <v>11</v>
      </c>
      <c r="G17">
        <v>13</v>
      </c>
      <c r="H17">
        <v>17</v>
      </c>
      <c r="I17">
        <v>7</v>
      </c>
      <c r="J17">
        <v>6</v>
      </c>
      <c r="K17">
        <f t="shared" ref="K17:L24" si="2">(I17-AVERAGE(I$16:I$24))/_xlfn.STDEV.P(I$16:I$24)</f>
        <v>0.63960214906683122</v>
      </c>
      <c r="L17">
        <f t="shared" si="2"/>
        <v>0.14359163172354769</v>
      </c>
      <c r="N17">
        <v>2</v>
      </c>
      <c r="O17" t="s">
        <v>8</v>
      </c>
      <c r="P17">
        <v>1</v>
      </c>
      <c r="Q17">
        <v>5</v>
      </c>
      <c r="R17">
        <v>7</v>
      </c>
      <c r="S17">
        <v>10</v>
      </c>
      <c r="T17">
        <v>18</v>
      </c>
      <c r="U17">
        <v>7</v>
      </c>
      <c r="V17">
        <v>6</v>
      </c>
      <c r="W17">
        <f t="shared" ref="W17:X24" si="3">(U17-AVERAGE(U$16:U$24))/_xlfn.STDEV.P(U$16:U$24)</f>
        <v>0.426401432711221</v>
      </c>
      <c r="X17">
        <f t="shared" si="3"/>
        <v>5.3452248382484691E-2</v>
      </c>
    </row>
    <row r="18" spans="2:25" x14ac:dyDescent="0.25">
      <c r="B18">
        <v>3</v>
      </c>
      <c r="C18">
        <v>9</v>
      </c>
      <c r="D18">
        <v>2</v>
      </c>
      <c r="E18">
        <v>10</v>
      </c>
      <c r="F18">
        <v>13</v>
      </c>
      <c r="G18">
        <v>11</v>
      </c>
      <c r="H18">
        <v>15</v>
      </c>
      <c r="I18">
        <v>6</v>
      </c>
      <c r="J18">
        <v>5</v>
      </c>
      <c r="K18">
        <f t="shared" si="2"/>
        <v>0</v>
      </c>
      <c r="L18">
        <f t="shared" si="2"/>
        <v>-0.50257071103241668</v>
      </c>
      <c r="N18">
        <v>3</v>
      </c>
      <c r="O18" t="s">
        <v>8</v>
      </c>
      <c r="P18">
        <v>1</v>
      </c>
      <c r="Q18">
        <v>7</v>
      </c>
      <c r="R18">
        <v>11</v>
      </c>
      <c r="S18">
        <v>11</v>
      </c>
      <c r="T18">
        <v>14</v>
      </c>
      <c r="U18">
        <v>7</v>
      </c>
      <c r="V18">
        <v>6</v>
      </c>
      <c r="W18">
        <f t="shared" si="3"/>
        <v>0.426401432711221</v>
      </c>
      <c r="X18">
        <f t="shared" si="3"/>
        <v>5.3452248382484691E-2</v>
      </c>
    </row>
    <row r="19" spans="2:25" x14ac:dyDescent="0.25">
      <c r="B19">
        <v>4</v>
      </c>
      <c r="C19">
        <v>19</v>
      </c>
      <c r="D19">
        <v>3</v>
      </c>
      <c r="E19">
        <v>15</v>
      </c>
      <c r="F19">
        <v>21</v>
      </c>
      <c r="G19">
        <v>18</v>
      </c>
      <c r="H19">
        <v>20</v>
      </c>
      <c r="I19">
        <v>3</v>
      </c>
      <c r="J19">
        <v>7</v>
      </c>
      <c r="K19">
        <f t="shared" si="2"/>
        <v>-1.9188064472004938</v>
      </c>
      <c r="L19">
        <f t="shared" si="2"/>
        <v>0.78975397447951201</v>
      </c>
      <c r="N19">
        <v>4</v>
      </c>
      <c r="O19" t="s">
        <v>8</v>
      </c>
      <c r="P19">
        <v>1</v>
      </c>
      <c r="Q19">
        <v>6</v>
      </c>
      <c r="R19">
        <v>11</v>
      </c>
      <c r="S19">
        <v>13</v>
      </c>
      <c r="T19">
        <v>16</v>
      </c>
      <c r="U19">
        <v>4</v>
      </c>
      <c r="V19">
        <v>2</v>
      </c>
      <c r="W19">
        <f t="shared" si="3"/>
        <v>-1.4924050144892727</v>
      </c>
      <c r="X19">
        <f t="shared" si="3"/>
        <v>-1.8708286933869709</v>
      </c>
    </row>
    <row r="20" spans="2:25" x14ac:dyDescent="0.25">
      <c r="B20">
        <v>5</v>
      </c>
      <c r="C20">
        <v>6</v>
      </c>
      <c r="D20">
        <v>2</v>
      </c>
      <c r="E20">
        <v>7</v>
      </c>
      <c r="F20">
        <v>10</v>
      </c>
      <c r="G20">
        <v>7</v>
      </c>
      <c r="H20">
        <v>14</v>
      </c>
      <c r="I20">
        <v>6</v>
      </c>
      <c r="J20">
        <v>6</v>
      </c>
      <c r="K20">
        <f t="shared" si="2"/>
        <v>0</v>
      </c>
      <c r="L20">
        <f t="shared" si="2"/>
        <v>0.14359163172354769</v>
      </c>
      <c r="N20">
        <v>5</v>
      </c>
      <c r="O20" t="s">
        <v>8</v>
      </c>
      <c r="P20">
        <v>1</v>
      </c>
      <c r="Q20">
        <v>7</v>
      </c>
      <c r="R20">
        <v>6</v>
      </c>
      <c r="S20">
        <v>4</v>
      </c>
      <c r="T20">
        <v>13</v>
      </c>
      <c r="U20">
        <v>5</v>
      </c>
      <c r="V20">
        <v>5</v>
      </c>
      <c r="W20">
        <f t="shared" si="3"/>
        <v>-0.85280286542244144</v>
      </c>
      <c r="X20">
        <f t="shared" si="3"/>
        <v>-0.42761798705987925</v>
      </c>
    </row>
    <row r="21" spans="2:25" x14ac:dyDescent="0.25">
      <c r="B21">
        <v>6</v>
      </c>
      <c r="C21">
        <v>22</v>
      </c>
      <c r="D21">
        <v>5</v>
      </c>
      <c r="E21">
        <v>14</v>
      </c>
      <c r="F21">
        <v>10</v>
      </c>
      <c r="G21">
        <v>11</v>
      </c>
      <c r="H21">
        <v>18</v>
      </c>
      <c r="I21">
        <v>7</v>
      </c>
      <c r="J21">
        <v>6</v>
      </c>
      <c r="K21">
        <f t="shared" si="2"/>
        <v>0.63960214906683122</v>
      </c>
      <c r="L21">
        <f t="shared" si="2"/>
        <v>0.14359163172354769</v>
      </c>
      <c r="N21">
        <v>6</v>
      </c>
      <c r="O21" t="s">
        <v>8</v>
      </c>
      <c r="P21">
        <v>1</v>
      </c>
      <c r="Q21">
        <v>10</v>
      </c>
      <c r="R21">
        <v>20</v>
      </c>
      <c r="S21">
        <v>15</v>
      </c>
      <c r="T21">
        <v>22</v>
      </c>
      <c r="U21">
        <v>9</v>
      </c>
      <c r="V21">
        <v>9</v>
      </c>
      <c r="W21">
        <f t="shared" si="3"/>
        <v>1.7056057308448835</v>
      </c>
      <c r="X21">
        <f t="shared" si="3"/>
        <v>1.4966629547095764</v>
      </c>
    </row>
    <row r="22" spans="2:25" x14ac:dyDescent="0.25">
      <c r="B22">
        <v>7</v>
      </c>
      <c r="C22">
        <v>5</v>
      </c>
      <c r="D22">
        <v>1</v>
      </c>
      <c r="E22">
        <v>14</v>
      </c>
      <c r="F22">
        <v>14</v>
      </c>
      <c r="G22">
        <v>17</v>
      </c>
      <c r="H22">
        <v>22</v>
      </c>
      <c r="I22">
        <v>5</v>
      </c>
      <c r="J22">
        <v>5</v>
      </c>
      <c r="K22">
        <f t="shared" si="2"/>
        <v>-0.63960214906683122</v>
      </c>
      <c r="L22">
        <f t="shared" si="2"/>
        <v>-0.50257071103241668</v>
      </c>
      <c r="N22">
        <v>7</v>
      </c>
      <c r="O22" t="s">
        <v>8</v>
      </c>
      <c r="P22">
        <v>1</v>
      </c>
      <c r="Q22">
        <v>6</v>
      </c>
      <c r="R22">
        <v>2</v>
      </c>
      <c r="S22">
        <v>11</v>
      </c>
      <c r="T22">
        <v>19</v>
      </c>
      <c r="U22">
        <v>5</v>
      </c>
      <c r="V22">
        <v>4</v>
      </c>
      <c r="W22">
        <f t="shared" si="3"/>
        <v>-0.85280286542244144</v>
      </c>
      <c r="X22">
        <f t="shared" si="3"/>
        <v>-0.90868822250224313</v>
      </c>
    </row>
    <row r="23" spans="2:25" x14ac:dyDescent="0.25">
      <c r="B23">
        <v>8</v>
      </c>
      <c r="C23">
        <v>6</v>
      </c>
      <c r="D23">
        <v>2</v>
      </c>
      <c r="E23">
        <v>11</v>
      </c>
      <c r="F23">
        <v>12</v>
      </c>
      <c r="G23">
        <v>15</v>
      </c>
      <c r="H23">
        <v>21</v>
      </c>
      <c r="I23">
        <v>6</v>
      </c>
      <c r="J23">
        <v>5</v>
      </c>
      <c r="K23">
        <f t="shared" si="2"/>
        <v>0</v>
      </c>
      <c r="L23">
        <f t="shared" si="2"/>
        <v>-0.50257071103241668</v>
      </c>
      <c r="N23">
        <v>8</v>
      </c>
      <c r="O23" t="s">
        <v>8</v>
      </c>
      <c r="P23">
        <v>1</v>
      </c>
      <c r="Q23">
        <v>4</v>
      </c>
      <c r="R23">
        <v>6</v>
      </c>
      <c r="S23">
        <v>9</v>
      </c>
      <c r="T23">
        <v>14</v>
      </c>
      <c r="U23">
        <v>7</v>
      </c>
      <c r="V23">
        <v>8</v>
      </c>
      <c r="W23">
        <f t="shared" si="3"/>
        <v>0.426401432711221</v>
      </c>
      <c r="X23">
        <f t="shared" si="3"/>
        <v>1.0155927192672125</v>
      </c>
    </row>
    <row r="24" spans="2:25" x14ac:dyDescent="0.25">
      <c r="B24">
        <v>9</v>
      </c>
      <c r="C24">
        <v>7</v>
      </c>
      <c r="D24">
        <v>1</v>
      </c>
      <c r="E24">
        <v>9</v>
      </c>
      <c r="F24">
        <v>21</v>
      </c>
      <c r="G24">
        <v>13</v>
      </c>
      <c r="H24">
        <v>17</v>
      </c>
      <c r="I24">
        <v>5</v>
      </c>
      <c r="J24">
        <v>3</v>
      </c>
      <c r="K24">
        <f t="shared" si="2"/>
        <v>-0.63960214906683122</v>
      </c>
      <c r="L24">
        <f t="shared" si="2"/>
        <v>-1.7948953965443453</v>
      </c>
      <c r="N24">
        <v>9</v>
      </c>
      <c r="O24" t="s">
        <v>8</v>
      </c>
      <c r="P24">
        <v>1</v>
      </c>
      <c r="Q24">
        <v>4</v>
      </c>
      <c r="R24">
        <v>18</v>
      </c>
      <c r="S24">
        <v>14</v>
      </c>
      <c r="T24">
        <v>19</v>
      </c>
      <c r="U24">
        <v>5</v>
      </c>
      <c r="V24">
        <v>5</v>
      </c>
      <c r="W24">
        <f t="shared" si="3"/>
        <v>-0.85280286542244144</v>
      </c>
      <c r="X24">
        <f t="shared" si="3"/>
        <v>-0.42761798705987925</v>
      </c>
    </row>
    <row r="26" spans="2:25" x14ac:dyDescent="0.25">
      <c r="T26" t="s">
        <v>85</v>
      </c>
      <c r="U26" t="s">
        <v>0</v>
      </c>
      <c r="V26" t="s">
        <v>6</v>
      </c>
      <c r="W26" t="s">
        <v>4</v>
      </c>
      <c r="X26" t="s">
        <v>7</v>
      </c>
    </row>
    <row r="27" spans="2:25" x14ac:dyDescent="0.25">
      <c r="T27" t="s">
        <v>0</v>
      </c>
      <c r="U27">
        <v>0</v>
      </c>
      <c r="V27">
        <f>SQRT(SUMXMY2(K4:K12,W4:W12))</f>
        <v>1.8244909216786118</v>
      </c>
      <c r="W27">
        <f>SQRT(SUMXMY2(K4:K12,K16:K24))</f>
        <v>2.1588584195710787</v>
      </c>
      <c r="X27">
        <f>SQRT(SUMXMY2(K4:K12,W16:W24))</f>
        <v>2.0840025366574459</v>
      </c>
    </row>
    <row r="28" spans="2:25" x14ac:dyDescent="0.25">
      <c r="T28" t="s">
        <v>6</v>
      </c>
      <c r="V28">
        <v>0</v>
      </c>
      <c r="W28">
        <f>SQRT(SUMXMY2(W4:W12,K16:K24))</f>
        <v>1.925580527237992</v>
      </c>
      <c r="X28">
        <f>SQRT(SUMXMY2(W4:W12,W16:W24))</f>
        <v>2.3012770110678678</v>
      </c>
    </row>
    <row r="29" spans="2:25" x14ac:dyDescent="0.25">
      <c r="T29" t="s">
        <v>4</v>
      </c>
      <c r="W29">
        <v>0</v>
      </c>
      <c r="X29">
        <f>SQRT(SUMXMY2(K16:K24,W16:W24))</f>
        <v>1.8090680674665818</v>
      </c>
      <c r="Y29" t="s">
        <v>87</v>
      </c>
    </row>
    <row r="30" spans="2:25" x14ac:dyDescent="0.25">
      <c r="T30" t="s">
        <v>7</v>
      </c>
      <c r="X30">
        <v>0</v>
      </c>
      <c r="Y30">
        <f>(V27+W27+X27+W28+X28+X29)/6</f>
        <v>2.017212913946596</v>
      </c>
    </row>
    <row r="32" spans="2:25" x14ac:dyDescent="0.25">
      <c r="T32" t="s">
        <v>86</v>
      </c>
      <c r="U32" t="s">
        <v>0</v>
      </c>
      <c r="V32" t="s">
        <v>6</v>
      </c>
      <c r="W32" t="s">
        <v>4</v>
      </c>
      <c r="X32" t="s">
        <v>7</v>
      </c>
    </row>
    <row r="33" spans="20:25" x14ac:dyDescent="0.25">
      <c r="T33" t="s">
        <v>0</v>
      </c>
      <c r="U33">
        <v>0</v>
      </c>
      <c r="V33">
        <f>SQRT(SUMXMY2(L4:L12,X4:X12))</f>
        <v>3.3195355375514879</v>
      </c>
      <c r="W33">
        <f>SQRT(SUMXMY2(L4:L12,L16:L24))</f>
        <v>3.3728238301880622</v>
      </c>
      <c r="X33">
        <f>SQRT(SUMXMY2(L4:L12,X16:X24))</f>
        <v>3.4085014485722298</v>
      </c>
    </row>
    <row r="34" spans="20:25" x14ac:dyDescent="0.25">
      <c r="T34" t="s">
        <v>6</v>
      </c>
      <c r="V34">
        <v>0</v>
      </c>
      <c r="W34">
        <f>SQRT(SUMXMY2(X4:X12,L16:L24))</f>
        <v>3.5610160737294065</v>
      </c>
      <c r="X34">
        <f>SQRT(SUMXMY2(X4:X12,X16:X24))</f>
        <v>2.5718873744605566</v>
      </c>
    </row>
    <row r="35" spans="20:25" x14ac:dyDescent="0.25">
      <c r="T35" t="s">
        <v>4</v>
      </c>
      <c r="W35">
        <v>0</v>
      </c>
      <c r="X35">
        <f>SQRT(SUMXMY2(L16:L24,X16:X24))</f>
        <v>3.8768106242793947</v>
      </c>
      <c r="Y35" t="s">
        <v>87</v>
      </c>
    </row>
    <row r="36" spans="20:25" x14ac:dyDescent="0.25">
      <c r="T36" t="s">
        <v>7</v>
      </c>
      <c r="X36">
        <v>0</v>
      </c>
      <c r="Y36">
        <f t="shared" ref="Y36" si="4">(V33+W33+X33+W34+X34+X35)/6</f>
        <v>3.3517624814635227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877A-3CE8-4AE8-BFE8-4F5BF92EFC63}">
  <dimension ref="A1:O10"/>
  <sheetViews>
    <sheetView workbookViewId="0">
      <selection activeCell="G19" sqref="G19"/>
    </sheetView>
  </sheetViews>
  <sheetFormatPr defaultRowHeight="15" x14ac:dyDescent="0.25"/>
  <sheetData>
    <row r="1" spans="1:15" x14ac:dyDescent="0.25">
      <c r="A1" t="str">
        <f>Sheet1!B70</f>
        <v>est_norm</v>
      </c>
      <c r="B1" t="str">
        <f>Sheet1!C70</f>
        <v>obs1</v>
      </c>
      <c r="C1" t="str">
        <f>Sheet1!D70</f>
        <v>obs2</v>
      </c>
      <c r="D1" t="str">
        <f>Sheet1!E70</f>
        <v>obs3</v>
      </c>
      <c r="E1" t="str">
        <f>Sheet1!F70</f>
        <v>obs4</v>
      </c>
      <c r="F1" t="str">
        <f>Sheet1!G70</f>
        <v>obs5</v>
      </c>
      <c r="G1" t="str">
        <f>Sheet1!H70</f>
        <v>obs6</v>
      </c>
      <c r="H1" t="str">
        <f>Sheet1!I70</f>
        <v>obs7</v>
      </c>
      <c r="I1" t="str">
        <f>Sheet1!J70</f>
        <v>obs8</v>
      </c>
      <c r="J1" t="str">
        <f>Sheet1!K70</f>
        <v>obs9</v>
      </c>
      <c r="K1" t="str">
        <f>Sheet1!L70</f>
        <v>obs10</v>
      </c>
      <c r="L1" t="str">
        <f>Sheet1!M70</f>
        <v>obs11</v>
      </c>
      <c r="M1" t="str">
        <f>Sheet1!N70</f>
        <v>obs12</v>
      </c>
      <c r="N1" t="str">
        <f>Sheet1!O70</f>
        <v>obs13</v>
      </c>
      <c r="O1" t="str">
        <f>Sheet1!P70</f>
        <v>total</v>
      </c>
    </row>
    <row r="2" spans="1:15" x14ac:dyDescent="0.25">
      <c r="A2" t="str">
        <f>Sheet1!B71</f>
        <v>OPPO</v>
      </c>
      <c r="B2">
        <f>Sheet1!C71</f>
        <v>0.31712188891232118</v>
      </c>
      <c r="C2">
        <f>Sheet1!D71</f>
        <v>1.7252748477483799</v>
      </c>
      <c r="D2">
        <f>Sheet1!E71</f>
        <v>1.7223367562876479</v>
      </c>
      <c r="E2">
        <f>Sheet1!F71</f>
        <v>1.2787949043378413</v>
      </c>
      <c r="F2">
        <f>Sheet1!G71</f>
        <v>1.8866280909231357</v>
      </c>
      <c r="G2">
        <f>Sheet1!H71</f>
        <v>1.7582573862442592</v>
      </c>
      <c r="H2">
        <f>Sheet1!I71</f>
        <v>1.7749246352763559</v>
      </c>
      <c r="I2">
        <f>Sheet1!J71</f>
        <v>1.0772085216175109</v>
      </c>
      <c r="J2">
        <f>Sheet1!K71</f>
        <v>1.7700492268989643</v>
      </c>
      <c r="K2">
        <f>Sheet1!L71</f>
        <v>0.31236782767181809</v>
      </c>
      <c r="L2">
        <f>Sheet1!M71</f>
        <v>2.0090499929973182</v>
      </c>
      <c r="M2">
        <f>Sheet1!N71</f>
        <v>1.3675787107825208</v>
      </c>
      <c r="N2">
        <f>Sheet1!O71</f>
        <v>1.5887396602757566</v>
      </c>
      <c r="O2">
        <f>Sheet1!P71</f>
        <v>1.4298717269210637</v>
      </c>
    </row>
    <row r="3" spans="1:15" x14ac:dyDescent="0.25">
      <c r="A3" t="str">
        <f>Sheet1!B72</f>
        <v>KAMIN</v>
      </c>
      <c r="B3">
        <f>Sheet1!C72</f>
        <v>1.0466495568431451</v>
      </c>
      <c r="C3">
        <f>Sheet1!D72</f>
        <v>0.87097852210489191</v>
      </c>
      <c r="D3">
        <f>Sheet1!E72</f>
        <v>0.61592005972177188</v>
      </c>
      <c r="E3">
        <f>Sheet1!F72</f>
        <v>0.95313717909558238</v>
      </c>
      <c r="F3">
        <f>Sheet1!G72</f>
        <v>1.3650364866734364</v>
      </c>
      <c r="G3">
        <f>Sheet1!H72</f>
        <v>0.83825424743595689</v>
      </c>
      <c r="H3">
        <f>Sheet1!I72</f>
        <v>1.0135807634012099</v>
      </c>
      <c r="I3">
        <f>Sheet1!J72</f>
        <v>1.1059988146528226</v>
      </c>
      <c r="J3">
        <f>Sheet1!K72</f>
        <v>1.2478993316818408</v>
      </c>
      <c r="K3">
        <f>Sheet1!L72</f>
        <v>0.54117932927703938</v>
      </c>
      <c r="L3">
        <f>Sheet1!M72</f>
        <v>1.0559190399589433</v>
      </c>
      <c r="M3">
        <f>Sheet1!N72</f>
        <v>0.81202196731935761</v>
      </c>
      <c r="N3">
        <f>Sheet1!O72</f>
        <v>1.3250772808196749</v>
      </c>
      <c r="O3">
        <f>Sheet1!P72</f>
        <v>0.9839732753065904</v>
      </c>
    </row>
    <row r="4" spans="1:15" x14ac:dyDescent="0.25">
      <c r="A4" t="str">
        <f>Sheet1!B73</f>
        <v>CLUST</v>
      </c>
      <c r="B4">
        <f>Sheet1!C73</f>
        <v>3.8740036587746413E-2</v>
      </c>
      <c r="C4">
        <f>Sheet1!D73</f>
        <v>-0.49103206283114409</v>
      </c>
      <c r="D4">
        <f>Sheet1!E73</f>
        <v>0.2224879498915418</v>
      </c>
      <c r="E4">
        <f>Sheet1!F73</f>
        <v>0.14264478125624186</v>
      </c>
      <c r="F4">
        <f>Sheet1!G73</f>
        <v>1.1672960907227567E-2</v>
      </c>
      <c r="G4">
        <f>Sheet1!H73</f>
        <v>-0.68125557760962163</v>
      </c>
      <c r="H4">
        <f>Sheet1!I73</f>
        <v>-0.44229127405192376</v>
      </c>
      <c r="I4">
        <f>Sheet1!J73</f>
        <v>-0.66597123695371874</v>
      </c>
      <c r="J4">
        <f>Sheet1!K73</f>
        <v>-6.9479601422446219E-2</v>
      </c>
      <c r="K4">
        <f>Sheet1!L73</f>
        <v>-0.86719693901745976</v>
      </c>
      <c r="L4">
        <f>Sheet1!M73</f>
        <v>-0.541209894679899</v>
      </c>
      <c r="M4">
        <f>Sheet1!N73</f>
        <v>7.3616873459582816E-3</v>
      </c>
      <c r="N4">
        <f>Sheet1!O73</f>
        <v>-0.33703193526267872</v>
      </c>
      <c r="O4">
        <f>Sheet1!P73</f>
        <v>-0.28250470044924431</v>
      </c>
    </row>
    <row r="5" spans="1:15" x14ac:dyDescent="0.25">
      <c r="A5" t="str">
        <f>Sheet1!B74</f>
        <v>KIM</v>
      </c>
      <c r="B5">
        <f>Sheet1!C74</f>
        <v>0.55984408978552747</v>
      </c>
      <c r="C5">
        <f>Sheet1!D74</f>
        <v>-0.1468179738739564</v>
      </c>
      <c r="D5">
        <f>Sheet1!E74</f>
        <v>0.39519756178365872</v>
      </c>
      <c r="E5">
        <f>Sheet1!F74</f>
        <v>-0.61298123625396506</v>
      </c>
      <c r="F5">
        <f>Sheet1!G74</f>
        <v>-0.97371771491915582</v>
      </c>
      <c r="G5">
        <f>Sheet1!H74</f>
        <v>-0.90372662598446207</v>
      </c>
      <c r="H5">
        <f>Sheet1!I74</f>
        <v>-0.45510470996499353</v>
      </c>
      <c r="I5">
        <f>Sheet1!J74</f>
        <v>0.4792086552556471</v>
      </c>
      <c r="J5">
        <f>Sheet1!K74</f>
        <v>-0.74656770189784893</v>
      </c>
      <c r="K5">
        <f>Sheet1!L74</f>
        <v>0.8452320926505662</v>
      </c>
      <c r="L5">
        <f>Sheet1!M74</f>
        <v>-0.57890791821270615</v>
      </c>
      <c r="M5">
        <f>Sheet1!N74</f>
        <v>-0.78805170955028125</v>
      </c>
      <c r="N5">
        <f>Sheet1!O74</f>
        <v>-0.6981891531708484</v>
      </c>
      <c r="O5">
        <f>Sheet1!P74</f>
        <v>-0.27881402648867837</v>
      </c>
    </row>
    <row r="6" spans="1:15" x14ac:dyDescent="0.25">
      <c r="A6" t="str">
        <f>Sheet1!B75</f>
        <v>KRAWCZ</v>
      </c>
      <c r="B6">
        <f>Sheet1!C75</f>
        <v>0.30056072716122617</v>
      </c>
      <c r="C6">
        <f>Sheet1!D75</f>
        <v>-0.23964717253060916</v>
      </c>
      <c r="D6">
        <f>Sheet1!E75</f>
        <v>-0.3527846073146958</v>
      </c>
      <c r="E6">
        <f>Sheet1!F75</f>
        <v>-0.8360055034116185</v>
      </c>
      <c r="F6">
        <f>Sheet1!G75</f>
        <v>-0.63939159431336989</v>
      </c>
      <c r="G6">
        <f>Sheet1!H75</f>
        <v>-0.48003056716016035</v>
      </c>
      <c r="H6">
        <f>Sheet1!I75</f>
        <v>-0.58617552040428156</v>
      </c>
      <c r="I6">
        <f>Sheet1!J75</f>
        <v>-0.37551970642247035</v>
      </c>
      <c r="J6">
        <f>Sheet1!K75</f>
        <v>-0.57081070988139848</v>
      </c>
      <c r="K6">
        <f>Sheet1!L75</f>
        <v>0.57344624172187686</v>
      </c>
      <c r="L6">
        <f>Sheet1!M75</f>
        <v>-0.55712485054370953</v>
      </c>
      <c r="M6">
        <f>Sheet1!N75</f>
        <v>-0.50114187226872808</v>
      </c>
      <c r="N6">
        <f>Sheet1!O75</f>
        <v>0.22302381779936495</v>
      </c>
      <c r="O6">
        <f>Sheet1!P75</f>
        <v>-0.3108924090437365</v>
      </c>
    </row>
    <row r="7" spans="1:15" x14ac:dyDescent="0.25">
      <c r="A7" t="str">
        <f>Sheet1!B76</f>
        <v>L1L0</v>
      </c>
      <c r="B7">
        <f>Sheet1!C76</f>
        <v>-0.33204009840877408</v>
      </c>
      <c r="C7">
        <f>Sheet1!D76</f>
        <v>0.31216359652800579</v>
      </c>
      <c r="D7">
        <f>Sheet1!E76</f>
        <v>-0.591388436060718</v>
      </c>
      <c r="E7">
        <f>Sheet1!F76</f>
        <v>0.11945004787714103</v>
      </c>
      <c r="F7">
        <f>Sheet1!G76</f>
        <v>-0.73897570398951484</v>
      </c>
      <c r="G7">
        <f>Sheet1!H76</f>
        <v>0.19761518325653657</v>
      </c>
      <c r="H7">
        <f>Sheet1!I76</f>
        <v>0.26111165088756649</v>
      </c>
      <c r="I7">
        <f>Sheet1!J76</f>
        <v>-0.53212177831322705</v>
      </c>
      <c r="J7">
        <f>Sheet1!K76</f>
        <v>-0.28786053283944835</v>
      </c>
      <c r="K7">
        <f>Sheet1!L76</f>
        <v>-0.8553866244494075</v>
      </c>
      <c r="L7">
        <f>Sheet1!M76</f>
        <v>-0.28004266483918755</v>
      </c>
      <c r="M7">
        <f>Sheet1!N76</f>
        <v>0.44775256468050151</v>
      </c>
      <c r="N7">
        <f>Sheet1!O76</f>
        <v>-0.61248826843389403</v>
      </c>
      <c r="O7">
        <f>Sheet1!P76</f>
        <v>-0.2224777741618785</v>
      </c>
    </row>
    <row r="8" spans="1:15" x14ac:dyDescent="0.25">
      <c r="A8" t="str">
        <f>Sheet1!B77</f>
        <v>PERCEPT</v>
      </c>
      <c r="B8">
        <f>Sheet1!C77</f>
        <v>-1.7616096939152304</v>
      </c>
      <c r="C8">
        <f>Sheet1!D77</f>
        <v>-1.3214297020928996</v>
      </c>
      <c r="D8">
        <f>Sheet1!E77</f>
        <v>-1.4577589960903583</v>
      </c>
      <c r="E8">
        <f>Sheet1!F77</f>
        <v>-0.67487659194795113</v>
      </c>
      <c r="F8">
        <f>Sheet1!G77</f>
        <v>-0.10658441361899068</v>
      </c>
      <c r="G8">
        <f>Sheet1!H77</f>
        <v>-0.9820054129563579</v>
      </c>
      <c r="H8">
        <f>Sheet1!I77</f>
        <v>-0.95266730185694337</v>
      </c>
      <c r="I8">
        <f>Sheet1!J77</f>
        <v>-1.3285454629018913</v>
      </c>
      <c r="J8">
        <f>Sheet1!K77</f>
        <v>-1.2957716843423892</v>
      </c>
      <c r="K8">
        <f>Sheet1!L77</f>
        <v>-0.2322706014227458</v>
      </c>
      <c r="L8">
        <f>Sheet1!M77</f>
        <v>-0.95012537445848066</v>
      </c>
      <c r="M8">
        <f>Sheet1!N77</f>
        <v>-0.61334988549331815</v>
      </c>
      <c r="N8">
        <f>Sheet1!O77</f>
        <v>-1.1165206292172778</v>
      </c>
      <c r="O8">
        <f>Sheet1!P77</f>
        <v>-0.98411659617806402</v>
      </c>
    </row>
    <row r="9" spans="1:15" x14ac:dyDescent="0.25">
      <c r="A9" t="str">
        <f>Sheet1!B78</f>
        <v>REINHAR</v>
      </c>
      <c r="B9">
        <f>Sheet1!C78</f>
        <v>1.103866183157439</v>
      </c>
      <c r="C9">
        <f>Sheet1!D78</f>
        <v>0.22054569898592705</v>
      </c>
      <c r="D9">
        <f>Sheet1!E78</f>
        <v>0.32482205689836946</v>
      </c>
      <c r="E9">
        <f>Sheet1!F78</f>
        <v>0.33247613569847789</v>
      </c>
      <c r="F9">
        <f>Sheet1!G78</f>
        <v>-9.7353987090801591E-2</v>
      </c>
      <c r="G9">
        <f>Sheet1!H78</f>
        <v>-2.6891502980739918E-2</v>
      </c>
      <c r="H9">
        <f>Sheet1!I78</f>
        <v>-4.8532961668502655E-2</v>
      </c>
      <c r="I9">
        <f>Sheet1!J78</f>
        <v>1.2116652848438392</v>
      </c>
      <c r="J9">
        <f>Sheet1!K78</f>
        <v>0.22412330960666282</v>
      </c>
      <c r="K9">
        <f>Sheet1!L78</f>
        <v>-0.43639474665467737</v>
      </c>
      <c r="L9">
        <f>Sheet1!M78</f>
        <v>0.10556793940946159</v>
      </c>
      <c r="M9">
        <f>Sheet1!N78</f>
        <v>0.12496822766280902</v>
      </c>
      <c r="N9">
        <f>Sheet1!O78</f>
        <v>0.61420766344214905</v>
      </c>
      <c r="O9">
        <f>Sheet1!P78</f>
        <v>0.28100533087003182</v>
      </c>
    </row>
    <row r="10" spans="1:15" x14ac:dyDescent="0.25">
      <c r="A10" t="str">
        <f>Sheet1!B79</f>
        <v>TIE</v>
      </c>
      <c r="B10">
        <f>Sheet1!C79</f>
        <v>-1.2731326901234008</v>
      </c>
      <c r="C10">
        <f>Sheet1!D79</f>
        <v>-0.93003575403859551</v>
      </c>
      <c r="D10">
        <f>Sheet1!E79</f>
        <v>-0.87883234511721808</v>
      </c>
      <c r="E10">
        <f>Sheet1!F79</f>
        <v>-0.70263971665174996</v>
      </c>
      <c r="F10">
        <f>Sheet1!G79</f>
        <v>-0.70731412457196607</v>
      </c>
      <c r="G10">
        <f>Sheet1!H79</f>
        <v>0.27978286975458899</v>
      </c>
      <c r="H10">
        <f>Sheet1!I79</f>
        <v>-0.56484528161848502</v>
      </c>
      <c r="I10">
        <f>Sheet1!J79</f>
        <v>-0.97192309177851266</v>
      </c>
      <c r="J10">
        <f>Sheet1!K79</f>
        <v>-0.27158163780393596</v>
      </c>
      <c r="K10">
        <f>Sheet1!L79</f>
        <v>0.11902342022299001</v>
      </c>
      <c r="L10">
        <f>Sheet1!M79</f>
        <v>-0.26312626963174041</v>
      </c>
      <c r="M10">
        <f>Sheet1!N79</f>
        <v>-0.85713969047881977</v>
      </c>
      <c r="N10">
        <f>Sheet1!O79</f>
        <v>-0.98681843625224619</v>
      </c>
      <c r="O10">
        <f>Sheet1!P79</f>
        <v>-0.61604482677608396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431C-3792-4CB8-93F3-874C0C16F5DF}">
  <dimension ref="A1:Y36"/>
  <sheetViews>
    <sheetView workbookViewId="0">
      <selection activeCell="Z25" sqref="Z25"/>
    </sheetView>
  </sheetViews>
  <sheetFormatPr defaultRowHeight="15" x14ac:dyDescent="0.25"/>
  <sheetData>
    <row r="1" spans="1:24" x14ac:dyDescent="0.25">
      <c r="A1" t="s">
        <v>82</v>
      </c>
      <c r="B1" t="s">
        <v>83</v>
      </c>
    </row>
    <row r="2" spans="1:24" x14ac:dyDescent="0.25">
      <c r="B2" t="s">
        <v>0</v>
      </c>
      <c r="I2" t="s">
        <v>2</v>
      </c>
      <c r="J2" t="s">
        <v>5</v>
      </c>
      <c r="K2" t="s">
        <v>27</v>
      </c>
      <c r="L2" t="s">
        <v>28</v>
      </c>
      <c r="N2" t="s">
        <v>6</v>
      </c>
      <c r="U2" t="s">
        <v>2</v>
      </c>
      <c r="V2" t="s">
        <v>1</v>
      </c>
      <c r="W2" t="s">
        <v>27</v>
      </c>
      <c r="X2" t="s">
        <v>28</v>
      </c>
    </row>
    <row r="3" spans="1:24" x14ac:dyDescent="0.25">
      <c r="B3">
        <v>0</v>
      </c>
      <c r="C3">
        <v>9</v>
      </c>
      <c r="D3">
        <v>6</v>
      </c>
      <c r="E3">
        <v>15</v>
      </c>
      <c r="F3">
        <v>13</v>
      </c>
      <c r="G3">
        <v>11</v>
      </c>
      <c r="H3">
        <v>19</v>
      </c>
      <c r="N3">
        <v>0</v>
      </c>
      <c r="O3">
        <v>13</v>
      </c>
      <c r="P3">
        <v>1</v>
      </c>
      <c r="Q3">
        <v>21</v>
      </c>
      <c r="R3">
        <v>29</v>
      </c>
      <c r="S3">
        <v>13</v>
      </c>
      <c r="T3">
        <v>18</v>
      </c>
    </row>
    <row r="4" spans="1:24" x14ac:dyDescent="0.25">
      <c r="B4">
        <v>1</v>
      </c>
      <c r="C4">
        <v>1</v>
      </c>
      <c r="D4">
        <v>1</v>
      </c>
      <c r="E4">
        <v>1</v>
      </c>
      <c r="F4">
        <v>21</v>
      </c>
      <c r="G4">
        <v>13</v>
      </c>
      <c r="H4">
        <v>24</v>
      </c>
      <c r="I4">
        <v>8</v>
      </c>
      <c r="J4">
        <v>7</v>
      </c>
      <c r="K4">
        <f>(I4-AVERAGE(I$4:I$12))/_xlfn.STDEV.P(I$4:I$12)</f>
        <v>1.6818826599284373</v>
      </c>
      <c r="L4">
        <f>(J4-AVERAGE(J$4:J$12))/_xlfn.STDEV.P(J$4:J$12)</f>
        <v>1.2344267996967353</v>
      </c>
      <c r="M4" s="11"/>
      <c r="N4">
        <v>1</v>
      </c>
      <c r="O4">
        <v>17</v>
      </c>
      <c r="P4">
        <v>1</v>
      </c>
      <c r="Q4">
        <v>1</v>
      </c>
      <c r="R4">
        <v>27</v>
      </c>
      <c r="S4">
        <v>17</v>
      </c>
      <c r="T4">
        <v>25</v>
      </c>
      <c r="U4">
        <v>7</v>
      </c>
      <c r="V4">
        <v>7</v>
      </c>
      <c r="W4">
        <f>(U4-AVERAGE(U$4:U$12))/_xlfn.STDEV.P(U$4:U$12)</f>
        <v>1.6903085094570334</v>
      </c>
      <c r="X4">
        <f>(V4-AVERAGE(V$4:V$12))/_xlfn.STDEV.P(V$4:V$12)</f>
        <v>1.5875015875023812</v>
      </c>
    </row>
    <row r="5" spans="1:24" x14ac:dyDescent="0.25">
      <c r="B5">
        <v>2</v>
      </c>
      <c r="C5">
        <v>1</v>
      </c>
      <c r="D5">
        <v>1</v>
      </c>
      <c r="E5">
        <v>5</v>
      </c>
      <c r="F5">
        <v>17</v>
      </c>
      <c r="G5">
        <v>6</v>
      </c>
      <c r="H5">
        <v>25</v>
      </c>
      <c r="I5">
        <v>7</v>
      </c>
      <c r="J5">
        <v>8</v>
      </c>
      <c r="K5">
        <f t="shared" ref="K5:L12" si="0">(I5-AVERAGE(I$4:I$12))/_xlfn.STDEV.P(I$4:I$12)</f>
        <v>1.2088531618235643</v>
      </c>
      <c r="L5">
        <f t="shared" si="0"/>
        <v>1.697336849583011</v>
      </c>
      <c r="N5">
        <v>2</v>
      </c>
      <c r="O5">
        <v>1</v>
      </c>
      <c r="P5">
        <v>1</v>
      </c>
      <c r="Q5">
        <v>5</v>
      </c>
      <c r="R5">
        <v>21</v>
      </c>
      <c r="S5">
        <v>13</v>
      </c>
      <c r="T5">
        <v>29</v>
      </c>
      <c r="U5">
        <v>5</v>
      </c>
      <c r="V5">
        <v>6</v>
      </c>
      <c r="W5">
        <f t="shared" ref="W5:X12" si="1">(U5-AVERAGE(U$4:U$12))/_xlfn.STDEV.P(U$4:U$12)</f>
        <v>0.16903085094570339</v>
      </c>
      <c r="X5">
        <f t="shared" si="1"/>
        <v>1.016001016001524</v>
      </c>
    </row>
    <row r="6" spans="1:24" x14ac:dyDescent="0.25">
      <c r="B6">
        <v>3</v>
      </c>
      <c r="C6">
        <v>1</v>
      </c>
      <c r="D6">
        <v>1</v>
      </c>
      <c r="E6">
        <v>1</v>
      </c>
      <c r="F6">
        <v>21</v>
      </c>
      <c r="G6">
        <v>9</v>
      </c>
      <c r="H6">
        <v>25</v>
      </c>
      <c r="I6">
        <v>5</v>
      </c>
      <c r="J6">
        <v>3</v>
      </c>
      <c r="K6">
        <f t="shared" si="0"/>
        <v>0.26279416561381824</v>
      </c>
      <c r="L6">
        <f t="shared" si="0"/>
        <v>-0.61721339984836743</v>
      </c>
      <c r="N6">
        <v>3</v>
      </c>
      <c r="O6">
        <v>1</v>
      </c>
      <c r="P6">
        <v>1</v>
      </c>
      <c r="Q6">
        <v>1</v>
      </c>
      <c r="R6">
        <v>25</v>
      </c>
      <c r="S6">
        <v>17</v>
      </c>
      <c r="T6">
        <v>20</v>
      </c>
      <c r="U6">
        <v>3</v>
      </c>
      <c r="V6">
        <v>3</v>
      </c>
      <c r="W6">
        <f t="shared" si="1"/>
        <v>-1.3522468075656264</v>
      </c>
      <c r="X6">
        <f t="shared" si="1"/>
        <v>-0.69850069850104779</v>
      </c>
    </row>
    <row r="7" spans="1:24" x14ac:dyDescent="0.25">
      <c r="B7">
        <v>4</v>
      </c>
      <c r="C7">
        <v>5</v>
      </c>
      <c r="D7">
        <v>1</v>
      </c>
      <c r="E7">
        <v>5</v>
      </c>
      <c r="F7">
        <v>17</v>
      </c>
      <c r="G7">
        <v>9</v>
      </c>
      <c r="H7">
        <v>20</v>
      </c>
      <c r="I7">
        <v>2</v>
      </c>
      <c r="J7">
        <v>3</v>
      </c>
      <c r="K7">
        <f t="shared" si="0"/>
        <v>-1.1562943287008007</v>
      </c>
      <c r="L7">
        <f t="shared" si="0"/>
        <v>-0.61721339984836743</v>
      </c>
      <c r="N7">
        <v>4</v>
      </c>
      <c r="O7">
        <v>4</v>
      </c>
      <c r="P7">
        <v>1</v>
      </c>
      <c r="Q7">
        <v>12</v>
      </c>
      <c r="R7">
        <v>21</v>
      </c>
      <c r="S7">
        <v>13</v>
      </c>
      <c r="T7">
        <v>29</v>
      </c>
      <c r="U7">
        <v>3</v>
      </c>
      <c r="V7">
        <v>2</v>
      </c>
      <c r="W7">
        <f t="shared" si="1"/>
        <v>-1.3522468075656264</v>
      </c>
      <c r="X7">
        <f t="shared" si="1"/>
        <v>-1.270001270001905</v>
      </c>
    </row>
    <row r="8" spans="1:24" x14ac:dyDescent="0.25">
      <c r="B8">
        <v>5</v>
      </c>
      <c r="C8">
        <v>1</v>
      </c>
      <c r="D8">
        <v>1</v>
      </c>
      <c r="E8">
        <v>1</v>
      </c>
      <c r="F8">
        <v>9</v>
      </c>
      <c r="G8">
        <v>5</v>
      </c>
      <c r="H8">
        <v>18</v>
      </c>
      <c r="I8">
        <v>5</v>
      </c>
      <c r="J8">
        <v>5</v>
      </c>
      <c r="K8">
        <f t="shared" si="0"/>
        <v>0.26279416561381824</v>
      </c>
      <c r="L8">
        <f t="shared" si="0"/>
        <v>0.30860669992418394</v>
      </c>
      <c r="N8">
        <v>5</v>
      </c>
      <c r="O8">
        <v>5</v>
      </c>
      <c r="P8">
        <v>1</v>
      </c>
      <c r="Q8">
        <v>19</v>
      </c>
      <c r="R8">
        <v>13</v>
      </c>
      <c r="S8">
        <v>5</v>
      </c>
      <c r="T8">
        <v>15</v>
      </c>
      <c r="U8">
        <v>6</v>
      </c>
      <c r="V8">
        <v>6</v>
      </c>
      <c r="W8">
        <f t="shared" si="1"/>
        <v>0.92966968020136831</v>
      </c>
      <c r="X8">
        <f t="shared" si="1"/>
        <v>1.016001016001524</v>
      </c>
    </row>
    <row r="9" spans="1:24" x14ac:dyDescent="0.25">
      <c r="B9">
        <v>6</v>
      </c>
      <c r="C9">
        <v>4</v>
      </c>
      <c r="D9">
        <v>1</v>
      </c>
      <c r="E9">
        <v>4</v>
      </c>
      <c r="F9">
        <v>21</v>
      </c>
      <c r="G9">
        <v>13</v>
      </c>
      <c r="H9">
        <v>24</v>
      </c>
      <c r="I9">
        <v>5</v>
      </c>
      <c r="J9">
        <v>3</v>
      </c>
      <c r="K9">
        <f t="shared" si="0"/>
        <v>0.26279416561381824</v>
      </c>
      <c r="L9">
        <f t="shared" si="0"/>
        <v>-0.61721339984836743</v>
      </c>
      <c r="N9">
        <v>6</v>
      </c>
      <c r="O9">
        <v>1</v>
      </c>
      <c r="P9">
        <v>1</v>
      </c>
      <c r="Q9">
        <v>1</v>
      </c>
      <c r="R9">
        <v>21</v>
      </c>
      <c r="S9">
        <v>9</v>
      </c>
      <c r="T9">
        <v>21</v>
      </c>
      <c r="U9">
        <v>4</v>
      </c>
      <c r="V9">
        <v>4</v>
      </c>
      <c r="W9">
        <f t="shared" si="1"/>
        <v>-0.59160797830996159</v>
      </c>
      <c r="X9">
        <f t="shared" si="1"/>
        <v>-0.12700012700019056</v>
      </c>
    </row>
    <row r="10" spans="1:24" x14ac:dyDescent="0.25">
      <c r="B10">
        <v>7</v>
      </c>
      <c r="C10">
        <v>1</v>
      </c>
      <c r="D10">
        <v>1</v>
      </c>
      <c r="E10">
        <v>1</v>
      </c>
      <c r="F10">
        <v>21</v>
      </c>
      <c r="G10">
        <v>9</v>
      </c>
      <c r="H10">
        <v>25</v>
      </c>
      <c r="I10">
        <v>1</v>
      </c>
      <c r="J10">
        <v>3</v>
      </c>
      <c r="K10">
        <f t="shared" si="0"/>
        <v>-1.6293238268056738</v>
      </c>
      <c r="L10">
        <f t="shared" si="0"/>
        <v>-0.61721339984836743</v>
      </c>
      <c r="N10">
        <v>7</v>
      </c>
      <c r="O10">
        <v>1</v>
      </c>
      <c r="P10">
        <v>1</v>
      </c>
      <c r="Q10">
        <v>1</v>
      </c>
      <c r="R10">
        <v>17</v>
      </c>
      <c r="S10">
        <v>13</v>
      </c>
      <c r="T10">
        <v>20</v>
      </c>
      <c r="U10">
        <v>4</v>
      </c>
      <c r="V10">
        <v>2</v>
      </c>
      <c r="W10">
        <f t="shared" si="1"/>
        <v>-0.59160797830996159</v>
      </c>
      <c r="X10">
        <f t="shared" si="1"/>
        <v>-1.270001270001905</v>
      </c>
    </row>
    <row r="11" spans="1:24" x14ac:dyDescent="0.25">
      <c r="B11">
        <v>8</v>
      </c>
      <c r="C11">
        <v>1</v>
      </c>
      <c r="D11">
        <v>1</v>
      </c>
      <c r="E11">
        <v>1</v>
      </c>
      <c r="F11">
        <v>10</v>
      </c>
      <c r="G11">
        <v>8</v>
      </c>
      <c r="H11">
        <v>17</v>
      </c>
      <c r="I11">
        <v>4</v>
      </c>
      <c r="J11">
        <v>6</v>
      </c>
      <c r="K11">
        <f t="shared" si="0"/>
        <v>-0.21023533249105475</v>
      </c>
      <c r="L11">
        <f t="shared" si="0"/>
        <v>0.77151674981045959</v>
      </c>
      <c r="N11">
        <v>8</v>
      </c>
      <c r="O11">
        <v>1</v>
      </c>
      <c r="P11">
        <v>1</v>
      </c>
      <c r="Q11">
        <v>1</v>
      </c>
      <c r="R11">
        <v>17</v>
      </c>
      <c r="S11">
        <v>5</v>
      </c>
      <c r="T11">
        <v>21</v>
      </c>
      <c r="U11">
        <v>5</v>
      </c>
      <c r="V11">
        <v>5</v>
      </c>
      <c r="W11">
        <f t="shared" si="1"/>
        <v>0.16903085094570339</v>
      </c>
      <c r="X11">
        <f t="shared" si="1"/>
        <v>0.44450044450066667</v>
      </c>
    </row>
    <row r="12" spans="1:24" x14ac:dyDescent="0.25">
      <c r="B12">
        <v>9</v>
      </c>
      <c r="C12">
        <v>1</v>
      </c>
      <c r="D12">
        <v>1</v>
      </c>
      <c r="E12">
        <v>1</v>
      </c>
      <c r="F12">
        <v>21</v>
      </c>
      <c r="G12">
        <v>13</v>
      </c>
      <c r="H12">
        <v>20</v>
      </c>
      <c r="I12">
        <v>3</v>
      </c>
      <c r="J12">
        <v>1</v>
      </c>
      <c r="K12">
        <f t="shared" si="0"/>
        <v>-0.6832648305959278</v>
      </c>
      <c r="L12">
        <f t="shared" si="0"/>
        <v>-1.5430334996209187</v>
      </c>
      <c r="N12">
        <v>9</v>
      </c>
      <c r="O12">
        <v>1</v>
      </c>
      <c r="P12">
        <v>1</v>
      </c>
      <c r="Q12">
        <v>1</v>
      </c>
      <c r="R12">
        <v>9</v>
      </c>
      <c r="S12">
        <v>4</v>
      </c>
      <c r="T12">
        <v>21</v>
      </c>
      <c r="U12">
        <v>6</v>
      </c>
      <c r="V12">
        <v>3</v>
      </c>
      <c r="W12">
        <f t="shared" si="1"/>
        <v>0.92966968020136831</v>
      </c>
      <c r="X12">
        <f t="shared" si="1"/>
        <v>-0.69850069850104779</v>
      </c>
    </row>
    <row r="14" spans="1:24" x14ac:dyDescent="0.25">
      <c r="B14" t="s">
        <v>4</v>
      </c>
      <c r="I14" t="s">
        <v>2</v>
      </c>
      <c r="J14" t="s">
        <v>5</v>
      </c>
      <c r="K14" t="s">
        <v>27</v>
      </c>
      <c r="L14" t="s">
        <v>28</v>
      </c>
      <c r="N14" t="s">
        <v>7</v>
      </c>
      <c r="U14" t="s">
        <v>2</v>
      </c>
      <c r="V14" t="s">
        <v>5</v>
      </c>
      <c r="W14" t="s">
        <v>27</v>
      </c>
      <c r="X14" t="s">
        <v>28</v>
      </c>
    </row>
    <row r="15" spans="1:24" x14ac:dyDescent="0.25">
      <c r="B15">
        <v>0</v>
      </c>
      <c r="C15">
        <v>29</v>
      </c>
      <c r="D15">
        <v>5</v>
      </c>
      <c r="E15">
        <v>22</v>
      </c>
      <c r="F15">
        <v>21</v>
      </c>
      <c r="G15">
        <v>10</v>
      </c>
      <c r="H15">
        <v>17</v>
      </c>
      <c r="N15">
        <v>0</v>
      </c>
      <c r="O15" t="s">
        <v>8</v>
      </c>
      <c r="P15">
        <v>1</v>
      </c>
      <c r="Q15">
        <v>17</v>
      </c>
      <c r="R15">
        <v>18</v>
      </c>
      <c r="S15">
        <v>6</v>
      </c>
      <c r="T15">
        <v>13</v>
      </c>
    </row>
    <row r="16" spans="1:24" x14ac:dyDescent="0.25">
      <c r="B16">
        <v>1</v>
      </c>
      <c r="C16">
        <v>13</v>
      </c>
      <c r="D16">
        <v>1</v>
      </c>
      <c r="E16">
        <v>13</v>
      </c>
      <c r="F16">
        <v>21</v>
      </c>
      <c r="G16">
        <v>10</v>
      </c>
      <c r="H16">
        <v>16</v>
      </c>
      <c r="I16">
        <v>9</v>
      </c>
      <c r="J16">
        <v>8</v>
      </c>
      <c r="K16">
        <f>(I16-AVERAGE(I$16:I$24))/_xlfn.STDEV.P(I$16:I$24)</f>
        <v>2.3385358667337135</v>
      </c>
      <c r="L16">
        <f>(J16-AVERAGE(J$16:J$24))/_xlfn.STDEV.P(J$16:J$24)</f>
        <v>1.3781180958706001</v>
      </c>
      <c r="N16">
        <v>1</v>
      </c>
      <c r="O16" t="s">
        <v>8</v>
      </c>
      <c r="P16">
        <v>1</v>
      </c>
      <c r="Q16">
        <v>8</v>
      </c>
      <c r="R16">
        <v>13</v>
      </c>
      <c r="S16">
        <v>13</v>
      </c>
      <c r="T16">
        <v>20</v>
      </c>
      <c r="U16">
        <v>8</v>
      </c>
      <c r="V16">
        <v>8</v>
      </c>
      <c r="W16">
        <f>(U16-AVERAGE(U$16:U$24))/_xlfn.STDEV.P(U$16:U$24)</f>
        <v>2.2978728816494138</v>
      </c>
      <c r="X16">
        <f>(V16-AVERAGE(V$16:V$24))/_xlfn.STDEV.P(V$16:V$24)</f>
        <v>2.1549121580333104</v>
      </c>
    </row>
    <row r="17" spans="2:25" x14ac:dyDescent="0.25">
      <c r="B17">
        <v>2</v>
      </c>
      <c r="C17">
        <v>5</v>
      </c>
      <c r="D17">
        <v>1</v>
      </c>
      <c r="E17">
        <v>8</v>
      </c>
      <c r="F17">
        <v>13</v>
      </c>
      <c r="G17">
        <v>5</v>
      </c>
      <c r="H17">
        <v>21</v>
      </c>
      <c r="I17">
        <v>6</v>
      </c>
      <c r="J17">
        <v>8</v>
      </c>
      <c r="K17">
        <f t="shared" ref="K17:L24" si="2">(I17-AVERAGE(I$16:I$24))/_xlfn.STDEV.P(I$16:I$24)</f>
        <v>0.53452248382484902</v>
      </c>
      <c r="L17">
        <f t="shared" si="2"/>
        <v>1.3781180958706001</v>
      </c>
      <c r="N17">
        <v>2</v>
      </c>
      <c r="O17" t="s">
        <v>8</v>
      </c>
      <c r="P17">
        <v>1</v>
      </c>
      <c r="Q17">
        <v>8</v>
      </c>
      <c r="R17">
        <v>13</v>
      </c>
      <c r="S17">
        <v>5</v>
      </c>
      <c r="T17">
        <v>15</v>
      </c>
      <c r="U17">
        <v>5</v>
      </c>
      <c r="V17">
        <v>6</v>
      </c>
      <c r="W17">
        <f t="shared" ref="W17:X24" si="3">(U17-AVERAGE(U$16:U$24))/_xlfn.STDEV.P(U$16:U$24)</f>
        <v>0.29649972666444058</v>
      </c>
      <c r="X17">
        <f t="shared" si="3"/>
        <v>1.2088531618235643</v>
      </c>
    </row>
    <row r="18" spans="2:25" x14ac:dyDescent="0.25">
      <c r="B18">
        <v>3</v>
      </c>
      <c r="C18">
        <v>13</v>
      </c>
      <c r="D18">
        <v>1</v>
      </c>
      <c r="E18">
        <v>13</v>
      </c>
      <c r="F18">
        <v>21</v>
      </c>
      <c r="G18">
        <v>13</v>
      </c>
      <c r="H18">
        <v>25</v>
      </c>
      <c r="I18">
        <v>6</v>
      </c>
      <c r="J18">
        <v>5</v>
      </c>
      <c r="K18">
        <f t="shared" si="2"/>
        <v>0.53452248382484902</v>
      </c>
      <c r="L18">
        <f t="shared" si="2"/>
        <v>0.17782168978975491</v>
      </c>
      <c r="N18">
        <v>3</v>
      </c>
      <c r="O18" t="s">
        <v>8</v>
      </c>
      <c r="P18">
        <v>1</v>
      </c>
      <c r="Q18">
        <v>16</v>
      </c>
      <c r="R18">
        <v>13</v>
      </c>
      <c r="S18">
        <v>5</v>
      </c>
      <c r="T18">
        <v>17</v>
      </c>
      <c r="U18">
        <v>4</v>
      </c>
      <c r="V18">
        <v>3</v>
      </c>
      <c r="W18">
        <f t="shared" si="3"/>
        <v>-0.37062465833055047</v>
      </c>
      <c r="X18">
        <f t="shared" si="3"/>
        <v>-0.21023533249105475</v>
      </c>
    </row>
    <row r="19" spans="2:25" x14ac:dyDescent="0.25">
      <c r="B19">
        <v>4</v>
      </c>
      <c r="C19">
        <v>5</v>
      </c>
      <c r="D19">
        <v>5</v>
      </c>
      <c r="E19">
        <v>5</v>
      </c>
      <c r="F19">
        <v>21</v>
      </c>
      <c r="G19">
        <v>5</v>
      </c>
      <c r="H19">
        <v>22</v>
      </c>
      <c r="I19">
        <v>4</v>
      </c>
      <c r="J19">
        <v>4</v>
      </c>
      <c r="K19">
        <f t="shared" si="2"/>
        <v>-0.66815310478106071</v>
      </c>
      <c r="L19">
        <f t="shared" si="2"/>
        <v>-0.22227711223719346</v>
      </c>
      <c r="N19">
        <v>4</v>
      </c>
      <c r="O19" t="s">
        <v>8</v>
      </c>
      <c r="P19">
        <v>1</v>
      </c>
      <c r="Q19">
        <v>15</v>
      </c>
      <c r="R19">
        <v>13</v>
      </c>
      <c r="S19">
        <v>9</v>
      </c>
      <c r="T19">
        <v>17</v>
      </c>
      <c r="U19">
        <v>3</v>
      </c>
      <c r="V19">
        <v>2</v>
      </c>
      <c r="W19">
        <f t="shared" si="3"/>
        <v>-1.0377490433255414</v>
      </c>
      <c r="X19">
        <f t="shared" si="3"/>
        <v>-0.6832648305959278</v>
      </c>
    </row>
    <row r="20" spans="2:25" x14ac:dyDescent="0.25">
      <c r="B20">
        <v>5</v>
      </c>
      <c r="C20">
        <v>5</v>
      </c>
      <c r="D20">
        <v>1</v>
      </c>
      <c r="E20">
        <v>5</v>
      </c>
      <c r="F20">
        <v>9</v>
      </c>
      <c r="G20">
        <v>5</v>
      </c>
      <c r="H20">
        <v>14</v>
      </c>
      <c r="I20">
        <v>4</v>
      </c>
      <c r="J20">
        <v>4</v>
      </c>
      <c r="K20">
        <f t="shared" si="2"/>
        <v>-0.66815310478106071</v>
      </c>
      <c r="L20">
        <f t="shared" si="2"/>
        <v>-0.22227711223719346</v>
      </c>
      <c r="N20">
        <v>5</v>
      </c>
      <c r="O20" t="s">
        <v>8</v>
      </c>
      <c r="P20">
        <v>1</v>
      </c>
      <c r="Q20">
        <v>1</v>
      </c>
      <c r="R20">
        <v>9</v>
      </c>
      <c r="S20">
        <v>9</v>
      </c>
      <c r="T20">
        <v>13</v>
      </c>
      <c r="U20">
        <v>4</v>
      </c>
      <c r="V20">
        <v>3</v>
      </c>
      <c r="W20">
        <f t="shared" si="3"/>
        <v>-0.37062465833055047</v>
      </c>
      <c r="X20">
        <f t="shared" si="3"/>
        <v>-0.21023533249105475</v>
      </c>
    </row>
    <row r="21" spans="2:25" x14ac:dyDescent="0.25">
      <c r="B21">
        <v>6</v>
      </c>
      <c r="C21">
        <v>13</v>
      </c>
      <c r="D21">
        <v>1</v>
      </c>
      <c r="E21">
        <v>13</v>
      </c>
      <c r="F21">
        <v>21</v>
      </c>
      <c r="G21">
        <v>21</v>
      </c>
      <c r="H21">
        <v>25</v>
      </c>
      <c r="I21">
        <v>5</v>
      </c>
      <c r="J21">
        <v>2</v>
      </c>
      <c r="K21">
        <f t="shared" si="2"/>
        <v>-6.6815310478105863E-2</v>
      </c>
      <c r="L21">
        <f t="shared" si="2"/>
        <v>-1.0224747162910903</v>
      </c>
      <c r="N21">
        <v>6</v>
      </c>
      <c r="O21" t="s">
        <v>8</v>
      </c>
      <c r="P21">
        <v>1</v>
      </c>
      <c r="Q21">
        <v>5</v>
      </c>
      <c r="R21">
        <v>17</v>
      </c>
      <c r="S21">
        <v>9</v>
      </c>
      <c r="T21">
        <v>16</v>
      </c>
      <c r="U21">
        <v>4</v>
      </c>
      <c r="V21">
        <v>2</v>
      </c>
      <c r="W21">
        <f t="shared" si="3"/>
        <v>-0.37062465833055047</v>
      </c>
      <c r="X21">
        <f t="shared" si="3"/>
        <v>-0.6832648305959278</v>
      </c>
    </row>
    <row r="22" spans="2:25" x14ac:dyDescent="0.25">
      <c r="B22">
        <v>7</v>
      </c>
      <c r="C22">
        <v>1</v>
      </c>
      <c r="D22">
        <v>1</v>
      </c>
      <c r="E22">
        <v>5</v>
      </c>
      <c r="F22">
        <v>12</v>
      </c>
      <c r="G22">
        <v>5</v>
      </c>
      <c r="H22">
        <v>13</v>
      </c>
      <c r="I22">
        <v>4</v>
      </c>
      <c r="J22">
        <v>1</v>
      </c>
      <c r="K22">
        <f t="shared" si="2"/>
        <v>-0.66815310478106071</v>
      </c>
      <c r="L22">
        <f t="shared" si="2"/>
        <v>-1.4225735183180386</v>
      </c>
      <c r="N22">
        <v>7</v>
      </c>
      <c r="O22" t="s">
        <v>8</v>
      </c>
      <c r="P22">
        <v>1</v>
      </c>
      <c r="Q22">
        <v>1</v>
      </c>
      <c r="R22">
        <v>9</v>
      </c>
      <c r="S22">
        <v>1</v>
      </c>
      <c r="T22">
        <v>26</v>
      </c>
      <c r="U22">
        <v>3</v>
      </c>
      <c r="V22">
        <v>1</v>
      </c>
      <c r="W22">
        <f t="shared" si="3"/>
        <v>-1.0377490433255414</v>
      </c>
      <c r="X22">
        <f t="shared" si="3"/>
        <v>-1.1562943287008007</v>
      </c>
    </row>
    <row r="23" spans="2:25" x14ac:dyDescent="0.25">
      <c r="B23">
        <v>8</v>
      </c>
      <c r="C23">
        <v>13</v>
      </c>
      <c r="D23">
        <v>1</v>
      </c>
      <c r="E23">
        <v>13</v>
      </c>
      <c r="F23">
        <v>9</v>
      </c>
      <c r="G23">
        <v>9</v>
      </c>
      <c r="H23">
        <v>17</v>
      </c>
      <c r="I23">
        <v>3</v>
      </c>
      <c r="J23">
        <v>7</v>
      </c>
      <c r="K23">
        <f t="shared" si="2"/>
        <v>-1.2694908990840155</v>
      </c>
      <c r="L23">
        <f t="shared" si="2"/>
        <v>0.97801929384365172</v>
      </c>
      <c r="N23">
        <v>8</v>
      </c>
      <c r="O23" t="s">
        <v>8</v>
      </c>
      <c r="P23">
        <v>1</v>
      </c>
      <c r="Q23">
        <v>5</v>
      </c>
      <c r="R23">
        <v>9</v>
      </c>
      <c r="S23">
        <v>16</v>
      </c>
      <c r="T23">
        <v>17</v>
      </c>
      <c r="U23">
        <v>6</v>
      </c>
      <c r="V23">
        <v>4</v>
      </c>
      <c r="W23">
        <f t="shared" si="3"/>
        <v>0.96362411165943163</v>
      </c>
      <c r="X23">
        <f t="shared" si="3"/>
        <v>0.26279416561381824</v>
      </c>
    </row>
    <row r="24" spans="2:25" x14ac:dyDescent="0.25">
      <c r="B24">
        <v>9</v>
      </c>
      <c r="C24">
        <v>1</v>
      </c>
      <c r="D24">
        <v>1</v>
      </c>
      <c r="E24">
        <v>1</v>
      </c>
      <c r="F24">
        <v>13</v>
      </c>
      <c r="G24">
        <v>13</v>
      </c>
      <c r="H24">
        <v>20</v>
      </c>
      <c r="I24">
        <v>5</v>
      </c>
      <c r="J24">
        <v>2</v>
      </c>
      <c r="K24">
        <f t="shared" si="2"/>
        <v>-6.6815310478105863E-2</v>
      </c>
      <c r="L24">
        <f t="shared" si="2"/>
        <v>-1.0224747162910903</v>
      </c>
      <c r="N24">
        <v>9</v>
      </c>
      <c r="O24" t="s">
        <v>8</v>
      </c>
      <c r="P24">
        <v>1</v>
      </c>
      <c r="Q24">
        <v>4</v>
      </c>
      <c r="R24">
        <v>13</v>
      </c>
      <c r="S24">
        <v>5</v>
      </c>
      <c r="T24">
        <v>19</v>
      </c>
      <c r="U24">
        <v>4</v>
      </c>
      <c r="V24">
        <v>2</v>
      </c>
      <c r="W24">
        <f t="shared" si="3"/>
        <v>-0.37062465833055047</v>
      </c>
      <c r="X24">
        <f t="shared" si="3"/>
        <v>-0.6832648305959278</v>
      </c>
    </row>
    <row r="26" spans="2:25" x14ac:dyDescent="0.25">
      <c r="T26" t="s">
        <v>85</v>
      </c>
      <c r="U26" t="s">
        <v>0</v>
      </c>
      <c r="V26" t="s">
        <v>6</v>
      </c>
      <c r="W26" t="s">
        <v>4</v>
      </c>
      <c r="X26" t="s">
        <v>7</v>
      </c>
    </row>
    <row r="27" spans="2:25" x14ac:dyDescent="0.25">
      <c r="T27" t="s">
        <v>0</v>
      </c>
      <c r="U27">
        <v>0</v>
      </c>
      <c r="V27">
        <f>SQRT(SUMXMY2(K4:K12,W4:W12))</f>
        <v>2.9538173409840471</v>
      </c>
      <c r="W27">
        <f>SQRT(SUMXMY2(K4:K12,K16:K24))</f>
        <v>2.1445792549541669</v>
      </c>
      <c r="X27">
        <f>SQRT(SUMXMY2(K4:K12,W16:W24))</f>
        <v>2.0628122901886621</v>
      </c>
    </row>
    <row r="28" spans="2:25" x14ac:dyDescent="0.25">
      <c r="T28" t="s">
        <v>6</v>
      </c>
      <c r="V28">
        <v>0</v>
      </c>
      <c r="W28">
        <f>SQRT(SUMXMY2(W4:W12,K16:K24))</f>
        <v>3.2370197262781368</v>
      </c>
      <c r="X28">
        <f>SQRT(SUMXMY2(W4:W12,W16:W24))</f>
        <v>2.3892798767465009</v>
      </c>
    </row>
    <row r="29" spans="2:25" x14ac:dyDescent="0.25">
      <c r="T29" t="s">
        <v>4</v>
      </c>
      <c r="W29">
        <v>0</v>
      </c>
      <c r="X29">
        <f>SQRT(SUMXMY2(K16:K24,W16:W24))</f>
        <v>2.5319415560299694</v>
      </c>
      <c r="Y29" t="s">
        <v>87</v>
      </c>
    </row>
    <row r="30" spans="2:25" x14ac:dyDescent="0.25">
      <c r="T30" t="s">
        <v>7</v>
      </c>
      <c r="X30">
        <v>0</v>
      </c>
      <c r="Y30">
        <f>(V27+W27+X27+W28+X28+X29)/6</f>
        <v>2.5532416741969137</v>
      </c>
    </row>
    <row r="32" spans="2:25" x14ac:dyDescent="0.25">
      <c r="T32" t="s">
        <v>86</v>
      </c>
      <c r="U32" t="s">
        <v>0</v>
      </c>
      <c r="V32" t="s">
        <v>6</v>
      </c>
      <c r="W32" t="s">
        <v>4</v>
      </c>
      <c r="X32" t="s">
        <v>7</v>
      </c>
    </row>
    <row r="33" spans="20:25" x14ac:dyDescent="0.25">
      <c r="T33" t="s">
        <v>0</v>
      </c>
      <c r="U33">
        <v>0</v>
      </c>
      <c r="V33">
        <f>SQRT(SUMXMY2(L4:L12,X4:X12))</f>
        <v>1.7345440447185272</v>
      </c>
      <c r="W33">
        <f>SQRT(SUMXMY2(L4:L12,L16:L24))</f>
        <v>1.5227958796178833</v>
      </c>
      <c r="X33">
        <f>SQRT(SUMXMY2(L4:L12,X16:X24))</f>
        <v>1.6787115513984128</v>
      </c>
    </row>
    <row r="34" spans="20:25" x14ac:dyDescent="0.25">
      <c r="T34" t="s">
        <v>6</v>
      </c>
      <c r="V34">
        <v>0</v>
      </c>
      <c r="W34">
        <f>SQRT(SUMXMY2(X4:X12,L16:L24))</f>
        <v>2.1883154127748372</v>
      </c>
      <c r="X34">
        <f>SQRT(SUMXMY2(X4:X12,X16:X24))</f>
        <v>1.6736409404226233</v>
      </c>
    </row>
    <row r="35" spans="20:25" x14ac:dyDescent="0.25">
      <c r="T35" t="s">
        <v>4</v>
      </c>
      <c r="W35">
        <v>0</v>
      </c>
      <c r="X35">
        <f>SQRT(SUMXMY2(L16:L24,X16:X24))</f>
        <v>1.3445745982908246</v>
      </c>
      <c r="Y35" t="s">
        <v>87</v>
      </c>
    </row>
    <row r="36" spans="20:25" x14ac:dyDescent="0.25">
      <c r="T36" t="s">
        <v>7</v>
      </c>
      <c r="X36">
        <v>0</v>
      </c>
      <c r="Y36">
        <f t="shared" ref="Y36" si="4">(V33+W33+X33+W34+X34+X35)/6</f>
        <v>1.690430404537185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E0CE-BA7D-4669-A64B-B3F52ECE5F12}">
  <dimension ref="A1:O12"/>
  <sheetViews>
    <sheetView workbookViewId="0">
      <selection activeCell="M17" sqref="M17"/>
    </sheetView>
  </sheetViews>
  <sheetFormatPr defaultRowHeight="15" x14ac:dyDescent="0.25"/>
  <sheetData>
    <row r="1" spans="1:15" x14ac:dyDescent="0.25">
      <c r="A1" t="s">
        <v>76</v>
      </c>
      <c r="B1" t="str">
        <f>Sheet1!C56</f>
        <v>obs1</v>
      </c>
      <c r="C1" t="str">
        <f>Sheet1!D56</f>
        <v>obs2</v>
      </c>
      <c r="D1" t="str">
        <f>Sheet1!E56</f>
        <v>obs3</v>
      </c>
      <c r="E1" t="str">
        <f>Sheet1!F56</f>
        <v>obs4</v>
      </c>
      <c r="F1" t="str">
        <f>Sheet1!G56</f>
        <v>obs5</v>
      </c>
      <c r="G1" t="str">
        <f>Sheet1!H56</f>
        <v>obs6</v>
      </c>
      <c r="H1" t="str">
        <f>Sheet1!I56</f>
        <v>obs7</v>
      </c>
      <c r="I1" t="str">
        <f>Sheet1!J56</f>
        <v>obs8</v>
      </c>
      <c r="J1" t="str">
        <f>Sheet1!K56</f>
        <v>obs9</v>
      </c>
      <c r="K1" t="str">
        <f>Sheet1!L56</f>
        <v>obs10</v>
      </c>
      <c r="L1" t="str">
        <f>Sheet1!M56</f>
        <v>obs11</v>
      </c>
      <c r="M1" t="str">
        <f>Sheet1!N56</f>
        <v>obs12</v>
      </c>
      <c r="N1" t="str">
        <f>Sheet1!O56</f>
        <v>obs13</v>
      </c>
      <c r="O1" t="str">
        <f>Sheet1!P56</f>
        <v>total</v>
      </c>
    </row>
    <row r="2" spans="1:15" x14ac:dyDescent="0.25">
      <c r="A2" t="str">
        <f>Sheet1!B57</f>
        <v>OPPO</v>
      </c>
      <c r="B2">
        <f>Sheet1!C57</f>
        <v>0.32719598520693755</v>
      </c>
      <c r="C2">
        <f>Sheet1!D57</f>
        <v>0.53235834567347029</v>
      </c>
      <c r="D2">
        <f>Sheet1!E57</f>
        <v>0.55925726704496259</v>
      </c>
      <c r="E2">
        <f>Sheet1!F57</f>
        <v>0.75181886022029421</v>
      </c>
      <c r="F2">
        <f>Sheet1!G57</f>
        <v>0.17327667934527327</v>
      </c>
      <c r="G2">
        <f>Sheet1!H57</f>
        <v>0.29918388166802701</v>
      </c>
      <c r="H2">
        <f>Sheet1!I57</f>
        <v>0.99434214789970998</v>
      </c>
      <c r="I2">
        <f>Sheet1!J57</f>
        <v>0.58029785890413099</v>
      </c>
      <c r="J2">
        <f>Sheet1!K57</f>
        <v>0.17993650439766939</v>
      </c>
      <c r="K2">
        <f>Sheet1!L57</f>
        <v>0.65541915167404352</v>
      </c>
      <c r="L2">
        <f>Sheet1!M57</f>
        <v>0.3082607202900049</v>
      </c>
      <c r="M2">
        <f>Sheet1!N57</f>
        <v>0.34330584036223083</v>
      </c>
      <c r="N2">
        <f>Sheet1!O57</f>
        <v>0.31639522689580435</v>
      </c>
      <c r="O2">
        <f>Sheet1!P57</f>
        <v>0.46315757458327372</v>
      </c>
    </row>
    <row r="3" spans="1:15" x14ac:dyDescent="0.25">
      <c r="A3" t="str">
        <f>Sheet1!B58</f>
        <v>KAMIN</v>
      </c>
      <c r="B3">
        <f>Sheet1!C58</f>
        <v>0.36331486676691371</v>
      </c>
      <c r="C3">
        <f>Sheet1!D58</f>
        <v>0.53067617362078867</v>
      </c>
      <c r="D3">
        <f>Sheet1!E58</f>
        <v>1.0423453819264339</v>
      </c>
      <c r="E3">
        <f>Sheet1!F58</f>
        <v>0.41176485724709433</v>
      </c>
      <c r="F3">
        <f>Sheet1!G58</f>
        <v>0.68924451250345142</v>
      </c>
      <c r="G3">
        <f>Sheet1!H58</f>
        <v>0.13235805267383788</v>
      </c>
      <c r="H3">
        <f>Sheet1!I58</f>
        <v>0.83888883685611737</v>
      </c>
      <c r="I3">
        <f>Sheet1!J58</f>
        <v>0.28685927615660028</v>
      </c>
      <c r="J3">
        <f>Sheet1!K58</f>
        <v>0.3221591025841225</v>
      </c>
      <c r="K3">
        <f>Sheet1!L58</f>
        <v>0.75937156961437624</v>
      </c>
      <c r="L3">
        <f>Sheet1!M58</f>
        <v>0.49973459345383564</v>
      </c>
      <c r="M3">
        <f>Sheet1!N58</f>
        <v>0.28171454274565483</v>
      </c>
      <c r="N3">
        <f>Sheet1!O58</f>
        <v>0.40115679392883141</v>
      </c>
      <c r="O3">
        <f>Sheet1!P58</f>
        <v>0.50458373539061985</v>
      </c>
    </row>
    <row r="4" spans="1:15" x14ac:dyDescent="0.25">
      <c r="A4" t="str">
        <f>Sheet1!B59</f>
        <v>CLUST</v>
      </c>
      <c r="B4">
        <f>Sheet1!C59</f>
        <v>0.41919633987348859</v>
      </c>
      <c r="C4">
        <f>Sheet1!D59</f>
        <v>0.58722964864441762</v>
      </c>
      <c r="D4">
        <f>Sheet1!E59</f>
        <v>0.16227216974338535</v>
      </c>
      <c r="E4">
        <f>Sheet1!F59</f>
        <v>0.33044332285322781</v>
      </c>
      <c r="F4">
        <f>Sheet1!G59</f>
        <v>0.29954392150506548</v>
      </c>
      <c r="G4">
        <f>Sheet1!H59</f>
        <v>0.41201540281289867</v>
      </c>
      <c r="H4">
        <f>Sheet1!I59</f>
        <v>0.25278886889659569</v>
      </c>
      <c r="I4">
        <f>Sheet1!J59</f>
        <v>0.21056639044867301</v>
      </c>
      <c r="J4">
        <f>Sheet1!K59</f>
        <v>0.55183568340102229</v>
      </c>
      <c r="K4">
        <f>Sheet1!L59</f>
        <v>0.36968741737578559</v>
      </c>
      <c r="L4">
        <f>Sheet1!M59</f>
        <v>0.2753357978981229</v>
      </c>
      <c r="M4">
        <f>Sheet1!N59</f>
        <v>0.32905844550616947</v>
      </c>
      <c r="N4">
        <f>Sheet1!O59</f>
        <v>0.72569728461013461</v>
      </c>
      <c r="O4">
        <f>Sheet1!P59</f>
        <v>0.37889774565915285</v>
      </c>
    </row>
    <row r="5" spans="1:15" x14ac:dyDescent="0.25">
      <c r="A5" t="str">
        <f>Sheet1!B60</f>
        <v>KIM</v>
      </c>
      <c r="B5">
        <f>Sheet1!C60</f>
        <v>0.18600710519584251</v>
      </c>
      <c r="C5">
        <f>Sheet1!D60</f>
        <v>0.82330680668529865</v>
      </c>
      <c r="D5">
        <f>Sheet1!E60</f>
        <v>0.43612538312866284</v>
      </c>
      <c r="E5">
        <f>Sheet1!F60</f>
        <v>0.95498320035158191</v>
      </c>
      <c r="F5">
        <f>Sheet1!G60</f>
        <v>0.47591289417437094</v>
      </c>
      <c r="G5">
        <f>Sheet1!H60</f>
        <v>0.52756395902974762</v>
      </c>
      <c r="H5">
        <f>Sheet1!I60</f>
        <v>1.0681064711187316</v>
      </c>
      <c r="I5">
        <f>Sheet1!J60</f>
        <v>0.53487882778768114</v>
      </c>
      <c r="J5">
        <f>Sheet1!K60</f>
        <v>0.32454653472428874</v>
      </c>
      <c r="K5">
        <f>Sheet1!L60</f>
        <v>0.52108825916736412</v>
      </c>
      <c r="L5">
        <f>Sheet1!M60</f>
        <v>0.68062148213739593</v>
      </c>
      <c r="M5">
        <f>Sheet1!N60</f>
        <v>0.55080990071240898</v>
      </c>
      <c r="N5">
        <f>Sheet1!O60</f>
        <v>0.24927725638808301</v>
      </c>
      <c r="O5">
        <f>Sheet1!P60</f>
        <v>0.56409446773857375</v>
      </c>
    </row>
    <row r="6" spans="1:15" x14ac:dyDescent="0.25">
      <c r="A6" t="str">
        <f>Sheet1!B61</f>
        <v>KRAWCZ</v>
      </c>
      <c r="B6">
        <f>Sheet1!C61</f>
        <v>0.30426510689337405</v>
      </c>
      <c r="C6">
        <f>Sheet1!D61</f>
        <v>0.64173052737740033</v>
      </c>
      <c r="D6">
        <f>Sheet1!E61</f>
        <v>0.22901354989646314</v>
      </c>
      <c r="E6">
        <f>Sheet1!F61</f>
        <v>0.68808473561781425</v>
      </c>
      <c r="F6">
        <f>Sheet1!G61</f>
        <v>0.22432775378080852</v>
      </c>
      <c r="G6">
        <f>Sheet1!H61</f>
        <v>0.50908155119153586</v>
      </c>
      <c r="H6">
        <f>Sheet1!I61</f>
        <v>0.42245769324250226</v>
      </c>
      <c r="I6">
        <f>Sheet1!J61</f>
        <v>0.31192388701762003</v>
      </c>
      <c r="J6">
        <f>Sheet1!K61</f>
        <v>0.28506604057872609</v>
      </c>
      <c r="K6">
        <f>Sheet1!L61</f>
        <v>0.91893572973143356</v>
      </c>
      <c r="L6">
        <f>Sheet1!M61</f>
        <v>0.32108958311047892</v>
      </c>
      <c r="M6">
        <f>Sheet1!N61</f>
        <v>0.47429467537133052</v>
      </c>
      <c r="N6">
        <f>Sheet1!O61</f>
        <v>0.61466105366156742</v>
      </c>
      <c r="O6">
        <f>Sheet1!P61</f>
        <v>0.45730245288238885</v>
      </c>
    </row>
    <row r="7" spans="1:15" x14ac:dyDescent="0.25">
      <c r="A7" t="str">
        <f>Sheet1!B62</f>
        <v>L1L0</v>
      </c>
      <c r="B7">
        <f>Sheet1!C62</f>
        <v>0.38948147602432776</v>
      </c>
      <c r="C7">
        <f>Sheet1!D62</f>
        <v>0.26486398294947555</v>
      </c>
      <c r="D7">
        <f>Sheet1!E62</f>
        <v>0.34254421267354218</v>
      </c>
      <c r="E7">
        <f>Sheet1!F62</f>
        <v>0.53547000635643904</v>
      </c>
      <c r="F7">
        <f>Sheet1!G62</f>
        <v>0.31712748181082712</v>
      </c>
      <c r="G7">
        <f>Sheet1!H62</f>
        <v>0.89690084096728906</v>
      </c>
      <c r="H7">
        <f>Sheet1!I62</f>
        <v>1.419886559185682</v>
      </c>
      <c r="I7">
        <f>Sheet1!J62</f>
        <v>0.19418421042107023</v>
      </c>
      <c r="J7">
        <f>Sheet1!K62</f>
        <v>0.33445134198935272</v>
      </c>
      <c r="K7">
        <f>Sheet1!L62</f>
        <v>0.62528948627662395</v>
      </c>
      <c r="L7">
        <f>Sheet1!M62</f>
        <v>0.26506357417969928</v>
      </c>
      <c r="M7">
        <f>Sheet1!N62</f>
        <v>0.56489107771168245</v>
      </c>
      <c r="N7">
        <f>Sheet1!O62</f>
        <v>0.32175358666997972</v>
      </c>
      <c r="O7">
        <f>Sheet1!P62</f>
        <v>0.49783906440123005</v>
      </c>
    </row>
    <row r="8" spans="1:15" x14ac:dyDescent="0.25">
      <c r="A8" t="str">
        <f>Sheet1!B63</f>
        <v>PERCEPT</v>
      </c>
      <c r="B8">
        <f>Sheet1!C63</f>
        <v>0.1132568353541851</v>
      </c>
      <c r="C8">
        <f>Sheet1!D63</f>
        <v>0.39017178048599355</v>
      </c>
      <c r="D8">
        <f>Sheet1!E63</f>
        <v>0.40064723974153821</v>
      </c>
      <c r="E8">
        <f>Sheet1!F63</f>
        <v>0.46400202974439986</v>
      </c>
      <c r="F8">
        <f>Sheet1!G63</f>
        <v>0.41611189353776923</v>
      </c>
      <c r="G8">
        <f>Sheet1!H63</f>
        <v>0.30730946219009192</v>
      </c>
      <c r="H8">
        <f>Sheet1!I63</f>
        <v>0.58885132313032928</v>
      </c>
      <c r="I8">
        <f>Sheet1!J63</f>
        <v>0.2545824993392366</v>
      </c>
      <c r="J8">
        <f>Sheet1!K63</f>
        <v>0.25438452171562287</v>
      </c>
      <c r="K8">
        <f>Sheet1!L63</f>
        <v>0.41195715152101536</v>
      </c>
      <c r="L8">
        <f>Sheet1!M63</f>
        <v>0.32811943049496611</v>
      </c>
      <c r="M8">
        <f>Sheet1!N63</f>
        <v>0.21956705042576283</v>
      </c>
      <c r="N8">
        <f>Sheet1!O63</f>
        <v>0.41019554998304963</v>
      </c>
      <c r="O8">
        <f>Sheet1!P63</f>
        <v>0.35070436674338157</v>
      </c>
    </row>
    <row r="9" spans="1:15" x14ac:dyDescent="0.25">
      <c r="A9" t="str">
        <f>Sheet1!B64</f>
        <v>REINHAR</v>
      </c>
      <c r="B9">
        <f>Sheet1!C64</f>
        <v>0.29458719571287728</v>
      </c>
      <c r="C9">
        <f>Sheet1!D64</f>
        <v>0.879606839238817</v>
      </c>
      <c r="D9">
        <f>Sheet1!E64</f>
        <v>0.12455448374482546</v>
      </c>
      <c r="E9">
        <f>Sheet1!F64</f>
        <v>0.14570221968306604</v>
      </c>
      <c r="F9">
        <f>Sheet1!G64</f>
        <v>0.53444316239515111</v>
      </c>
      <c r="G9">
        <f>Sheet1!H64</f>
        <v>0.4278781664597594</v>
      </c>
      <c r="H9">
        <f>Sheet1!I64</f>
        <v>0.30536260585028829</v>
      </c>
      <c r="I9">
        <f>Sheet1!J64</f>
        <v>0.35914786205605947</v>
      </c>
      <c r="J9">
        <f>Sheet1!K64</f>
        <v>0.39840797839114356</v>
      </c>
      <c r="K9">
        <f>Sheet1!L64</f>
        <v>0.27850782240910837</v>
      </c>
      <c r="L9">
        <f>Sheet1!M64</f>
        <v>0.45438101827571192</v>
      </c>
      <c r="M9">
        <f>Sheet1!N64</f>
        <v>0.16186085290413005</v>
      </c>
      <c r="N9">
        <f>Sheet1!O64</f>
        <v>0.80355993531775882</v>
      </c>
      <c r="O9">
        <f>Sheet1!P64</f>
        <v>0.3975384724952844</v>
      </c>
    </row>
    <row r="10" spans="1:15" x14ac:dyDescent="0.25">
      <c r="A10" t="str">
        <f>Sheet1!B65</f>
        <v>TIE</v>
      </c>
      <c r="B10">
        <f>Sheet1!C65</f>
        <v>0.21925945261029109</v>
      </c>
      <c r="C10">
        <f>Sheet1!D65</f>
        <v>0.37453977974254532</v>
      </c>
      <c r="D10">
        <f>Sheet1!E65</f>
        <v>0.820295337990542</v>
      </c>
      <c r="E10">
        <f>Sheet1!F65</f>
        <v>0.61143470482635121</v>
      </c>
      <c r="F10">
        <f>Sheet1!G65</f>
        <v>0.32349072712806254</v>
      </c>
      <c r="G10">
        <f>Sheet1!H65</f>
        <v>0.81753957298737256</v>
      </c>
      <c r="H10">
        <f>Sheet1!I65</f>
        <v>0.56856984749056572</v>
      </c>
      <c r="I10">
        <f>Sheet1!J65</f>
        <v>0.27946022092881578</v>
      </c>
      <c r="J10">
        <f>Sheet1!K65</f>
        <v>0.59323727437087437</v>
      </c>
      <c r="K10">
        <f>Sheet1!L65</f>
        <v>0.50324558830996369</v>
      </c>
      <c r="L10">
        <f>Sheet1!M65</f>
        <v>0.27579706580736535</v>
      </c>
      <c r="M10">
        <f>Sheet1!N65</f>
        <v>0.55740599729195617</v>
      </c>
      <c r="N10">
        <f>Sheet1!O65</f>
        <v>0.60494625007096137</v>
      </c>
      <c r="O10">
        <f>Sheet1!P65</f>
        <v>0.50378629381197448</v>
      </c>
    </row>
    <row r="11" spans="1:15" x14ac:dyDescent="0.25">
      <c r="A11" t="str">
        <f>Sheet1!B66</f>
        <v>disparity</v>
      </c>
      <c r="B11">
        <f>Sheet1!C66</f>
        <v>0.29072937373758195</v>
      </c>
      <c r="C11">
        <f>Sheet1!D66</f>
        <v>0.55827598715757853</v>
      </c>
      <c r="D11">
        <f>Sheet1!E66</f>
        <v>0.45745055843226168</v>
      </c>
      <c r="E11">
        <f>Sheet1!F66</f>
        <v>0.54374488187780767</v>
      </c>
      <c r="F11">
        <f>Sheet1!G66</f>
        <v>0.38371989179786437</v>
      </c>
      <c r="G11">
        <f>Sheet1!H66</f>
        <v>0.48109232110895106</v>
      </c>
      <c r="H11">
        <f>Sheet1!I66</f>
        <v>0.71769492818561365</v>
      </c>
      <c r="I11">
        <f>Sheet1!J66</f>
        <v>0.3346556703399875</v>
      </c>
      <c r="J11">
        <f>Sheet1!K66</f>
        <v>0.36044722023920245</v>
      </c>
      <c r="K11">
        <f>Sheet1!L66</f>
        <v>0.56038913067552387</v>
      </c>
      <c r="L11">
        <f>Sheet1!M66</f>
        <v>0.37871147396084232</v>
      </c>
      <c r="M11">
        <f>Sheet1!N66</f>
        <v>0.38698982033681401</v>
      </c>
      <c r="N11">
        <f>Sheet1!O66</f>
        <v>0.49418254861401895</v>
      </c>
      <c r="O11">
        <f>Sheet1!P66</f>
        <v>0.45754490818954213</v>
      </c>
    </row>
    <row r="12" spans="1:15" x14ac:dyDescent="0.25">
      <c r="A12" t="str">
        <f>Sheet1!B67</f>
        <v>rank_dif</v>
      </c>
      <c r="B12">
        <f>Sheet1!C67</f>
        <v>1.4725646976819518</v>
      </c>
      <c r="C12">
        <f>Sheet1!D67</f>
        <v>2.8323881060049168</v>
      </c>
      <c r="D12">
        <f>Sheet1!E67</f>
        <v>2.5900704710785258</v>
      </c>
      <c r="E12">
        <f>Sheet1!F67</f>
        <v>2.8534162564756662</v>
      </c>
      <c r="F12">
        <f>Sheet1!G67</f>
        <v>2.0022354131880244</v>
      </c>
      <c r="G12">
        <f>Sheet1!H67</f>
        <v>2.5781078031052123</v>
      </c>
      <c r="H12">
        <f>Sheet1!I67</f>
        <v>3.7420568888245498</v>
      </c>
      <c r="I12">
        <f>Sheet1!J67</f>
        <v>1.703776661057715</v>
      </c>
      <c r="J12">
        <f>Sheet1!K67</f>
        <v>1.8676939963766859</v>
      </c>
      <c r="K12">
        <f>Sheet1!L67</f>
        <v>2.7427202662585</v>
      </c>
      <c r="L12">
        <f>Sheet1!M67</f>
        <v>1.9078476540115705</v>
      </c>
      <c r="M12">
        <f>Sheet1!N67</f>
        <v>2.017212913946596</v>
      </c>
      <c r="N12">
        <f>Sheet1!O67</f>
        <v>2.5532416741969137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702EE-D2F5-4AC2-A0AD-BA699EAD5D08}">
  <dimension ref="A1:O12"/>
  <sheetViews>
    <sheetView workbookViewId="0">
      <selection activeCell="B14" sqref="B14"/>
    </sheetView>
  </sheetViews>
  <sheetFormatPr defaultRowHeight="15" x14ac:dyDescent="0.25"/>
  <sheetData>
    <row r="1" spans="1:15" x14ac:dyDescent="0.25">
      <c r="A1" t="s">
        <v>77</v>
      </c>
      <c r="B1" t="str">
        <f>Sheet1!C82</f>
        <v>obs1</v>
      </c>
      <c r="C1" t="str">
        <f>Sheet1!D82</f>
        <v>obs2</v>
      </c>
      <c r="D1" t="str">
        <f>Sheet1!E82</f>
        <v>obs3</v>
      </c>
      <c r="E1" t="str">
        <f>Sheet1!F82</f>
        <v>obs4</v>
      </c>
      <c r="F1" t="str">
        <f>Sheet1!G82</f>
        <v>obs5</v>
      </c>
      <c r="G1" t="str">
        <f>Sheet1!H82</f>
        <v>obs6</v>
      </c>
      <c r="H1" t="str">
        <f>Sheet1!I82</f>
        <v>obs7</v>
      </c>
      <c r="I1" t="str">
        <f>Sheet1!J82</f>
        <v>obs8</v>
      </c>
      <c r="J1" t="str">
        <f>Sheet1!K82</f>
        <v>obs9</v>
      </c>
      <c r="K1" t="str">
        <f>Sheet1!L82</f>
        <v>obs10</v>
      </c>
      <c r="L1" t="str">
        <f>Sheet1!M82</f>
        <v>obs11</v>
      </c>
      <c r="M1" t="str">
        <f>Sheet1!N82</f>
        <v>obs12</v>
      </c>
      <c r="N1" t="str">
        <f>Sheet1!O82</f>
        <v>obs13</v>
      </c>
      <c r="O1" t="str">
        <f>Sheet1!P82</f>
        <v>total</v>
      </c>
    </row>
    <row r="2" spans="1:15" x14ac:dyDescent="0.25">
      <c r="A2" t="str">
        <f>Sheet1!B83</f>
        <v>OPPO</v>
      </c>
      <c r="B2">
        <f>Sheet1!C83</f>
        <v>0.76776099663705533</v>
      </c>
      <c r="C2">
        <f>Sheet1!D83</f>
        <v>0.22855614052159984</v>
      </c>
      <c r="D2">
        <f>Sheet1!E83</f>
        <v>0.18019775415227021</v>
      </c>
      <c r="E2">
        <f>Sheet1!F83</f>
        <v>0.30297784377839176</v>
      </c>
      <c r="F2">
        <f>Sheet1!G83</f>
        <v>0.20497635796599303</v>
      </c>
      <c r="G2">
        <f>Sheet1!H83</f>
        <v>0.25696746276429727</v>
      </c>
      <c r="H2">
        <f>Sheet1!I83</f>
        <v>0.3281747452860499</v>
      </c>
      <c r="I2">
        <f>Sheet1!J83</f>
        <v>0.42153386565966755</v>
      </c>
      <c r="J2">
        <f>Sheet1!K83</f>
        <v>4.8573699961751329E-2</v>
      </c>
      <c r="K2">
        <f>Sheet1!L83</f>
        <v>0.56132739475493054</v>
      </c>
      <c r="L2">
        <f>Sheet1!M83</f>
        <v>0.36132830182513093</v>
      </c>
      <c r="M2">
        <f>Sheet1!N83</f>
        <v>0.48868367536026508</v>
      </c>
      <c r="N2">
        <f>Sheet1!O83</f>
        <v>0.35016134731198767</v>
      </c>
      <c r="O2">
        <f>Sheet1!P83</f>
        <v>0.34624766045995314</v>
      </c>
    </row>
    <row r="3" spans="1:15" x14ac:dyDescent="0.25">
      <c r="A3" t="str">
        <f>Sheet1!B84</f>
        <v>KAMIN</v>
      </c>
      <c r="B3">
        <f>Sheet1!C84</f>
        <v>0.20365321010351947</v>
      </c>
      <c r="C3">
        <f>Sheet1!D84</f>
        <v>0.59658487970696383</v>
      </c>
      <c r="D3">
        <f>Sheet1!E84</f>
        <v>0.33834197152280604</v>
      </c>
      <c r="E3">
        <f>Sheet1!F84</f>
        <v>0.52199184311688518</v>
      </c>
      <c r="F3">
        <f>Sheet1!G84</f>
        <v>0.23798295250373963</v>
      </c>
      <c r="G3">
        <f>Sheet1!H84</f>
        <v>0.29044096197456548</v>
      </c>
      <c r="H3">
        <f>Sheet1!I84</f>
        <v>0.75649312514920808</v>
      </c>
      <c r="I3">
        <f>Sheet1!J84</f>
        <v>0.58988480891249961</v>
      </c>
      <c r="J3">
        <f>Sheet1!K84</f>
        <v>0.32655244438133757</v>
      </c>
      <c r="K3">
        <f>Sheet1!L84</f>
        <v>1.33175721722679</v>
      </c>
      <c r="L3">
        <f>Sheet1!M84</f>
        <v>0.6003575576265886</v>
      </c>
      <c r="M3">
        <f>Sheet1!N84</f>
        <v>0.71432436816636713</v>
      </c>
      <c r="N3">
        <f>Sheet1!O84</f>
        <v>0.25021325799580035</v>
      </c>
      <c r="O3">
        <f>Sheet1!P84</f>
        <v>0.51989066141439</v>
      </c>
    </row>
    <row r="4" spans="1:15" x14ac:dyDescent="0.25">
      <c r="A4" t="str">
        <f>Sheet1!B85</f>
        <v>CLUST</v>
      </c>
      <c r="B4">
        <f>Sheet1!C85</f>
        <v>0.48706755996060386</v>
      </c>
      <c r="C4">
        <f>Sheet1!D85</f>
        <v>0.52729580951810295</v>
      </c>
      <c r="D4">
        <f>Sheet1!E85</f>
        <v>0.25571112754182251</v>
      </c>
      <c r="E4">
        <f>Sheet1!F85</f>
        <v>0.42503132158061924</v>
      </c>
      <c r="F4">
        <f>Sheet1!G85</f>
        <v>0.15162853966233736</v>
      </c>
      <c r="G4">
        <f>Sheet1!H85</f>
        <v>0.48644904160821756</v>
      </c>
      <c r="H4">
        <f>Sheet1!I85</f>
        <v>0.31703270767543362</v>
      </c>
      <c r="I4">
        <f>Sheet1!J85</f>
        <v>0.32818715649015789</v>
      </c>
      <c r="J4">
        <f>Sheet1!K85</f>
        <v>0.44297409386469072</v>
      </c>
      <c r="K4">
        <f>Sheet1!L85</f>
        <v>0.12872475574228134</v>
      </c>
      <c r="L4">
        <f>Sheet1!M85</f>
        <v>0.64542583139074938</v>
      </c>
      <c r="M4">
        <f>Sheet1!N85</f>
        <v>0.9469382882244084</v>
      </c>
      <c r="N4">
        <f>Sheet1!O85</f>
        <v>0.35011175130182176</v>
      </c>
      <c r="O4">
        <f>Sheet1!P85</f>
        <v>0.42250599881240353</v>
      </c>
    </row>
    <row r="5" spans="1:15" x14ac:dyDescent="0.25">
      <c r="A5" t="str">
        <f>Sheet1!B86</f>
        <v>KIM</v>
      </c>
      <c r="B5">
        <f>Sheet1!C86</f>
        <v>0.26585270006728429</v>
      </c>
      <c r="C5">
        <f>Sheet1!D86</f>
        <v>0.25837373274828029</v>
      </c>
      <c r="D5">
        <f>Sheet1!E86</f>
        <v>0.68705235496823747</v>
      </c>
      <c r="E5">
        <f>Sheet1!F86</f>
        <v>1.2559297600018677</v>
      </c>
      <c r="F5">
        <f>Sheet1!G86</f>
        <v>0.20345898611086233</v>
      </c>
      <c r="G5">
        <f>Sheet1!H86</f>
        <v>0.77088348139293739</v>
      </c>
      <c r="H5">
        <f>Sheet1!I86</f>
        <v>0.23988013743876066</v>
      </c>
      <c r="I5">
        <f>Sheet1!J86</f>
        <v>0.48281914905375772</v>
      </c>
      <c r="J5">
        <f>Sheet1!K86</f>
        <v>0.38503127353164462</v>
      </c>
      <c r="K5">
        <f>Sheet1!L86</f>
        <v>0.71308260662915313</v>
      </c>
      <c r="L5">
        <f>Sheet1!M86</f>
        <v>0.41741709539378102</v>
      </c>
      <c r="M5">
        <f>Sheet1!N86</f>
        <v>1.036866841088004</v>
      </c>
      <c r="N5">
        <f>Sheet1!O86</f>
        <v>0.37424630114769158</v>
      </c>
      <c r="O5">
        <f>Sheet1!P86</f>
        <v>0.54545341689017401</v>
      </c>
    </row>
    <row r="6" spans="1:15" x14ac:dyDescent="0.25">
      <c r="A6" t="str">
        <f>Sheet1!B87</f>
        <v>KRAWCZ</v>
      </c>
      <c r="B6">
        <f>Sheet1!C87</f>
        <v>0.26378684082088283</v>
      </c>
      <c r="C6">
        <f>Sheet1!D87</f>
        <v>0.79094334756250018</v>
      </c>
      <c r="D6">
        <f>Sheet1!E87</f>
        <v>0.44977143218224663</v>
      </c>
      <c r="E6">
        <f>Sheet1!F87</f>
        <v>0.17751566609458719</v>
      </c>
      <c r="F6">
        <f>Sheet1!G87</f>
        <v>0.48570048497098067</v>
      </c>
      <c r="G6">
        <f>Sheet1!H87</f>
        <v>0.43605339990278186</v>
      </c>
      <c r="H6">
        <f>Sheet1!I87</f>
        <v>0.61063726239723526</v>
      </c>
      <c r="I6">
        <f>Sheet1!J87</f>
        <v>0.19334170163117717</v>
      </c>
      <c r="J6">
        <f>Sheet1!K87</f>
        <v>0.1779716155813944</v>
      </c>
      <c r="K6">
        <f>Sheet1!L87</f>
        <v>1.1498469586960576</v>
      </c>
      <c r="L6">
        <f>Sheet1!M87</f>
        <v>0.14991591506428514</v>
      </c>
      <c r="M6">
        <f>Sheet1!N87</f>
        <v>0.47910185031278707</v>
      </c>
      <c r="N6">
        <f>Sheet1!O87</f>
        <v>0.50550560733367178</v>
      </c>
      <c r="O6">
        <f>Sheet1!P87</f>
        <v>0.45154554481158365</v>
      </c>
    </row>
    <row r="7" spans="1:15" x14ac:dyDescent="0.25">
      <c r="A7" t="str">
        <f>Sheet1!B88</f>
        <v>L1L0</v>
      </c>
      <c r="B7">
        <f>Sheet1!C88</f>
        <v>0.4550501593710306</v>
      </c>
      <c r="C7">
        <f>Sheet1!D88</f>
        <v>0.34285908783211244</v>
      </c>
      <c r="D7">
        <f>Sheet1!E88</f>
        <v>0.71478289448188281</v>
      </c>
      <c r="E7">
        <f>Sheet1!F88</f>
        <v>0.67388083483197592</v>
      </c>
      <c r="F7">
        <f>Sheet1!G88</f>
        <v>0.44367319141722172</v>
      </c>
      <c r="G7">
        <f>Sheet1!H88</f>
        <v>0.67360002209212999</v>
      </c>
      <c r="H7">
        <f>Sheet1!I88</f>
        <v>0.65043493347040482</v>
      </c>
      <c r="I7">
        <f>Sheet1!J88</f>
        <v>0.2421022985237033</v>
      </c>
      <c r="J7">
        <f>Sheet1!K88</f>
        <v>0.64097100202833146</v>
      </c>
      <c r="K7">
        <f>Sheet1!L88</f>
        <v>0.38943216951700238</v>
      </c>
      <c r="L7">
        <f>Sheet1!M88</f>
        <v>0.37243196929116118</v>
      </c>
      <c r="M7">
        <f>Sheet1!N88</f>
        <v>0.60856725033401948</v>
      </c>
      <c r="N7">
        <f>Sheet1!O88</f>
        <v>0.31969488247298911</v>
      </c>
      <c r="O7">
        <f>Sheet1!P88</f>
        <v>0.50211389966645881</v>
      </c>
    </row>
    <row r="8" spans="1:15" x14ac:dyDescent="0.25">
      <c r="A8" t="str">
        <f>Sheet1!B89</f>
        <v>PERCEPT</v>
      </c>
      <c r="B8">
        <f>Sheet1!C89</f>
        <v>0.13758897275941445</v>
      </c>
      <c r="C8">
        <f>Sheet1!D89</f>
        <v>0.43250750393443782</v>
      </c>
      <c r="D8">
        <f>Sheet1!E89</f>
        <v>0.42435308463041693</v>
      </c>
      <c r="E8">
        <f>Sheet1!F89</f>
        <v>0.70981334228654736</v>
      </c>
      <c r="F8">
        <f>Sheet1!G89</f>
        <v>7.4510168545715572E-2</v>
      </c>
      <c r="G8">
        <f>Sheet1!H89</f>
        <v>0.19758499353441342</v>
      </c>
      <c r="H8">
        <f>Sheet1!I89</f>
        <v>0.46017468498452258</v>
      </c>
      <c r="I8">
        <f>Sheet1!J89</f>
        <v>0.12854787797320077</v>
      </c>
      <c r="J8">
        <f>Sheet1!K89</f>
        <v>0.47813792085733714</v>
      </c>
      <c r="K8">
        <f>Sheet1!L89</f>
        <v>0.71698782955311036</v>
      </c>
      <c r="L8">
        <f>Sheet1!M89</f>
        <v>0.13354459824761336</v>
      </c>
      <c r="M8">
        <f>Sheet1!N89</f>
        <v>0.17074414369553145</v>
      </c>
      <c r="N8">
        <f>Sheet1!O89</f>
        <v>0.30336213281046082</v>
      </c>
      <c r="O8">
        <f>Sheet1!P89</f>
        <v>0.33598901952405558</v>
      </c>
    </row>
    <row r="9" spans="1:15" x14ac:dyDescent="0.25">
      <c r="A9" t="str">
        <f>Sheet1!B90</f>
        <v>REINHAR</v>
      </c>
      <c r="B9">
        <f>Sheet1!C90</f>
        <v>0.31476647417595532</v>
      </c>
      <c r="C9">
        <f>Sheet1!D90</f>
        <v>0.58730982869148429</v>
      </c>
      <c r="D9">
        <f>Sheet1!E90</f>
        <v>0.53974977022281467</v>
      </c>
      <c r="E9">
        <f>Sheet1!F90</f>
        <v>0.73723033949723671</v>
      </c>
      <c r="F9">
        <f>Sheet1!G90</f>
        <v>0.61991500733092064</v>
      </c>
      <c r="G9">
        <f>Sheet1!H90</f>
        <v>0.35712355329765083</v>
      </c>
      <c r="H9">
        <f>Sheet1!I90</f>
        <v>0.60192692410801629</v>
      </c>
      <c r="I9">
        <f>Sheet1!J90</f>
        <v>0.5361148325113847</v>
      </c>
      <c r="J9">
        <f>Sheet1!K90</f>
        <v>0.39790242665146974</v>
      </c>
      <c r="K9">
        <f>Sheet1!L90</f>
        <v>0.56747268617018765</v>
      </c>
      <c r="L9">
        <f>Sheet1!M90</f>
        <v>0.45712038855659226</v>
      </c>
      <c r="M9">
        <f>Sheet1!N90</f>
        <v>0.66420114283579368</v>
      </c>
      <c r="N9">
        <f>Sheet1!O90</f>
        <v>0.27811734829304829</v>
      </c>
      <c r="O9">
        <f>Sheet1!P90</f>
        <v>0.51222697864173505</v>
      </c>
    </row>
    <row r="10" spans="1:15" x14ac:dyDescent="0.25">
      <c r="A10" t="str">
        <f>Sheet1!B91</f>
        <v>TIE</v>
      </c>
      <c r="B10">
        <f>Sheet1!C91</f>
        <v>0.11082365012012896</v>
      </c>
      <c r="C10">
        <f>Sheet1!D91</f>
        <v>0.39925714896524178</v>
      </c>
      <c r="D10">
        <f>Sheet1!E91</f>
        <v>0.32001944286824002</v>
      </c>
      <c r="E10">
        <f>Sheet1!F91</f>
        <v>0.7949790616607314</v>
      </c>
      <c r="F10">
        <f>Sheet1!G91</f>
        <v>0.4091138862491398</v>
      </c>
      <c r="G10">
        <f>Sheet1!H91</f>
        <v>0.90579997734610962</v>
      </c>
      <c r="H10">
        <f>Sheet1!I91</f>
        <v>0.75547341582339844</v>
      </c>
      <c r="I10">
        <f>Sheet1!J91</f>
        <v>0.27358110562589949</v>
      </c>
      <c r="J10">
        <f>Sheet1!K91</f>
        <v>0.50284254245438398</v>
      </c>
      <c r="K10">
        <f>Sheet1!L91</f>
        <v>0.94889154512771245</v>
      </c>
      <c r="L10">
        <f>Sheet1!M91</f>
        <v>0.61563617344858634</v>
      </c>
      <c r="M10">
        <f>Sheet1!N91</f>
        <v>0.6928741382751582</v>
      </c>
      <c r="N10">
        <f>Sheet1!O91</f>
        <v>0.34853926480145109</v>
      </c>
      <c r="O10">
        <f>Sheet1!P91</f>
        <v>0.54444856559739851</v>
      </c>
    </row>
    <row r="11" spans="1:15" x14ac:dyDescent="0.25">
      <c r="A11" t="str">
        <f>Sheet1!B92</f>
        <v>disparity</v>
      </c>
      <c r="B11">
        <f>Sheet1!C92</f>
        <v>0.33403895155731944</v>
      </c>
      <c r="C11">
        <f>Sheet1!D92</f>
        <v>0.4626319421645248</v>
      </c>
      <c r="D11">
        <f>Sheet1!E92</f>
        <v>0.43444220361897085</v>
      </c>
      <c r="E11">
        <f>Sheet1!F92</f>
        <v>0.62215000142764909</v>
      </c>
      <c r="F11">
        <f>Sheet1!G92</f>
        <v>0.31455106386187898</v>
      </c>
      <c r="G11">
        <f>Sheet1!H92</f>
        <v>0.48610032154590033</v>
      </c>
      <c r="H11">
        <f>Sheet1!I92</f>
        <v>0.52446977070366996</v>
      </c>
      <c r="I11">
        <f>Sheet1!J92</f>
        <v>0.35512364404238317</v>
      </c>
      <c r="J11">
        <f>Sheet1!K92</f>
        <v>0.37788411325692678</v>
      </c>
      <c r="K11">
        <f>Sheet1!L92</f>
        <v>0.7230581292685806</v>
      </c>
      <c r="L11">
        <f>Sheet1!M92</f>
        <v>0.41701975898272092</v>
      </c>
      <c r="M11">
        <f>Sheet1!N92</f>
        <v>0.64470018869914825</v>
      </c>
      <c r="N11">
        <f>Sheet1!O92</f>
        <v>0.34221687705210246</v>
      </c>
      <c r="O11">
        <f>Sheet1!P92</f>
        <v>0.4644913050909058</v>
      </c>
    </row>
    <row r="12" spans="1:15" x14ac:dyDescent="0.25">
      <c r="A12" t="str">
        <f>Sheet1!B93</f>
        <v>rank_dif</v>
      </c>
      <c r="B12">
        <f>Sheet1!C93</f>
        <v>1.8583279791309522</v>
      </c>
      <c r="C12">
        <f>Sheet1!D93</f>
        <v>2.4017917066955188</v>
      </c>
      <c r="D12">
        <f>Sheet1!E93</f>
        <v>2.1806241293929012</v>
      </c>
      <c r="E12">
        <f>Sheet1!F93</f>
        <v>3.3256714285979556</v>
      </c>
      <c r="F12">
        <f>Sheet1!G93</f>
        <v>1.7131607615715698</v>
      </c>
      <c r="G12">
        <f>Sheet1!H93</f>
        <v>2.566835298257049</v>
      </c>
      <c r="H12">
        <f>Sheet1!I93</f>
        <v>2.6830595663657437</v>
      </c>
      <c r="I12">
        <f>Sheet1!J93</f>
        <v>1.8758660052134359</v>
      </c>
      <c r="J12">
        <f>Sheet1!K93</f>
        <v>2.0212192667714053</v>
      </c>
      <c r="K12">
        <f>Sheet1!L93</f>
        <v>3.8942559634076872</v>
      </c>
      <c r="L12">
        <f>Sheet1!M93</f>
        <v>2.1620200356165764</v>
      </c>
      <c r="M12">
        <f>Sheet1!N93</f>
        <v>3.3517624814635227</v>
      </c>
      <c r="N12">
        <f>Sheet1!O93</f>
        <v>1.690430404537185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36C6-1494-4D37-AD58-07689E4A9C0F}">
  <dimension ref="A1:X10"/>
  <sheetViews>
    <sheetView workbookViewId="0">
      <selection activeCell="Q23" sqref="Q23"/>
    </sheetView>
  </sheetViews>
  <sheetFormatPr defaultRowHeight="15" x14ac:dyDescent="0.25"/>
  <sheetData>
    <row r="1" spans="1:24" x14ac:dyDescent="0.25">
      <c r="A1">
        <f>Sheet1!AA30</f>
        <v>0</v>
      </c>
      <c r="B1">
        <f>Sheet1!AB30</f>
        <v>7.0769230769230766</v>
      </c>
      <c r="C1">
        <f>Sheet1!AC30</f>
        <v>2.3846153846153846</v>
      </c>
      <c r="D1">
        <f>Sheet1!AD30</f>
        <v>10.153846153846153</v>
      </c>
      <c r="E1">
        <f>Sheet1!AE30</f>
        <v>15.692307692307692</v>
      </c>
      <c r="F1">
        <f>Sheet1!AF30</f>
        <v>12.153846153846153</v>
      </c>
      <c r="G1">
        <f>Sheet1!AG30</f>
        <v>20.53846153846154</v>
      </c>
      <c r="H1">
        <f>Sheet1!AH30</f>
        <v>14.923076923076923</v>
      </c>
      <c r="I1">
        <f>Sheet1!AI30</f>
        <v>3.2307692307692308</v>
      </c>
      <c r="J1">
        <f>Sheet1!AJ30</f>
        <v>14.692307692307692</v>
      </c>
      <c r="K1">
        <f>Sheet1!AK30</f>
        <v>17.76923076923077</v>
      </c>
      <c r="L1">
        <f>Sheet1!AL30</f>
        <v>12</v>
      </c>
      <c r="M1">
        <f>Sheet1!AM30</f>
        <v>17.307692307692307</v>
      </c>
      <c r="N1">
        <f>Sheet1!AN30</f>
        <v>10.538461538461538</v>
      </c>
      <c r="O1">
        <f>Sheet1!AO30</f>
        <v>2</v>
      </c>
      <c r="P1">
        <f>Sheet1!AP30</f>
        <v>12.923076923076923</v>
      </c>
      <c r="Q1">
        <f>Sheet1!AQ30</f>
        <v>20.923076923076923</v>
      </c>
      <c r="R1">
        <f>Sheet1!AR30</f>
        <v>13.692307692307692</v>
      </c>
      <c r="S1">
        <f>Sheet1!AS30</f>
        <v>20.46153846153846</v>
      </c>
      <c r="T1">
        <f>Sheet1!AT30</f>
        <v>3.0769230769230771</v>
      </c>
      <c r="U1">
        <f>Sheet1!AU30</f>
        <v>10.923076923076923</v>
      </c>
      <c r="V1">
        <f>Sheet1!AV30</f>
        <v>15.538461538461538</v>
      </c>
      <c r="W1">
        <f>Sheet1!AW30</f>
        <v>10.23076923076923</v>
      </c>
      <c r="X1">
        <f>Sheet1!AX30</f>
        <v>14.846153846153847</v>
      </c>
    </row>
    <row r="2" spans="1:24" x14ac:dyDescent="0.25">
      <c r="A2">
        <f>Sheet1!AA31</f>
        <v>1</v>
      </c>
      <c r="B2">
        <f>Sheet1!AB31</f>
        <v>3.4615384615384617</v>
      </c>
      <c r="C2">
        <f>Sheet1!AC31</f>
        <v>1.0769230769230769</v>
      </c>
      <c r="D2">
        <f>Sheet1!AD31</f>
        <v>6.3076923076923075</v>
      </c>
      <c r="E2">
        <f>Sheet1!AE31</f>
        <v>17.53846153846154</v>
      </c>
      <c r="F2">
        <f>Sheet1!AF31</f>
        <v>15.076923076923077</v>
      </c>
      <c r="G2">
        <f>Sheet1!AG31</f>
        <v>23.76923076923077</v>
      </c>
      <c r="H2">
        <f>Sheet1!AH31</f>
        <v>14.615384615384615</v>
      </c>
      <c r="I2">
        <f>Sheet1!AI31</f>
        <v>1.4615384615384615</v>
      </c>
      <c r="J2">
        <f>Sheet1!AJ31</f>
        <v>10.23076923076923</v>
      </c>
      <c r="K2">
        <f>Sheet1!AK31</f>
        <v>16.615384615384617</v>
      </c>
      <c r="L2">
        <f>Sheet1!AL31</f>
        <v>12.538461538461538</v>
      </c>
      <c r="M2">
        <f>Sheet1!AM31</f>
        <v>20.846153846153847</v>
      </c>
      <c r="N2">
        <f>Sheet1!AN31</f>
        <v>7.9230769230769234</v>
      </c>
      <c r="O2">
        <f>Sheet1!AO31</f>
        <v>1</v>
      </c>
      <c r="P2">
        <f>Sheet1!AP31</f>
        <v>8.4615384615384617</v>
      </c>
      <c r="Q2">
        <f>Sheet1!AQ31</f>
        <v>19</v>
      </c>
      <c r="R2">
        <f>Sheet1!AR31</f>
        <v>14.23076923076923</v>
      </c>
      <c r="S2">
        <f>Sheet1!AS31</f>
        <v>21.384615384615383</v>
      </c>
      <c r="T2">
        <f>Sheet1!AT31</f>
        <v>1</v>
      </c>
      <c r="U2">
        <f>Sheet1!AU31</f>
        <v>10.615384615384615</v>
      </c>
      <c r="V2">
        <f>Sheet1!AV31</f>
        <v>11.538461538461538</v>
      </c>
      <c r="W2">
        <f>Sheet1!AW31</f>
        <v>10.615384615384615</v>
      </c>
      <c r="X2">
        <f>Sheet1!AX31</f>
        <v>18.46153846153846</v>
      </c>
    </row>
    <row r="3" spans="1:24" x14ac:dyDescent="0.25">
      <c r="A3">
        <f>Sheet1!AA32</f>
        <v>2</v>
      </c>
      <c r="B3">
        <f>Sheet1!AB32</f>
        <v>2.9230769230769229</v>
      </c>
      <c r="C3">
        <f>Sheet1!AC32</f>
        <v>1</v>
      </c>
      <c r="D3">
        <f>Sheet1!AD32</f>
        <v>5.7692307692307692</v>
      </c>
      <c r="E3">
        <f>Sheet1!AE32</f>
        <v>15</v>
      </c>
      <c r="F3">
        <f>Sheet1!AF32</f>
        <v>11.615384615384615</v>
      </c>
      <c r="G3">
        <f>Sheet1!AG32</f>
        <v>22.384615384615383</v>
      </c>
      <c r="H3">
        <f>Sheet1!AH32</f>
        <v>6.1538461538461542</v>
      </c>
      <c r="I3">
        <f>Sheet1!AI32</f>
        <v>1.1538461538461537</v>
      </c>
      <c r="J3">
        <f>Sheet1!AJ32</f>
        <v>7.615384615384615</v>
      </c>
      <c r="K3">
        <f>Sheet1!AK32</f>
        <v>12.153846153846153</v>
      </c>
      <c r="L3">
        <f>Sheet1!AL32</f>
        <v>8.7692307692307701</v>
      </c>
      <c r="M3">
        <f>Sheet1!AM32</f>
        <v>17</v>
      </c>
      <c r="N3">
        <f>Sheet1!AN32</f>
        <v>3.7692307692307692</v>
      </c>
      <c r="O3">
        <f>Sheet1!AO32</f>
        <v>1.3076923076923077</v>
      </c>
      <c r="P3">
        <f>Sheet1!AP32</f>
        <v>7.3076923076923075</v>
      </c>
      <c r="Q3">
        <f>Sheet1!AQ32</f>
        <v>15.76923076923077</v>
      </c>
      <c r="R3">
        <f>Sheet1!AR32</f>
        <v>11.307692307692308</v>
      </c>
      <c r="S3">
        <f>Sheet1!AS32</f>
        <v>21.53846153846154</v>
      </c>
      <c r="T3">
        <f>Sheet1!AT32</f>
        <v>1.2307692307692308</v>
      </c>
      <c r="U3">
        <f>Sheet1!AU32</f>
        <v>6.6923076923076925</v>
      </c>
      <c r="V3">
        <f>Sheet1!AV32</f>
        <v>9.9230769230769234</v>
      </c>
      <c r="W3">
        <f>Sheet1!AW32</f>
        <v>9.4615384615384617</v>
      </c>
      <c r="X3">
        <f>Sheet1!AX32</f>
        <v>15.923076923076923</v>
      </c>
    </row>
    <row r="4" spans="1:24" x14ac:dyDescent="0.25">
      <c r="A4">
        <f>Sheet1!AA33</f>
        <v>3</v>
      </c>
      <c r="B4">
        <f>Sheet1!AB33</f>
        <v>5.8461538461538458</v>
      </c>
      <c r="C4">
        <f>Sheet1!AC33</f>
        <v>1.3076923076923077</v>
      </c>
      <c r="D4">
        <f>Sheet1!AD33</f>
        <v>7.7692307692307692</v>
      </c>
      <c r="E4">
        <f>Sheet1!AE33</f>
        <v>15.76923076923077</v>
      </c>
      <c r="F4">
        <f>Sheet1!AF33</f>
        <v>10.384615384615385</v>
      </c>
      <c r="G4">
        <f>Sheet1!AG33</f>
        <v>22.076923076923077</v>
      </c>
      <c r="H4">
        <f>Sheet1!AH33</f>
        <v>9.3076923076923084</v>
      </c>
      <c r="I4">
        <f>Sheet1!AI33</f>
        <v>1.4615384615384615</v>
      </c>
      <c r="J4">
        <f>Sheet1!AJ33</f>
        <v>11.076923076923077</v>
      </c>
      <c r="K4">
        <f>Sheet1!AK33</f>
        <v>13.615384615384615</v>
      </c>
      <c r="L4">
        <f>Sheet1!AL33</f>
        <v>10.846153846153847</v>
      </c>
      <c r="M4">
        <f>Sheet1!AM33</f>
        <v>17.384615384615383</v>
      </c>
      <c r="N4">
        <f>Sheet1!AN33</f>
        <v>5.0769230769230766</v>
      </c>
      <c r="O4">
        <f>Sheet1!AO33</f>
        <v>1</v>
      </c>
      <c r="P4">
        <f>Sheet1!AP33</f>
        <v>7.8461538461538458</v>
      </c>
      <c r="Q4">
        <f>Sheet1!AQ33</f>
        <v>17.846153846153847</v>
      </c>
      <c r="R4">
        <f>Sheet1!AR33</f>
        <v>10.923076923076923</v>
      </c>
      <c r="S4">
        <f>Sheet1!AS33</f>
        <v>20.846153846153847</v>
      </c>
      <c r="T4">
        <f>Sheet1!AT33</f>
        <v>1</v>
      </c>
      <c r="U4">
        <f>Sheet1!AU33</f>
        <v>8.1538461538461533</v>
      </c>
      <c r="V4">
        <f>Sheet1!AV33</f>
        <v>10.384615384615385</v>
      </c>
      <c r="W4">
        <f>Sheet1!AW33</f>
        <v>8.2307692307692299</v>
      </c>
      <c r="X4">
        <f>Sheet1!AX33</f>
        <v>15.461538461538462</v>
      </c>
    </row>
    <row r="5" spans="1:24" x14ac:dyDescent="0.25">
      <c r="A5">
        <f>Sheet1!AA34</f>
        <v>4</v>
      </c>
      <c r="B5">
        <f>Sheet1!AB34</f>
        <v>7.5384615384615383</v>
      </c>
      <c r="C5">
        <f>Sheet1!AC34</f>
        <v>2.3846153846153846</v>
      </c>
      <c r="D5">
        <f>Sheet1!AD34</f>
        <v>10.307692307692308</v>
      </c>
      <c r="E5">
        <f>Sheet1!AE34</f>
        <v>16.23076923076923</v>
      </c>
      <c r="F5">
        <f>Sheet1!AF34</f>
        <v>12.153846153846153</v>
      </c>
      <c r="G5">
        <f>Sheet1!AG34</f>
        <v>20.846153846153847</v>
      </c>
      <c r="H5">
        <f>Sheet1!AH34</f>
        <v>11.307692307692308</v>
      </c>
      <c r="I5">
        <f>Sheet1!AI34</f>
        <v>2.1538461538461537</v>
      </c>
      <c r="J5">
        <f>Sheet1!AJ34</f>
        <v>13.23076923076923</v>
      </c>
      <c r="K5">
        <f>Sheet1!AK34</f>
        <v>16.384615384615383</v>
      </c>
      <c r="L5">
        <f>Sheet1!AL34</f>
        <v>11.461538461538462</v>
      </c>
      <c r="M5">
        <f>Sheet1!AM34</f>
        <v>18.53846153846154</v>
      </c>
      <c r="N5">
        <f>Sheet1!AN34</f>
        <v>5.615384615384615</v>
      </c>
      <c r="O5">
        <f>Sheet1!AO34</f>
        <v>1.1538461538461537</v>
      </c>
      <c r="P5">
        <f>Sheet1!AP34</f>
        <v>8.9230769230769234</v>
      </c>
      <c r="Q5">
        <f>Sheet1!AQ34</f>
        <v>17.384615384615383</v>
      </c>
      <c r="R5">
        <f>Sheet1!AR34</f>
        <v>12.923076923076923</v>
      </c>
      <c r="S5">
        <f>Sheet1!AS34</f>
        <v>21.384615384615383</v>
      </c>
      <c r="T5">
        <f>Sheet1!AT34</f>
        <v>2.8461538461538463</v>
      </c>
      <c r="U5">
        <f>Sheet1!AU34</f>
        <v>9.5384615384615383</v>
      </c>
      <c r="V5">
        <f>Sheet1!AV34</f>
        <v>11.153846153846153</v>
      </c>
      <c r="W5">
        <f>Sheet1!AW34</f>
        <v>9.9230769230769234</v>
      </c>
      <c r="X5">
        <f>Sheet1!AX34</f>
        <v>15.538461538461538</v>
      </c>
    </row>
    <row r="6" spans="1:24" x14ac:dyDescent="0.25">
      <c r="A6">
        <f>Sheet1!AA35</f>
        <v>5</v>
      </c>
      <c r="B6">
        <f>Sheet1!AB35</f>
        <v>3.2307692307692308</v>
      </c>
      <c r="C6">
        <f>Sheet1!AC35</f>
        <v>1</v>
      </c>
      <c r="D6">
        <f>Sheet1!AD35</f>
        <v>5.0769230769230766</v>
      </c>
      <c r="E6">
        <f>Sheet1!AE35</f>
        <v>9.3076923076923084</v>
      </c>
      <c r="F6">
        <f>Sheet1!AF35</f>
        <v>7.1538461538461542</v>
      </c>
      <c r="G6">
        <f>Sheet1!AG35</f>
        <v>16.076923076923077</v>
      </c>
      <c r="H6">
        <f>Sheet1!AH35</f>
        <v>4.7692307692307692</v>
      </c>
      <c r="I6">
        <f>Sheet1!AI35</f>
        <v>1.3076923076923077</v>
      </c>
      <c r="J6">
        <f>Sheet1!AJ35</f>
        <v>6.615384615384615</v>
      </c>
      <c r="K6">
        <f>Sheet1!AK35</f>
        <v>9.9230769230769234</v>
      </c>
      <c r="L6">
        <f>Sheet1!AL35</f>
        <v>7</v>
      </c>
      <c r="M6">
        <f>Sheet1!AM35</f>
        <v>12.923076923076923</v>
      </c>
      <c r="N6">
        <f>Sheet1!AN35</f>
        <v>4</v>
      </c>
      <c r="O6">
        <f>Sheet1!AO35</f>
        <v>1.0769230769230769</v>
      </c>
      <c r="P6">
        <f>Sheet1!AP35</f>
        <v>7.5384615384615383</v>
      </c>
      <c r="Q6">
        <f>Sheet1!AQ35</f>
        <v>11.076923076923077</v>
      </c>
      <c r="R6">
        <f>Sheet1!AR35</f>
        <v>9</v>
      </c>
      <c r="S6">
        <f>Sheet1!AS35</f>
        <v>17</v>
      </c>
      <c r="T6">
        <f>Sheet1!AT35</f>
        <v>1.2307692307692308</v>
      </c>
      <c r="U6">
        <f>Sheet1!AU35</f>
        <v>5.6923076923076925</v>
      </c>
      <c r="V6">
        <f>Sheet1!AV35</f>
        <v>7.4615384615384617</v>
      </c>
      <c r="W6">
        <f>Sheet1!AW35</f>
        <v>6.2307692307692308</v>
      </c>
      <c r="X6">
        <f>Sheet1!AX35</f>
        <v>13.076923076923077</v>
      </c>
    </row>
    <row r="7" spans="1:24" x14ac:dyDescent="0.25">
      <c r="A7">
        <f>Sheet1!AA36</f>
        <v>6</v>
      </c>
      <c r="B7">
        <f>Sheet1!AB36</f>
        <v>6.7692307692307692</v>
      </c>
      <c r="C7">
        <f>Sheet1!AC36</f>
        <v>1.2307692307692308</v>
      </c>
      <c r="D7">
        <f>Sheet1!AD36</f>
        <v>9.0769230769230766</v>
      </c>
      <c r="E7">
        <f>Sheet1!AE36</f>
        <v>17.76923076923077</v>
      </c>
      <c r="F7">
        <f>Sheet1!AF36</f>
        <v>13.615384615384615</v>
      </c>
      <c r="G7">
        <f>Sheet1!AG36</f>
        <v>24.615384615384617</v>
      </c>
      <c r="H7">
        <f>Sheet1!AH36</f>
        <v>13.153846153846153</v>
      </c>
      <c r="I7">
        <f>Sheet1!AI36</f>
        <v>1.5384615384615385</v>
      </c>
      <c r="J7">
        <f>Sheet1!AJ36</f>
        <v>15.307692307692308</v>
      </c>
      <c r="K7">
        <f>Sheet1!AK36</f>
        <v>17.384615384615383</v>
      </c>
      <c r="L7">
        <f>Sheet1!AL36</f>
        <v>13.76923076923077</v>
      </c>
      <c r="M7">
        <f>Sheet1!AM36</f>
        <v>21.076923076923077</v>
      </c>
      <c r="N7">
        <f>Sheet1!AN36</f>
        <v>6.384615384615385</v>
      </c>
      <c r="O7">
        <f>Sheet1!AO36</f>
        <v>1.0769230769230769</v>
      </c>
      <c r="P7">
        <f>Sheet1!AP36</f>
        <v>10.384615384615385</v>
      </c>
      <c r="Q7">
        <f>Sheet1!AQ36</f>
        <v>19.923076923076923</v>
      </c>
      <c r="R7">
        <f>Sheet1!AR36</f>
        <v>14.846153846153847</v>
      </c>
      <c r="S7">
        <f>Sheet1!AS36</f>
        <v>24.076923076923077</v>
      </c>
      <c r="T7">
        <f>Sheet1!AT36</f>
        <v>1</v>
      </c>
      <c r="U7">
        <f>Sheet1!AU36</f>
        <v>9.2307692307692299</v>
      </c>
      <c r="V7">
        <f>Sheet1!AV36</f>
        <v>14.461538461538462</v>
      </c>
      <c r="W7">
        <f>Sheet1!AW36</f>
        <v>10.923076923076923</v>
      </c>
      <c r="X7">
        <f>Sheet1!AX36</f>
        <v>17.153846153846153</v>
      </c>
    </row>
    <row r="8" spans="1:24" x14ac:dyDescent="0.25">
      <c r="A8">
        <f>Sheet1!AA37</f>
        <v>7</v>
      </c>
      <c r="B8">
        <f>Sheet1!AB37</f>
        <v>2.6923076923076925</v>
      </c>
      <c r="C8">
        <f>Sheet1!AC37</f>
        <v>1.0769230769230769</v>
      </c>
      <c r="D8">
        <f>Sheet1!AD37</f>
        <v>5.384615384615385</v>
      </c>
      <c r="E8">
        <f>Sheet1!AE37</f>
        <v>16.846153846153847</v>
      </c>
      <c r="F8">
        <f>Sheet1!AF37</f>
        <v>11.923076923076923</v>
      </c>
      <c r="G8">
        <f>Sheet1!AG37</f>
        <v>22.846153846153847</v>
      </c>
      <c r="H8">
        <f>Sheet1!AH37</f>
        <v>4.1538461538461542</v>
      </c>
      <c r="I8">
        <f>Sheet1!AI37</f>
        <v>1.5384615384615385</v>
      </c>
      <c r="J8">
        <f>Sheet1!AJ37</f>
        <v>8.7692307692307701</v>
      </c>
      <c r="K8">
        <f>Sheet1!AK37</f>
        <v>14.076923076923077</v>
      </c>
      <c r="L8">
        <f>Sheet1!AL37</f>
        <v>11.76923076923077</v>
      </c>
      <c r="M8">
        <f>Sheet1!AM37</f>
        <v>18.615384615384617</v>
      </c>
      <c r="N8">
        <f>Sheet1!AN37</f>
        <v>3</v>
      </c>
      <c r="O8">
        <f>Sheet1!AO37</f>
        <v>1.4615384615384615</v>
      </c>
      <c r="P8">
        <f>Sheet1!AP37</f>
        <v>5.2307692307692308</v>
      </c>
      <c r="Q8">
        <f>Sheet1!AQ37</f>
        <v>16.076923076923077</v>
      </c>
      <c r="R8">
        <f>Sheet1!AR37</f>
        <v>11.23076923076923</v>
      </c>
      <c r="S8">
        <f>Sheet1!AS37</f>
        <v>20.153846153846153</v>
      </c>
      <c r="T8">
        <f>Sheet1!AT37</f>
        <v>1.0769230769230769</v>
      </c>
      <c r="U8">
        <f>Sheet1!AU37</f>
        <v>6.384615384615385</v>
      </c>
      <c r="V8">
        <f>Sheet1!AV37</f>
        <v>11.384615384615385</v>
      </c>
      <c r="W8">
        <f>Sheet1!AW37</f>
        <v>7.9230769230769234</v>
      </c>
      <c r="X8">
        <f>Sheet1!AX37</f>
        <v>18.76923076923077</v>
      </c>
    </row>
    <row r="9" spans="1:24" x14ac:dyDescent="0.25">
      <c r="A9">
        <f>Sheet1!AA38</f>
        <v>8</v>
      </c>
      <c r="B9">
        <f>Sheet1!AB38</f>
        <v>3.6153846153846154</v>
      </c>
      <c r="C9">
        <f>Sheet1!AC38</f>
        <v>1.3076923076923077</v>
      </c>
      <c r="D9">
        <f>Sheet1!AD38</f>
        <v>5.6923076923076925</v>
      </c>
      <c r="E9">
        <f>Sheet1!AE38</f>
        <v>11.384615384615385</v>
      </c>
      <c r="F9">
        <f>Sheet1!AF38</f>
        <v>9.0769230769230766</v>
      </c>
      <c r="G9">
        <f>Sheet1!AG38</f>
        <v>20</v>
      </c>
      <c r="H9">
        <f>Sheet1!AH38</f>
        <v>7</v>
      </c>
      <c r="I9">
        <f>Sheet1!AI38</f>
        <v>1.4615384615384615</v>
      </c>
      <c r="J9">
        <f>Sheet1!AJ38</f>
        <v>8.0769230769230766</v>
      </c>
      <c r="K9">
        <f>Sheet1!AK38</f>
        <v>10.076923076923077</v>
      </c>
      <c r="L9">
        <f>Sheet1!AL38</f>
        <v>10</v>
      </c>
      <c r="M9">
        <f>Sheet1!AM38</f>
        <v>15.461538461538462</v>
      </c>
      <c r="N9">
        <f>Sheet1!AN38</f>
        <v>5.1538461538461542</v>
      </c>
      <c r="O9">
        <f>Sheet1!AO38</f>
        <v>1.2307692307692308</v>
      </c>
      <c r="P9">
        <f>Sheet1!AP38</f>
        <v>6.384615384615385</v>
      </c>
      <c r="Q9">
        <f>Sheet1!AQ38</f>
        <v>14.538461538461538</v>
      </c>
      <c r="R9">
        <f>Sheet1!AR38</f>
        <v>9.5384615384615383</v>
      </c>
      <c r="S9">
        <f>Sheet1!AS38</f>
        <v>19.23076923076923</v>
      </c>
      <c r="T9">
        <f>Sheet1!AT38</f>
        <v>1.4615384615384615</v>
      </c>
      <c r="U9">
        <f>Sheet1!AU38</f>
        <v>5.9230769230769234</v>
      </c>
      <c r="V9">
        <f>Sheet1!AV38</f>
        <v>6.6923076923076925</v>
      </c>
      <c r="W9">
        <f>Sheet1!AW38</f>
        <v>8.6923076923076916</v>
      </c>
      <c r="X9">
        <f>Sheet1!AX38</f>
        <v>13.846153846153847</v>
      </c>
    </row>
    <row r="10" spans="1:24" x14ac:dyDescent="0.25">
      <c r="A10">
        <f>Sheet1!AA39</f>
        <v>9</v>
      </c>
      <c r="B10">
        <f>Sheet1!AB39</f>
        <v>3.1538461538461537</v>
      </c>
      <c r="C10">
        <f>Sheet1!AC39</f>
        <v>1.0769230769230769</v>
      </c>
      <c r="D10">
        <f>Sheet1!AD39</f>
        <v>5.7692307692307692</v>
      </c>
      <c r="E10">
        <f>Sheet1!AE39</f>
        <v>15.461538461538462</v>
      </c>
      <c r="F10">
        <f>Sheet1!AF39</f>
        <v>12.615384615384615</v>
      </c>
      <c r="G10">
        <f>Sheet1!AG39</f>
        <v>20.615384615384617</v>
      </c>
      <c r="H10">
        <f>Sheet1!AH39</f>
        <v>6.2307692307692308</v>
      </c>
      <c r="I10">
        <f>Sheet1!AI39</f>
        <v>1.0769230769230769</v>
      </c>
      <c r="J10">
        <f>Sheet1!AJ39</f>
        <v>8.8461538461538467</v>
      </c>
      <c r="K10">
        <f>Sheet1!AK39</f>
        <v>15.23076923076923</v>
      </c>
      <c r="L10">
        <f>Sheet1!AL39</f>
        <v>12.076923076923077</v>
      </c>
      <c r="M10">
        <f>Sheet1!AM39</f>
        <v>18.46153846153846</v>
      </c>
      <c r="N10">
        <f>Sheet1!AN39</f>
        <v>3.4615384615384617</v>
      </c>
      <c r="O10">
        <f>Sheet1!AO39</f>
        <v>1.0769230769230769</v>
      </c>
      <c r="P10">
        <f>Sheet1!AP39</f>
        <v>4.6923076923076925</v>
      </c>
      <c r="Q10">
        <f>Sheet1!AQ39</f>
        <v>15.307692307692308</v>
      </c>
      <c r="R10">
        <f>Sheet1!AR39</f>
        <v>10.76923076923077</v>
      </c>
      <c r="S10">
        <f>Sheet1!AS39</f>
        <v>19.307692307692307</v>
      </c>
      <c r="T10">
        <f>Sheet1!AT39</f>
        <v>1.0769230769230769</v>
      </c>
      <c r="U10">
        <f>Sheet1!AU39</f>
        <v>5.2307692307692308</v>
      </c>
      <c r="V10">
        <f>Sheet1!AV39</f>
        <v>11.307692307692308</v>
      </c>
      <c r="W10">
        <f>Sheet1!AW39</f>
        <v>8.5384615384615383</v>
      </c>
      <c r="X10">
        <f>Sheet1!AX39</f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46"/>
  <sheetViews>
    <sheetView topLeftCell="P64" zoomScale="87" zoomScaleNormal="87" workbookViewId="0">
      <selection activeCell="AA71" sqref="AA71:AH80"/>
    </sheetView>
  </sheetViews>
  <sheetFormatPr defaultRowHeight="15" x14ac:dyDescent="0.25"/>
  <cols>
    <col min="25" max="25" width="9.140625" style="1"/>
  </cols>
  <sheetData>
    <row r="1" spans="1:82" x14ac:dyDescent="0.25">
      <c r="A1" t="s">
        <v>10</v>
      </c>
      <c r="B1" t="s">
        <v>21</v>
      </c>
    </row>
    <row r="2" spans="1:82" x14ac:dyDescent="0.25">
      <c r="B2" s="4" t="s">
        <v>0</v>
      </c>
      <c r="C2" s="5"/>
      <c r="D2" s="5"/>
      <c r="E2" s="5"/>
      <c r="F2" s="5"/>
      <c r="G2" s="5"/>
      <c r="H2" s="5"/>
      <c r="I2" s="4" t="s">
        <v>2</v>
      </c>
      <c r="J2" s="6" t="s">
        <v>5</v>
      </c>
      <c r="K2" t="s">
        <v>27</v>
      </c>
      <c r="L2" t="s">
        <v>28</v>
      </c>
      <c r="N2" s="4" t="s">
        <v>6</v>
      </c>
      <c r="O2" s="5"/>
      <c r="P2" s="5"/>
      <c r="Q2" s="5"/>
      <c r="R2" s="5"/>
      <c r="S2" s="5"/>
      <c r="T2" s="5"/>
      <c r="U2" s="4" t="s">
        <v>2</v>
      </c>
      <c r="V2" s="6" t="s">
        <v>1</v>
      </c>
      <c r="W2" t="s">
        <v>27</v>
      </c>
      <c r="X2" t="s">
        <v>28</v>
      </c>
      <c r="AA2" s="4" t="s">
        <v>0</v>
      </c>
      <c r="AB2" s="5"/>
      <c r="AC2" s="5"/>
      <c r="AD2" s="5"/>
      <c r="AE2" s="5"/>
      <c r="AF2" s="5"/>
      <c r="AG2" s="5"/>
      <c r="AH2" s="9" t="s">
        <v>22</v>
      </c>
      <c r="AJ2" s="4" t="s">
        <v>6</v>
      </c>
      <c r="AK2" s="5"/>
      <c r="AL2" s="5"/>
      <c r="AM2" s="5"/>
      <c r="AN2" s="5"/>
      <c r="AO2" s="5"/>
      <c r="AP2" s="5"/>
      <c r="AQ2" s="9" t="s">
        <v>22</v>
      </c>
      <c r="BH2" s="30" t="s">
        <v>41</v>
      </c>
      <c r="BI2" s="30"/>
      <c r="BJ2" s="30"/>
      <c r="BK2" s="30"/>
      <c r="BL2" s="30"/>
      <c r="BM2" s="30"/>
      <c r="BN2" s="30"/>
      <c r="BX2" s="30" t="s">
        <v>42</v>
      </c>
      <c r="BY2" s="30"/>
      <c r="BZ2" s="30"/>
      <c r="CA2" s="30"/>
      <c r="CB2" s="30"/>
      <c r="CC2" s="30"/>
      <c r="CD2" s="30"/>
    </row>
    <row r="3" spans="1:82" x14ac:dyDescent="0.25">
      <c r="B3" s="7">
        <v>0</v>
      </c>
      <c r="C3" s="12">
        <f>AVERAGE(Sheet2:Sheet14!C3)</f>
        <v>7.0769230769230766</v>
      </c>
      <c r="D3" s="12">
        <f>AVERAGE(Sheet2:Sheet14!D3)</f>
        <v>2.3846153846153846</v>
      </c>
      <c r="E3" s="12">
        <f>AVERAGE(Sheet2:Sheet14!E3)</f>
        <v>10.153846153846153</v>
      </c>
      <c r="F3" s="12">
        <f>AVERAGE(Sheet2:Sheet14!F3)</f>
        <v>15.692307692307692</v>
      </c>
      <c r="G3" s="12">
        <f>AVERAGE(Sheet2:Sheet14!G3)</f>
        <v>12.153846153846153</v>
      </c>
      <c r="H3" s="12">
        <f>AVERAGE(Sheet2:Sheet14!H3)</f>
        <v>20.53846153846154</v>
      </c>
      <c r="I3" s="12"/>
      <c r="J3" s="12"/>
      <c r="K3" s="12"/>
      <c r="L3" s="12"/>
      <c r="N3" s="7">
        <v>0</v>
      </c>
      <c r="O3" s="12">
        <f>AVERAGE(Sheet2:Sheet14!O3)</f>
        <v>10.538461538461538</v>
      </c>
      <c r="P3" s="12">
        <f>AVERAGE(Sheet2:Sheet14!P3)</f>
        <v>2</v>
      </c>
      <c r="Q3" s="12">
        <f>AVERAGE(Sheet2:Sheet14!Q3)</f>
        <v>12.923076923076923</v>
      </c>
      <c r="R3" s="12">
        <f>AVERAGE(Sheet2:Sheet14!R3)</f>
        <v>20.923076923076923</v>
      </c>
      <c r="S3" s="12">
        <f>AVERAGE(Sheet2:Sheet14!S3)</f>
        <v>13.692307692307692</v>
      </c>
      <c r="T3" s="12">
        <f>AVERAGE(Sheet2:Sheet14!T3)</f>
        <v>20.46153846153846</v>
      </c>
      <c r="U3" s="12"/>
      <c r="V3" s="12"/>
      <c r="W3" s="12"/>
      <c r="X3" s="12"/>
      <c r="AA3" s="7">
        <v>0</v>
      </c>
      <c r="AB3" s="12">
        <f t="shared" ref="AB3:AG3" si="0">C3</f>
        <v>7.0769230769230766</v>
      </c>
      <c r="AC3" s="12">
        <f t="shared" si="0"/>
        <v>2.3846153846153846</v>
      </c>
      <c r="AD3" s="12">
        <f t="shared" si="0"/>
        <v>10.153846153846153</v>
      </c>
      <c r="AE3" s="12">
        <f t="shared" si="0"/>
        <v>15.692307692307692</v>
      </c>
      <c r="AF3" s="12">
        <f t="shared" si="0"/>
        <v>12.153846153846153</v>
      </c>
      <c r="AG3" s="12">
        <f t="shared" si="0"/>
        <v>20.53846153846154</v>
      </c>
      <c r="AH3" s="14"/>
      <c r="AI3" s="12"/>
      <c r="AJ3" s="17">
        <v>0</v>
      </c>
      <c r="AK3" s="12">
        <f t="shared" ref="AK3" si="1">O3</f>
        <v>10.538461538461538</v>
      </c>
      <c r="AL3" s="12">
        <f>P3</f>
        <v>2</v>
      </c>
      <c r="AM3" s="12">
        <f t="shared" ref="AM3" si="2">Q3</f>
        <v>12.923076923076923</v>
      </c>
      <c r="AN3" s="12">
        <f t="shared" ref="AN3" si="3">R3</f>
        <v>20.923076923076923</v>
      </c>
      <c r="AO3" s="12">
        <f t="shared" ref="AO3" si="4">S3</f>
        <v>13.692307692307692</v>
      </c>
      <c r="AP3" s="12">
        <f t="shared" ref="AP3" si="5">T3</f>
        <v>20.46153846153846</v>
      </c>
      <c r="AQ3" s="14"/>
    </row>
    <row r="4" spans="1:82" x14ac:dyDescent="0.25">
      <c r="B4" s="7">
        <v>1</v>
      </c>
      <c r="C4" s="12">
        <f>AVERAGE(Sheet2:Sheet14!C4)</f>
        <v>3.4615384615384617</v>
      </c>
      <c r="D4" s="12">
        <f>AVERAGE(Sheet2:Sheet14!D4)</f>
        <v>1.0769230769230769</v>
      </c>
      <c r="E4" s="12">
        <f>AVERAGE(Sheet2:Sheet14!E4)</f>
        <v>6.3076923076923075</v>
      </c>
      <c r="F4" s="12">
        <f>AVERAGE(Sheet2:Sheet14!F4)</f>
        <v>17.53846153846154</v>
      </c>
      <c r="G4" s="12">
        <f>AVERAGE(Sheet2:Sheet14!G4)</f>
        <v>15.076923076923077</v>
      </c>
      <c r="H4" s="12">
        <f>AVERAGE(Sheet2:Sheet14!H4)</f>
        <v>23.76923076923077</v>
      </c>
      <c r="I4" s="12">
        <f>AVERAGE(Sheet2:Sheet14!I4)</f>
        <v>7.615384615384615</v>
      </c>
      <c r="J4" s="12">
        <f>AVERAGE(Sheet2:Sheet14!J4)</f>
        <v>6.8076923076923075</v>
      </c>
      <c r="K4" s="12">
        <f>AVERAGE(Sheet2:Sheet14!K4)</f>
        <v>1.8237351870912992</v>
      </c>
      <c r="L4" s="12">
        <f>AVERAGE(Sheet2:Sheet14!L4)</f>
        <v>1.256198126571525</v>
      </c>
      <c r="N4" s="7">
        <v>1</v>
      </c>
      <c r="O4" s="12">
        <f>AVERAGE(Sheet2:Sheet14!O4)</f>
        <v>7.9230769230769234</v>
      </c>
      <c r="P4" s="12">
        <f>AVERAGE(Sheet2:Sheet14!P4)</f>
        <v>1</v>
      </c>
      <c r="Q4" s="12">
        <f>AVERAGE(Sheet2:Sheet14!Q4)</f>
        <v>8.4615384615384617</v>
      </c>
      <c r="R4" s="12">
        <f>AVERAGE(Sheet2:Sheet14!R4)</f>
        <v>19</v>
      </c>
      <c r="S4" s="12">
        <f>AVERAGE(Sheet2:Sheet14!S4)</f>
        <v>14.23076923076923</v>
      </c>
      <c r="T4" s="12">
        <f>AVERAGE(Sheet2:Sheet14!T4)</f>
        <v>21.384615384615383</v>
      </c>
      <c r="U4" s="12">
        <f>AVERAGE(Sheet2:Sheet14!U4)</f>
        <v>7.25</v>
      </c>
      <c r="V4" s="12">
        <f>AVERAGE(Sheet2:Sheet14!V4)</f>
        <v>7.3076923076923075</v>
      </c>
      <c r="W4" s="12">
        <f>AVERAGE(Sheet2:Sheet14!W4)</f>
        <v>1.6025716034843902</v>
      </c>
      <c r="X4" s="12">
        <f>AVERAGE(Sheet2:Sheet14!X4)</f>
        <v>1.5724381218405816</v>
      </c>
      <c r="AA4" s="7">
        <v>1</v>
      </c>
      <c r="AB4" s="12">
        <f t="shared" ref="AB4:AB12" si="6">ABS(C4-AB$3)</f>
        <v>3.615384615384615</v>
      </c>
      <c r="AC4" s="12">
        <f t="shared" ref="AC4:AC12" si="7">ABS(D4-AC$3)</f>
        <v>1.3076923076923077</v>
      </c>
      <c r="AD4" s="12">
        <f t="shared" ref="AD4:AD12" si="8">ABS(E4-AD$3)</f>
        <v>3.8461538461538458</v>
      </c>
      <c r="AE4" s="12">
        <f t="shared" ref="AE4:AE12" si="9">ABS(F4-AE$3)</f>
        <v>1.8461538461538485</v>
      </c>
      <c r="AF4" s="12">
        <f t="shared" ref="AF4:AF12" si="10">ABS(G4-AF$3)</f>
        <v>2.9230769230769234</v>
      </c>
      <c r="AG4" s="12">
        <f t="shared" ref="AG4:AG12" si="11">ABS(H4-AG$3)</f>
        <v>3.2307692307692299</v>
      </c>
      <c r="AH4" s="14">
        <f>AVERAGE(AB4:AG4)</f>
        <v>2.7948717948717952</v>
      </c>
      <c r="AI4" s="12"/>
      <c r="AJ4" s="17">
        <v>1</v>
      </c>
      <c r="AK4" s="12">
        <f t="shared" ref="AK4:AK12" si="12">ABS(O4-AK$3)</f>
        <v>2.615384615384615</v>
      </c>
      <c r="AL4" s="12">
        <f t="shared" ref="AL4:AL12" si="13">ABS(P4-AL$3)</f>
        <v>1</v>
      </c>
      <c r="AM4" s="12">
        <f t="shared" ref="AM4:AM12" si="14">ABS(Q4-AM$3)</f>
        <v>4.4615384615384617</v>
      </c>
      <c r="AN4" s="12">
        <f t="shared" ref="AN4:AN12" si="15">ABS(R4-AN$3)</f>
        <v>1.9230769230769234</v>
      </c>
      <c r="AO4" s="12">
        <f t="shared" ref="AO4:AO12" si="16">ABS(S4-AO$3)</f>
        <v>0.53846153846153832</v>
      </c>
      <c r="AP4" s="12">
        <f t="shared" ref="AP4:AP12" si="17">ABS(T4-AP$3)</f>
        <v>0.92307692307692335</v>
      </c>
      <c r="AQ4" s="14">
        <f>AVERAGE(AK4:AP4)</f>
        <v>1.9102564102564104</v>
      </c>
    </row>
    <row r="5" spans="1:82" x14ac:dyDescent="0.25">
      <c r="B5" s="7">
        <v>2</v>
      </c>
      <c r="C5" s="12">
        <f>AVERAGE(Sheet2:Sheet14!C5)</f>
        <v>2.9230769230769229</v>
      </c>
      <c r="D5" s="12">
        <f>AVERAGE(Sheet2:Sheet14!D5)</f>
        <v>1</v>
      </c>
      <c r="E5" s="12">
        <f>AVERAGE(Sheet2:Sheet14!E5)</f>
        <v>5.7692307692307692</v>
      </c>
      <c r="F5" s="12">
        <f>AVERAGE(Sheet2:Sheet14!F5)</f>
        <v>15</v>
      </c>
      <c r="G5" s="12">
        <f>AVERAGE(Sheet2:Sheet14!G5)</f>
        <v>11.615384615384615</v>
      </c>
      <c r="H5" s="12">
        <f>AVERAGE(Sheet2:Sheet14!H5)</f>
        <v>22.384615384615383</v>
      </c>
      <c r="I5" s="12">
        <f>AVERAGE(Sheet2:Sheet14!I5)</f>
        <v>6.115384615384615</v>
      </c>
      <c r="J5" s="12">
        <f>AVERAGE(Sheet2:Sheet14!J5)</f>
        <v>6.7307692307692308</v>
      </c>
      <c r="K5" s="12">
        <f>AVERAGE(Sheet2:Sheet14!K5)</f>
        <v>0.83339379020562787</v>
      </c>
      <c r="L5" s="12">
        <f>AVERAGE(Sheet2:Sheet14!L5)</f>
        <v>1.2365378501594024</v>
      </c>
      <c r="N5" s="7">
        <v>2</v>
      </c>
      <c r="O5" s="12">
        <f>AVERAGE(Sheet2:Sheet14!O5)</f>
        <v>3.7692307692307692</v>
      </c>
      <c r="P5" s="12">
        <f>AVERAGE(Sheet2:Sheet14!P5)</f>
        <v>1.3076923076923077</v>
      </c>
      <c r="Q5" s="12">
        <f>AVERAGE(Sheet2:Sheet14!Q5)</f>
        <v>7.3076923076923075</v>
      </c>
      <c r="R5" s="12">
        <f>AVERAGE(Sheet2:Sheet14!R5)</f>
        <v>15.76923076923077</v>
      </c>
      <c r="S5" s="12">
        <f>AVERAGE(Sheet2:Sheet14!S5)</f>
        <v>11.307692307692308</v>
      </c>
      <c r="T5" s="12">
        <f>AVERAGE(Sheet2:Sheet14!T5)</f>
        <v>21.53846153846154</v>
      </c>
      <c r="U5" s="12">
        <f>AVERAGE(Sheet2:Sheet14!U5)</f>
        <v>5.9615384615384617</v>
      </c>
      <c r="V5" s="12">
        <f>AVERAGE(Sheet2:Sheet14!V5)</f>
        <v>6.023076923076923</v>
      </c>
      <c r="W5" s="12">
        <f>AVERAGE(Sheet2:Sheet14!W5)</f>
        <v>0.71734058390941502</v>
      </c>
      <c r="X5" s="12">
        <f>AVERAGE(Sheet2:Sheet14!X5)</f>
        <v>0.80795190125277938</v>
      </c>
      <c r="AA5" s="7">
        <v>2</v>
      </c>
      <c r="AB5" s="12">
        <f t="shared" si="6"/>
        <v>4.1538461538461533</v>
      </c>
      <c r="AC5" s="12">
        <f t="shared" si="7"/>
        <v>1.3846153846153846</v>
      </c>
      <c r="AD5" s="12">
        <f t="shared" si="8"/>
        <v>4.3846153846153841</v>
      </c>
      <c r="AE5" s="12">
        <f t="shared" si="9"/>
        <v>0.69230769230769162</v>
      </c>
      <c r="AF5" s="12">
        <f t="shared" si="10"/>
        <v>0.53846153846153832</v>
      </c>
      <c r="AG5" s="12">
        <f t="shared" si="11"/>
        <v>1.8461538461538431</v>
      </c>
      <c r="AH5" s="14">
        <f t="shared" ref="AH5:AH12" si="18">AVERAGE(AB5:AG5)</f>
        <v>2.1666666666666661</v>
      </c>
      <c r="AI5" s="12"/>
      <c r="AJ5" s="17">
        <v>2</v>
      </c>
      <c r="AK5" s="12">
        <f t="shared" si="12"/>
        <v>6.7692307692307692</v>
      </c>
      <c r="AL5" s="12">
        <f t="shared" si="13"/>
        <v>0.69230769230769229</v>
      </c>
      <c r="AM5" s="12">
        <f t="shared" si="14"/>
        <v>5.6153846153846159</v>
      </c>
      <c r="AN5" s="12">
        <f t="shared" si="15"/>
        <v>5.1538461538461533</v>
      </c>
      <c r="AO5" s="12">
        <f t="shared" si="16"/>
        <v>2.3846153846153832</v>
      </c>
      <c r="AP5" s="12">
        <f t="shared" si="17"/>
        <v>1.0769230769230802</v>
      </c>
      <c r="AQ5" s="14">
        <f t="shared" ref="AQ5:AQ12" si="19">AVERAGE(AK5:AP5)</f>
        <v>3.6153846153846154</v>
      </c>
    </row>
    <row r="6" spans="1:82" x14ac:dyDescent="0.25">
      <c r="B6" s="7">
        <v>3</v>
      </c>
      <c r="C6" s="12">
        <f>AVERAGE(Sheet2:Sheet14!C6)</f>
        <v>5.8461538461538458</v>
      </c>
      <c r="D6" s="12">
        <f>AVERAGE(Sheet2:Sheet14!D6)</f>
        <v>1.3076923076923077</v>
      </c>
      <c r="E6" s="12">
        <f>AVERAGE(Sheet2:Sheet14!E6)</f>
        <v>7.7692307692307692</v>
      </c>
      <c r="F6" s="12">
        <f>AVERAGE(Sheet2:Sheet14!F6)</f>
        <v>15.76923076923077</v>
      </c>
      <c r="G6" s="12">
        <f>AVERAGE(Sheet2:Sheet14!G6)</f>
        <v>10.384615384615385</v>
      </c>
      <c r="H6" s="12">
        <f>AVERAGE(Sheet2:Sheet14!H6)</f>
        <v>22.076923076923077</v>
      </c>
      <c r="I6" s="12">
        <f>AVERAGE(Sheet2:Sheet14!I6)</f>
        <v>4.9615384615384617</v>
      </c>
      <c r="J6" s="12">
        <f>AVERAGE(Sheet2:Sheet14!J6)</f>
        <v>3.7307692307692308</v>
      </c>
      <c r="K6" s="12">
        <f>AVERAGE(Sheet2:Sheet14!K6)</f>
        <v>0.13600770688487868</v>
      </c>
      <c r="L6" s="12">
        <f>AVERAGE(Sheet2:Sheet14!L6)</f>
        <v>-0.36512960056666138</v>
      </c>
      <c r="N6" s="7">
        <v>3</v>
      </c>
      <c r="O6" s="12">
        <f>AVERAGE(Sheet2:Sheet14!O6)</f>
        <v>5.0769230769230766</v>
      </c>
      <c r="P6" s="12">
        <f>AVERAGE(Sheet2:Sheet14!P6)</f>
        <v>1</v>
      </c>
      <c r="Q6" s="12">
        <f>AVERAGE(Sheet2:Sheet14!Q6)</f>
        <v>7.8461538461538458</v>
      </c>
      <c r="R6" s="12">
        <f>AVERAGE(Sheet2:Sheet14!R6)</f>
        <v>17.846153846153847</v>
      </c>
      <c r="S6" s="12">
        <f>AVERAGE(Sheet2:Sheet14!S6)</f>
        <v>10.923076923076923</v>
      </c>
      <c r="T6" s="12">
        <f>AVERAGE(Sheet2:Sheet14!T6)</f>
        <v>20.846153846153847</v>
      </c>
      <c r="U6" s="12">
        <f>AVERAGE(Sheet2:Sheet14!U6)</f>
        <v>4.6307692307692312</v>
      </c>
      <c r="V6" s="12">
        <f>AVERAGE(Sheet2:Sheet14!V6)</f>
        <v>4.0961538461538458</v>
      </c>
      <c r="W6" s="12">
        <f>AVERAGE(Sheet2:Sheet14!W6)</f>
        <v>-0.31981666446794144</v>
      </c>
      <c r="X6" s="12">
        <f>AVERAGE(Sheet2:Sheet14!X6)</f>
        <v>-0.33333989736452507</v>
      </c>
      <c r="AA6" s="7">
        <v>3</v>
      </c>
      <c r="AB6" s="12">
        <f t="shared" si="6"/>
        <v>1.2307692307692308</v>
      </c>
      <c r="AC6" s="12">
        <f t="shared" si="7"/>
        <v>1.0769230769230769</v>
      </c>
      <c r="AD6" s="12">
        <f t="shared" si="8"/>
        <v>2.3846153846153841</v>
      </c>
      <c r="AE6" s="12">
        <f t="shared" si="9"/>
        <v>7.6923076923078426E-2</v>
      </c>
      <c r="AF6" s="12">
        <f t="shared" si="10"/>
        <v>1.7692307692307683</v>
      </c>
      <c r="AG6" s="12">
        <f t="shared" si="11"/>
        <v>1.5384615384615365</v>
      </c>
      <c r="AH6" s="14">
        <f t="shared" si="18"/>
        <v>1.3461538461538458</v>
      </c>
      <c r="AI6" s="12"/>
      <c r="AJ6" s="17">
        <v>3</v>
      </c>
      <c r="AK6" s="12">
        <f t="shared" si="12"/>
        <v>5.4615384615384617</v>
      </c>
      <c r="AL6" s="12">
        <f t="shared" si="13"/>
        <v>1</v>
      </c>
      <c r="AM6" s="12">
        <f t="shared" si="14"/>
        <v>5.0769230769230775</v>
      </c>
      <c r="AN6" s="12">
        <f t="shared" si="15"/>
        <v>3.0769230769230766</v>
      </c>
      <c r="AO6" s="12">
        <f t="shared" si="16"/>
        <v>2.7692307692307683</v>
      </c>
      <c r="AP6" s="12">
        <f t="shared" si="17"/>
        <v>0.3846153846153868</v>
      </c>
      <c r="AQ6" s="14">
        <f t="shared" si="19"/>
        <v>2.9615384615384621</v>
      </c>
    </row>
    <row r="7" spans="1:82" x14ac:dyDescent="0.25">
      <c r="B7" s="7">
        <v>4</v>
      </c>
      <c r="C7" s="12">
        <f>AVERAGE(Sheet2:Sheet14!C7)</f>
        <v>7.5384615384615383</v>
      </c>
      <c r="D7" s="12">
        <f>AVERAGE(Sheet2:Sheet14!D7)</f>
        <v>2.3846153846153846</v>
      </c>
      <c r="E7" s="12">
        <f>AVERAGE(Sheet2:Sheet14!E7)</f>
        <v>10.307692307692308</v>
      </c>
      <c r="F7" s="12">
        <f>AVERAGE(Sheet2:Sheet14!F7)</f>
        <v>16.23076923076923</v>
      </c>
      <c r="G7" s="12">
        <f>AVERAGE(Sheet2:Sheet14!G7)</f>
        <v>12.153846153846153</v>
      </c>
      <c r="H7" s="12">
        <f>AVERAGE(Sheet2:Sheet14!H7)</f>
        <v>20.846153846153847</v>
      </c>
      <c r="I7" s="12">
        <f>AVERAGE(Sheet2:Sheet14!I7)</f>
        <v>4.115384615384615</v>
      </c>
      <c r="J7" s="12">
        <f>AVERAGE(Sheet2:Sheet14!J7)</f>
        <v>3.7307692307692308</v>
      </c>
      <c r="K7" s="12">
        <f>AVERAGE(Sheet2:Sheet14!K7)</f>
        <v>-0.47387536274424519</v>
      </c>
      <c r="L7" s="12">
        <f>AVERAGE(Sheet2:Sheet14!L7)</f>
        <v>-0.40818404763389093</v>
      </c>
      <c r="N7" s="7">
        <v>4</v>
      </c>
      <c r="O7" s="12">
        <f>AVERAGE(Sheet2:Sheet14!O7)</f>
        <v>5.615384615384615</v>
      </c>
      <c r="P7" s="12">
        <f>AVERAGE(Sheet2:Sheet14!P7)</f>
        <v>1.1538461538461537</v>
      </c>
      <c r="Q7" s="12">
        <f>AVERAGE(Sheet2:Sheet14!Q7)</f>
        <v>8.9230769230769234</v>
      </c>
      <c r="R7" s="12">
        <f>AVERAGE(Sheet2:Sheet14!R7)</f>
        <v>17.384615384615383</v>
      </c>
      <c r="S7" s="12">
        <f>AVERAGE(Sheet2:Sheet14!S7)</f>
        <v>12.923076923076923</v>
      </c>
      <c r="T7" s="12">
        <f>AVERAGE(Sheet2:Sheet14!T7)</f>
        <v>21.384615384615383</v>
      </c>
      <c r="U7" s="12">
        <f>AVERAGE(Sheet2:Sheet14!U7)</f>
        <v>4.6923076923076925</v>
      </c>
      <c r="V7" s="12">
        <f>AVERAGE(Sheet2:Sheet14!V7)</f>
        <v>4.0384615384615383</v>
      </c>
      <c r="W7" s="12">
        <f>AVERAGE(Sheet2:Sheet14!W7)</f>
        <v>-0.37996017474059163</v>
      </c>
      <c r="X7" s="12">
        <f>AVERAGE(Sheet2:Sheet14!X7)</f>
        <v>-0.42200933682901137</v>
      </c>
      <c r="AA7" s="7">
        <v>4</v>
      </c>
      <c r="AB7" s="12">
        <f t="shared" si="6"/>
        <v>0.46153846153846168</v>
      </c>
      <c r="AC7" s="12">
        <f t="shared" si="7"/>
        <v>0</v>
      </c>
      <c r="AD7" s="12">
        <f t="shared" si="8"/>
        <v>0.15384615384615508</v>
      </c>
      <c r="AE7" s="12">
        <f t="shared" si="9"/>
        <v>0.53846153846153832</v>
      </c>
      <c r="AF7" s="12">
        <f t="shared" si="10"/>
        <v>0</v>
      </c>
      <c r="AG7" s="12">
        <f t="shared" si="11"/>
        <v>0.3076923076923066</v>
      </c>
      <c r="AH7" s="14">
        <f t="shared" si="18"/>
        <v>0.24358974358974361</v>
      </c>
      <c r="AI7" s="12"/>
      <c r="AJ7" s="17">
        <v>4</v>
      </c>
      <c r="AK7" s="12">
        <f t="shared" si="12"/>
        <v>4.9230769230769234</v>
      </c>
      <c r="AL7" s="12">
        <f t="shared" si="13"/>
        <v>0.84615384615384626</v>
      </c>
      <c r="AM7" s="12">
        <f t="shared" si="14"/>
        <v>4</v>
      </c>
      <c r="AN7" s="12">
        <f t="shared" si="15"/>
        <v>3.5384615384615401</v>
      </c>
      <c r="AO7" s="12">
        <f t="shared" si="16"/>
        <v>0.76923076923076827</v>
      </c>
      <c r="AP7" s="12">
        <f t="shared" si="17"/>
        <v>0.92307692307692335</v>
      </c>
      <c r="AQ7" s="14">
        <f t="shared" si="19"/>
        <v>2.5000000000000004</v>
      </c>
    </row>
    <row r="8" spans="1:82" x14ac:dyDescent="0.25">
      <c r="B8" s="7">
        <v>5</v>
      </c>
      <c r="C8" s="12">
        <f>AVERAGE(Sheet2:Sheet14!C8)</f>
        <v>3.2307692307692308</v>
      </c>
      <c r="D8" s="12">
        <f>AVERAGE(Sheet2:Sheet14!D8)</f>
        <v>1</v>
      </c>
      <c r="E8" s="12">
        <f>AVERAGE(Sheet2:Sheet14!E8)</f>
        <v>5.0769230769230766</v>
      </c>
      <c r="F8" s="12">
        <f>AVERAGE(Sheet2:Sheet14!F8)</f>
        <v>9.3076923076923084</v>
      </c>
      <c r="G8" s="12">
        <f>AVERAGE(Sheet2:Sheet14!G8)</f>
        <v>7.1538461538461542</v>
      </c>
      <c r="H8" s="12">
        <f>AVERAGE(Sheet2:Sheet14!H8)</f>
        <v>16.076923076923077</v>
      </c>
      <c r="I8" s="12">
        <f>AVERAGE(Sheet2:Sheet14!I8)</f>
        <v>3.8846153846153846</v>
      </c>
      <c r="J8" s="12">
        <f>AVERAGE(Sheet2:Sheet14!J8)</f>
        <v>4.384615384615385</v>
      </c>
      <c r="K8" s="12">
        <f>AVERAGE(Sheet2:Sheet14!K8)</f>
        <v>-0.60049648215216012</v>
      </c>
      <c r="L8" s="12">
        <f>AVERAGE(Sheet2:Sheet14!L8)</f>
        <v>-0.14427977452917279</v>
      </c>
      <c r="N8" s="7">
        <v>5</v>
      </c>
      <c r="O8" s="12">
        <f>AVERAGE(Sheet2:Sheet14!O8)</f>
        <v>4</v>
      </c>
      <c r="P8" s="12">
        <f>AVERAGE(Sheet2:Sheet14!P8)</f>
        <v>1.0769230769230769</v>
      </c>
      <c r="Q8" s="12">
        <f>AVERAGE(Sheet2:Sheet14!Q8)</f>
        <v>7.5384615384615383</v>
      </c>
      <c r="R8" s="12">
        <f>AVERAGE(Sheet2:Sheet14!R8)</f>
        <v>11.076923076923077</v>
      </c>
      <c r="S8" s="12">
        <f>AVERAGE(Sheet2:Sheet14!S8)</f>
        <v>9</v>
      </c>
      <c r="T8" s="12">
        <f>AVERAGE(Sheet2:Sheet14!T8)</f>
        <v>17</v>
      </c>
      <c r="U8" s="12">
        <f>AVERAGE(Sheet2:Sheet14!U8)</f>
        <v>4.2076923076923078</v>
      </c>
      <c r="V8" s="12">
        <f>AVERAGE(Sheet2:Sheet14!V8)</f>
        <v>4.2115384615384617</v>
      </c>
      <c r="W8" s="12">
        <f>AVERAGE(Sheet2:Sheet14!W8)</f>
        <v>-0.68008471306439233</v>
      </c>
      <c r="X8" s="12">
        <f>AVERAGE(Sheet2:Sheet14!X8)</f>
        <v>-0.33659400672824707</v>
      </c>
      <c r="AA8" s="7">
        <v>5</v>
      </c>
      <c r="AB8" s="12">
        <f t="shared" si="6"/>
        <v>3.8461538461538458</v>
      </c>
      <c r="AC8" s="12">
        <f t="shared" si="7"/>
        <v>1.3846153846153846</v>
      </c>
      <c r="AD8" s="12">
        <f t="shared" si="8"/>
        <v>5.0769230769230766</v>
      </c>
      <c r="AE8" s="12">
        <f t="shared" si="9"/>
        <v>6.3846153846153832</v>
      </c>
      <c r="AF8" s="12">
        <f t="shared" si="10"/>
        <v>4.9999999999999991</v>
      </c>
      <c r="AG8" s="12">
        <f t="shared" si="11"/>
        <v>4.4615384615384635</v>
      </c>
      <c r="AH8" s="14">
        <f t="shared" si="18"/>
        <v>4.3589743589743586</v>
      </c>
      <c r="AI8" s="12"/>
      <c r="AJ8" s="17">
        <v>5</v>
      </c>
      <c r="AK8" s="12">
        <f t="shared" si="12"/>
        <v>6.5384615384615383</v>
      </c>
      <c r="AL8" s="12">
        <f t="shared" si="13"/>
        <v>0.92307692307692313</v>
      </c>
      <c r="AM8" s="12">
        <f t="shared" si="14"/>
        <v>5.384615384615385</v>
      </c>
      <c r="AN8" s="12">
        <f t="shared" si="15"/>
        <v>9.8461538461538467</v>
      </c>
      <c r="AO8" s="12">
        <f t="shared" si="16"/>
        <v>4.6923076923076916</v>
      </c>
      <c r="AP8" s="12">
        <f t="shared" si="17"/>
        <v>3.4615384615384599</v>
      </c>
      <c r="AQ8" s="14">
        <f t="shared" si="19"/>
        <v>5.1410256410256414</v>
      </c>
    </row>
    <row r="9" spans="1:82" x14ac:dyDescent="0.25">
      <c r="B9" s="7">
        <v>6</v>
      </c>
      <c r="C9" s="12">
        <f>AVERAGE(Sheet2:Sheet14!C9)</f>
        <v>6.7692307692307692</v>
      </c>
      <c r="D9" s="12">
        <f>AVERAGE(Sheet2:Sheet14!D9)</f>
        <v>1.2307692307692308</v>
      </c>
      <c r="E9" s="12">
        <f>AVERAGE(Sheet2:Sheet14!E9)</f>
        <v>9.0769230769230766</v>
      </c>
      <c r="F9" s="12">
        <f>AVERAGE(Sheet2:Sheet14!F9)</f>
        <v>17.76923076923077</v>
      </c>
      <c r="G9" s="12">
        <f>AVERAGE(Sheet2:Sheet14!G9)</f>
        <v>13.615384615384615</v>
      </c>
      <c r="H9" s="12">
        <f>AVERAGE(Sheet2:Sheet14!H9)</f>
        <v>24.615384615384617</v>
      </c>
      <c r="I9" s="12">
        <f>AVERAGE(Sheet2:Sheet14!I9)</f>
        <v>4.75</v>
      </c>
      <c r="J9" s="12">
        <f>AVERAGE(Sheet2:Sheet14!J9)</f>
        <v>3.9615384615384617</v>
      </c>
      <c r="K9" s="12">
        <f>AVERAGE(Sheet2:Sheet14!K9)</f>
        <v>-0.1054607942541135</v>
      </c>
      <c r="L9" s="12">
        <f>AVERAGE(Sheet2:Sheet14!L9)</f>
        <v>-0.24139327789096304</v>
      </c>
      <c r="N9" s="7">
        <v>6</v>
      </c>
      <c r="O9" s="12">
        <f>AVERAGE(Sheet2:Sheet14!O9)</f>
        <v>6.384615384615385</v>
      </c>
      <c r="P9" s="12">
        <f>AVERAGE(Sheet2:Sheet14!P9)</f>
        <v>1.0769230769230769</v>
      </c>
      <c r="Q9" s="12">
        <f>AVERAGE(Sheet2:Sheet14!Q9)</f>
        <v>10.384615384615385</v>
      </c>
      <c r="R9" s="12">
        <f>AVERAGE(Sheet2:Sheet14!R9)</f>
        <v>19.923076923076923</v>
      </c>
      <c r="S9" s="12">
        <f>AVERAGE(Sheet2:Sheet14!S9)</f>
        <v>14.846153846153847</v>
      </c>
      <c r="T9" s="12">
        <f>AVERAGE(Sheet2:Sheet14!T9)</f>
        <v>24.076923076923077</v>
      </c>
      <c r="U9" s="12">
        <f>AVERAGE(Sheet2:Sheet14!U9)</f>
        <v>4.884615384615385</v>
      </c>
      <c r="V9" s="12">
        <f>AVERAGE(Sheet2:Sheet14!V9)</f>
        <v>4.4615384615384617</v>
      </c>
      <c r="W9" s="12">
        <f>AVERAGE(Sheet2:Sheet14!W9)</f>
        <v>-0.13287059607054511</v>
      </c>
      <c r="X9" s="12">
        <f>AVERAGE(Sheet2:Sheet14!X9)</f>
        <v>-5.2843073279689505E-2</v>
      </c>
      <c r="AA9" s="7">
        <v>6</v>
      </c>
      <c r="AB9" s="12">
        <f t="shared" si="6"/>
        <v>0.30769230769230749</v>
      </c>
      <c r="AC9" s="12">
        <f t="shared" si="7"/>
        <v>1.1538461538461537</v>
      </c>
      <c r="AD9" s="12">
        <f t="shared" si="8"/>
        <v>1.0769230769230766</v>
      </c>
      <c r="AE9" s="12">
        <f t="shared" si="9"/>
        <v>2.0769230769230784</v>
      </c>
      <c r="AF9" s="12">
        <f t="shared" si="10"/>
        <v>1.4615384615384617</v>
      </c>
      <c r="AG9" s="12">
        <f t="shared" si="11"/>
        <v>4.0769230769230766</v>
      </c>
      <c r="AH9" s="14">
        <f t="shared" si="18"/>
        <v>1.6923076923076925</v>
      </c>
      <c r="AI9" s="12"/>
      <c r="AJ9" s="17">
        <v>6</v>
      </c>
      <c r="AK9" s="12">
        <f t="shared" si="12"/>
        <v>4.1538461538461533</v>
      </c>
      <c r="AL9" s="12">
        <f t="shared" si="13"/>
        <v>0.92307692307692313</v>
      </c>
      <c r="AM9" s="12">
        <f t="shared" si="14"/>
        <v>2.5384615384615383</v>
      </c>
      <c r="AN9" s="12">
        <f t="shared" si="15"/>
        <v>1</v>
      </c>
      <c r="AO9" s="12">
        <f t="shared" si="16"/>
        <v>1.1538461538461551</v>
      </c>
      <c r="AP9" s="12">
        <f t="shared" si="17"/>
        <v>3.6153846153846168</v>
      </c>
      <c r="AQ9" s="14">
        <f t="shared" si="19"/>
        <v>2.2307692307692313</v>
      </c>
    </row>
    <row r="10" spans="1:82" x14ac:dyDescent="0.25">
      <c r="B10" s="7">
        <v>7</v>
      </c>
      <c r="C10" s="12">
        <f>AVERAGE(Sheet2:Sheet14!C10)</f>
        <v>2.6923076923076925</v>
      </c>
      <c r="D10" s="12">
        <f>AVERAGE(Sheet2:Sheet14!D10)</f>
        <v>1.0769230769230769</v>
      </c>
      <c r="E10" s="12">
        <f>AVERAGE(Sheet2:Sheet14!E10)</f>
        <v>5.384615384615385</v>
      </c>
      <c r="F10" s="12">
        <f>AVERAGE(Sheet2:Sheet14!F10)</f>
        <v>16.846153846153847</v>
      </c>
      <c r="G10" s="12">
        <f>AVERAGE(Sheet2:Sheet14!G10)</f>
        <v>11.923076923076923</v>
      </c>
      <c r="H10" s="12">
        <f>AVERAGE(Sheet2:Sheet14!H10)</f>
        <v>22.846153846153847</v>
      </c>
      <c r="I10" s="12">
        <f>AVERAGE(Sheet2:Sheet14!I10)</f>
        <v>2.8846153846153846</v>
      </c>
      <c r="J10" s="12">
        <f>AVERAGE(Sheet2:Sheet14!J10)</f>
        <v>2.4615384615384617</v>
      </c>
      <c r="K10" s="12">
        <f>AVERAGE(Sheet2:Sheet14!K10)</f>
        <v>-1.1863145351996036</v>
      </c>
      <c r="L10" s="12">
        <f>AVERAGE(Sheet2:Sheet14!L10)</f>
        <v>-1.0847937164150072</v>
      </c>
      <c r="N10" s="7">
        <v>7</v>
      </c>
      <c r="O10" s="12">
        <f>AVERAGE(Sheet2:Sheet14!O10)</f>
        <v>3</v>
      </c>
      <c r="P10" s="12">
        <f>AVERAGE(Sheet2:Sheet14!P10)</f>
        <v>1.4615384615384615</v>
      </c>
      <c r="Q10" s="12">
        <f>AVERAGE(Sheet2:Sheet14!Q10)</f>
        <v>5.2307692307692308</v>
      </c>
      <c r="R10" s="12">
        <f>AVERAGE(Sheet2:Sheet14!R10)</f>
        <v>16.076923076923077</v>
      </c>
      <c r="S10" s="12">
        <f>AVERAGE(Sheet2:Sheet14!S10)</f>
        <v>11.23076923076923</v>
      </c>
      <c r="T10" s="12">
        <f>AVERAGE(Sheet2:Sheet14!T10)</f>
        <v>20.153846153846153</v>
      </c>
      <c r="U10" s="12">
        <f>AVERAGE(Sheet2:Sheet14!U10)</f>
        <v>3.8076923076923075</v>
      </c>
      <c r="V10" s="12">
        <f>AVERAGE(Sheet2:Sheet14!V10)</f>
        <v>3.0769230769230771</v>
      </c>
      <c r="W10" s="12">
        <f>AVERAGE(Sheet2:Sheet14!W10)</f>
        <v>-0.80067687900626028</v>
      </c>
      <c r="X10" s="12">
        <f>AVERAGE(Sheet2:Sheet14!X10)</f>
        <v>-0.91301864886089001</v>
      </c>
      <c r="AA10" s="7">
        <v>7</v>
      </c>
      <c r="AB10" s="12">
        <f t="shared" si="6"/>
        <v>4.3846153846153841</v>
      </c>
      <c r="AC10" s="12">
        <f t="shared" si="7"/>
        <v>1.3076923076923077</v>
      </c>
      <c r="AD10" s="12">
        <f t="shared" si="8"/>
        <v>4.7692307692307683</v>
      </c>
      <c r="AE10" s="12">
        <f t="shared" si="9"/>
        <v>1.1538461538461551</v>
      </c>
      <c r="AF10" s="12">
        <f t="shared" si="10"/>
        <v>0.23076923076922995</v>
      </c>
      <c r="AG10" s="12">
        <f t="shared" si="11"/>
        <v>2.3076923076923066</v>
      </c>
      <c r="AH10" s="14">
        <f t="shared" si="18"/>
        <v>2.3589743589743586</v>
      </c>
      <c r="AI10" s="12"/>
      <c r="AJ10" s="17">
        <v>7</v>
      </c>
      <c r="AK10" s="12">
        <f t="shared" si="12"/>
        <v>7.5384615384615383</v>
      </c>
      <c r="AL10" s="12">
        <f t="shared" si="13"/>
        <v>0.53846153846153855</v>
      </c>
      <c r="AM10" s="12">
        <f t="shared" si="14"/>
        <v>7.6923076923076925</v>
      </c>
      <c r="AN10" s="12">
        <f t="shared" si="15"/>
        <v>4.8461538461538467</v>
      </c>
      <c r="AO10" s="12">
        <f t="shared" si="16"/>
        <v>2.4615384615384617</v>
      </c>
      <c r="AP10" s="12">
        <f t="shared" si="17"/>
        <v>0.3076923076923066</v>
      </c>
      <c r="AQ10" s="14">
        <f t="shared" si="19"/>
        <v>3.8974358974358978</v>
      </c>
    </row>
    <row r="11" spans="1:82" x14ac:dyDescent="0.25">
      <c r="B11" s="7">
        <v>8</v>
      </c>
      <c r="C11" s="12">
        <f>AVERAGE(Sheet2:Sheet14!C11)</f>
        <v>3.6153846153846154</v>
      </c>
      <c r="D11" s="12">
        <f>AVERAGE(Sheet2:Sheet14!D11)</f>
        <v>1.3076923076923077</v>
      </c>
      <c r="E11" s="12">
        <f>AVERAGE(Sheet2:Sheet14!E11)</f>
        <v>5.6923076923076925</v>
      </c>
      <c r="F11" s="12">
        <f>AVERAGE(Sheet2:Sheet14!F11)</f>
        <v>11.384615384615385</v>
      </c>
      <c r="G11" s="12">
        <f>AVERAGE(Sheet2:Sheet14!G11)</f>
        <v>9.0769230769230766</v>
      </c>
      <c r="H11" s="12">
        <f>AVERAGE(Sheet2:Sheet14!H11)</f>
        <v>20</v>
      </c>
      <c r="I11" s="12">
        <f>AVERAGE(Sheet2:Sheet14!I11)</f>
        <v>5.115384615384615</v>
      </c>
      <c r="J11" s="12">
        <f>AVERAGE(Sheet2:Sheet14!J11)</f>
        <v>5.3461538461538458</v>
      </c>
      <c r="K11" s="12">
        <f>AVERAGE(Sheet2:Sheet14!K11)</f>
        <v>0.12918823138026411</v>
      </c>
      <c r="L11" s="12">
        <f>AVERAGE(Sheet2:Sheet14!L11)</f>
        <v>0.38787382973324908</v>
      </c>
      <c r="N11" s="7">
        <v>8</v>
      </c>
      <c r="O11" s="12">
        <f>AVERAGE(Sheet2:Sheet14!O11)</f>
        <v>5.1538461538461542</v>
      </c>
      <c r="P11" s="12">
        <f>AVERAGE(Sheet2:Sheet14!P11)</f>
        <v>1.2307692307692308</v>
      </c>
      <c r="Q11" s="12">
        <f>AVERAGE(Sheet2:Sheet14!Q11)</f>
        <v>6.384615384615385</v>
      </c>
      <c r="R11" s="12">
        <f>AVERAGE(Sheet2:Sheet14!R11)</f>
        <v>14.538461538461538</v>
      </c>
      <c r="S11" s="12">
        <f>AVERAGE(Sheet2:Sheet14!S11)</f>
        <v>9.5384615384615383</v>
      </c>
      <c r="T11" s="12">
        <f>AVERAGE(Sheet2:Sheet14!T11)</f>
        <v>19.23076923076923</v>
      </c>
      <c r="U11" s="12">
        <f>AVERAGE(Sheet2:Sheet14!U11)</f>
        <v>5.7884615384615383</v>
      </c>
      <c r="V11" s="12">
        <f>AVERAGE(Sheet2:Sheet14!V11)</f>
        <v>5.4615384615384617</v>
      </c>
      <c r="W11" s="12">
        <f>AVERAGE(Sheet2:Sheet14!W11)</f>
        <v>0.49709536280651234</v>
      </c>
      <c r="X11" s="12">
        <f>AVERAGE(Sheet2:Sheet14!X11)</f>
        <v>0.40444854303608807</v>
      </c>
      <c r="AA11" s="7">
        <v>8</v>
      </c>
      <c r="AB11" s="12">
        <f t="shared" si="6"/>
        <v>3.4615384615384612</v>
      </c>
      <c r="AC11" s="12">
        <f t="shared" si="7"/>
        <v>1.0769230769230769</v>
      </c>
      <c r="AD11" s="12">
        <f t="shared" si="8"/>
        <v>4.4615384615384608</v>
      </c>
      <c r="AE11" s="12">
        <f t="shared" si="9"/>
        <v>4.3076923076923066</v>
      </c>
      <c r="AF11" s="12">
        <f t="shared" si="10"/>
        <v>3.0769230769230766</v>
      </c>
      <c r="AG11" s="12">
        <f t="shared" si="11"/>
        <v>0.5384615384615401</v>
      </c>
      <c r="AH11" s="14">
        <f t="shared" si="18"/>
        <v>2.8205128205128207</v>
      </c>
      <c r="AI11" s="12"/>
      <c r="AJ11" s="17">
        <v>8</v>
      </c>
      <c r="AK11" s="12">
        <f t="shared" si="12"/>
        <v>5.3846153846153841</v>
      </c>
      <c r="AL11" s="12">
        <f t="shared" si="13"/>
        <v>0.76923076923076916</v>
      </c>
      <c r="AM11" s="12">
        <f t="shared" si="14"/>
        <v>6.5384615384615383</v>
      </c>
      <c r="AN11" s="12">
        <f t="shared" si="15"/>
        <v>6.384615384615385</v>
      </c>
      <c r="AO11" s="12">
        <f t="shared" si="16"/>
        <v>4.1538461538461533</v>
      </c>
      <c r="AP11" s="12">
        <f t="shared" si="17"/>
        <v>1.2307692307692299</v>
      </c>
      <c r="AQ11" s="14">
        <f t="shared" si="19"/>
        <v>4.0769230769230766</v>
      </c>
    </row>
    <row r="12" spans="1:82" x14ac:dyDescent="0.25">
      <c r="B12" s="8">
        <v>9</v>
      </c>
      <c r="C12" s="12">
        <f>AVERAGE(Sheet2:Sheet14!C12)</f>
        <v>3.1538461538461537</v>
      </c>
      <c r="D12" s="12">
        <f>AVERAGE(Sheet2:Sheet14!D12)</f>
        <v>1.0769230769230769</v>
      </c>
      <c r="E12" s="12">
        <f>AVERAGE(Sheet2:Sheet14!E12)</f>
        <v>5.7692307692307692</v>
      </c>
      <c r="F12" s="12">
        <f>AVERAGE(Sheet2:Sheet14!F12)</f>
        <v>15.461538461538462</v>
      </c>
      <c r="G12" s="12">
        <f>AVERAGE(Sheet2:Sheet14!G12)</f>
        <v>12.615384615384615</v>
      </c>
      <c r="H12" s="12">
        <f>AVERAGE(Sheet2:Sheet14!H12)</f>
        <v>20.615384615384617</v>
      </c>
      <c r="I12" s="12">
        <f>AVERAGE(Sheet2:Sheet14!I12)</f>
        <v>3.8846153846153846</v>
      </c>
      <c r="J12" s="12">
        <f>AVERAGE(Sheet2:Sheet14!J12)</f>
        <v>3.1153846153846154</v>
      </c>
      <c r="K12" s="12">
        <f>AVERAGE(Sheet2:Sheet14!K12)</f>
        <v>-0.55617774121194752</v>
      </c>
      <c r="L12" s="12">
        <f>AVERAGE(Sheet2:Sheet14!L12)</f>
        <v>-0.63682938942848044</v>
      </c>
      <c r="N12" s="8">
        <v>9</v>
      </c>
      <c r="O12" s="12">
        <f>AVERAGE(Sheet2:Sheet14!O12)</f>
        <v>3.4615384615384617</v>
      </c>
      <c r="P12" s="12">
        <f>AVERAGE(Sheet2:Sheet14!P12)</f>
        <v>1.0769230769230769</v>
      </c>
      <c r="Q12" s="12">
        <f>AVERAGE(Sheet2:Sheet14!Q12)</f>
        <v>4.6923076923076925</v>
      </c>
      <c r="R12" s="12">
        <f>AVERAGE(Sheet2:Sheet14!R12)</f>
        <v>15.307692307692308</v>
      </c>
      <c r="S12" s="12">
        <f>AVERAGE(Sheet2:Sheet14!S12)</f>
        <v>10.76923076923077</v>
      </c>
      <c r="T12" s="12">
        <f>AVERAGE(Sheet2:Sheet14!T12)</f>
        <v>19.307692307692307</v>
      </c>
      <c r="U12" s="12">
        <f>AVERAGE(Sheet2:Sheet14!U12)</f>
        <v>4.4230769230769234</v>
      </c>
      <c r="V12" s="12">
        <f>AVERAGE(Sheet2:Sheet14!V12)</f>
        <v>3.4615384615384617</v>
      </c>
      <c r="W12" s="12">
        <f>AVERAGE(Sheet2:Sheet14!W12)</f>
        <v>-0.4475028038767675</v>
      </c>
      <c r="X12" s="12">
        <f>AVERAGE(Sheet2:Sheet14!X12)</f>
        <v>-0.72703360306708598</v>
      </c>
      <c r="AA12" s="8">
        <v>9</v>
      </c>
      <c r="AB12" s="15">
        <f t="shared" si="6"/>
        <v>3.9230769230769229</v>
      </c>
      <c r="AC12" s="15">
        <f t="shared" si="7"/>
        <v>1.3076923076923077</v>
      </c>
      <c r="AD12" s="15">
        <f t="shared" si="8"/>
        <v>4.3846153846153841</v>
      </c>
      <c r="AE12" s="15">
        <f t="shared" si="9"/>
        <v>0.23076923076922995</v>
      </c>
      <c r="AF12" s="15">
        <f t="shared" si="10"/>
        <v>0.46153846153846168</v>
      </c>
      <c r="AG12" s="15">
        <f t="shared" si="11"/>
        <v>7.692307692307665E-2</v>
      </c>
      <c r="AH12" s="16">
        <f t="shared" si="18"/>
        <v>1.7307692307692306</v>
      </c>
      <c r="AI12" s="12"/>
      <c r="AJ12" s="18">
        <v>9</v>
      </c>
      <c r="AK12" s="15">
        <f t="shared" si="12"/>
        <v>7.0769230769230766</v>
      </c>
      <c r="AL12" s="15">
        <f t="shared" si="13"/>
        <v>0.92307692307692313</v>
      </c>
      <c r="AM12" s="15">
        <f t="shared" si="14"/>
        <v>8.2307692307692299</v>
      </c>
      <c r="AN12" s="15">
        <f t="shared" si="15"/>
        <v>5.615384615384615</v>
      </c>
      <c r="AO12" s="15">
        <f t="shared" si="16"/>
        <v>2.9230769230769216</v>
      </c>
      <c r="AP12" s="15">
        <f t="shared" si="17"/>
        <v>1.1538461538461533</v>
      </c>
      <c r="AQ12" s="16">
        <f t="shared" si="19"/>
        <v>4.3205128205128203</v>
      </c>
    </row>
    <row r="14" spans="1:82" x14ac:dyDescent="0.25">
      <c r="B14" s="4" t="s">
        <v>4</v>
      </c>
      <c r="C14" s="5"/>
      <c r="D14" s="5"/>
      <c r="E14" s="5"/>
      <c r="F14" s="5"/>
      <c r="G14" s="5"/>
      <c r="H14" s="5"/>
      <c r="I14" s="4" t="s">
        <v>2</v>
      </c>
      <c r="J14" s="6" t="s">
        <v>5</v>
      </c>
      <c r="K14" t="s">
        <v>27</v>
      </c>
      <c r="L14" t="s">
        <v>28</v>
      </c>
      <c r="N14" s="4" t="s">
        <v>7</v>
      </c>
      <c r="O14" s="5"/>
      <c r="P14" s="5"/>
      <c r="Q14" s="5"/>
      <c r="R14" s="5"/>
      <c r="S14" s="5"/>
      <c r="T14" s="5"/>
      <c r="U14" s="4" t="s">
        <v>2</v>
      </c>
      <c r="V14" s="6" t="s">
        <v>5</v>
      </c>
      <c r="W14" t="s">
        <v>27</v>
      </c>
      <c r="X14" t="s">
        <v>28</v>
      </c>
      <c r="AA14" s="4" t="s">
        <v>4</v>
      </c>
      <c r="AB14" s="5"/>
      <c r="AC14" s="5"/>
      <c r="AD14" s="5"/>
      <c r="AE14" s="5"/>
      <c r="AF14" s="5"/>
      <c r="AG14" s="5"/>
      <c r="AH14" s="9" t="s">
        <v>22</v>
      </c>
      <c r="AJ14" s="4" t="s">
        <v>7</v>
      </c>
      <c r="AK14" s="5"/>
      <c r="AL14" s="5"/>
      <c r="AM14" s="5"/>
      <c r="AN14" s="5"/>
      <c r="AO14" s="5"/>
      <c r="AP14" s="5"/>
      <c r="AQ14" s="9" t="s">
        <v>22</v>
      </c>
    </row>
    <row r="15" spans="1:82" x14ac:dyDescent="0.25">
      <c r="B15" s="7">
        <v>0</v>
      </c>
      <c r="C15" s="12">
        <f>AVERAGE(Sheet2:Sheet14!C15)</f>
        <v>14.923076923076923</v>
      </c>
      <c r="D15" s="12">
        <f>AVERAGE(Sheet2:Sheet14!D15)</f>
        <v>3.2307692307692308</v>
      </c>
      <c r="E15" s="12">
        <f>AVERAGE(Sheet2:Sheet14!E15)</f>
        <v>14.692307692307692</v>
      </c>
      <c r="F15" s="12">
        <f>AVERAGE(Sheet2:Sheet14!F15)</f>
        <v>17.76923076923077</v>
      </c>
      <c r="G15" s="12">
        <f>AVERAGE(Sheet2:Sheet14!G15)</f>
        <v>12</v>
      </c>
      <c r="H15" s="12">
        <f>AVERAGE(Sheet2:Sheet14!H15)</f>
        <v>17.307692307692307</v>
      </c>
      <c r="I15" s="12"/>
      <c r="J15" s="12"/>
      <c r="K15" s="12"/>
      <c r="L15" s="12"/>
      <c r="N15" s="7">
        <v>0</v>
      </c>
      <c r="O15" t="s">
        <v>8</v>
      </c>
      <c r="P15" s="12">
        <f>AVERAGE(Sheet2:Sheet14!P15)</f>
        <v>3.0769230769230771</v>
      </c>
      <c r="Q15" s="12">
        <f>AVERAGE(Sheet2:Sheet14!Q15)</f>
        <v>10.923076923076923</v>
      </c>
      <c r="R15" s="12">
        <f>AVERAGE(Sheet2:Sheet14!R15)</f>
        <v>15.538461538461538</v>
      </c>
      <c r="S15" s="12">
        <f>AVERAGE(Sheet2:Sheet14!S15)</f>
        <v>10.23076923076923</v>
      </c>
      <c r="T15" s="12">
        <f>AVERAGE(Sheet2:Sheet14!T15)</f>
        <v>14.846153846153847</v>
      </c>
      <c r="U15" s="12"/>
      <c r="V15" s="12"/>
      <c r="W15" s="12"/>
      <c r="X15" s="12"/>
      <c r="AA15" s="7">
        <v>0</v>
      </c>
      <c r="AB15" s="12">
        <f t="shared" ref="AB15:AG15" si="20">C15</f>
        <v>14.923076923076923</v>
      </c>
      <c r="AC15" s="12">
        <f t="shared" si="20"/>
        <v>3.2307692307692308</v>
      </c>
      <c r="AD15" s="12">
        <f t="shared" si="20"/>
        <v>14.692307692307692</v>
      </c>
      <c r="AE15" s="12">
        <f t="shared" si="20"/>
        <v>17.76923076923077</v>
      </c>
      <c r="AF15" s="12">
        <f t="shared" si="20"/>
        <v>12</v>
      </c>
      <c r="AG15" s="12">
        <f t="shared" si="20"/>
        <v>17.307692307692307</v>
      </c>
      <c r="AH15" s="14"/>
      <c r="AI15" s="12"/>
      <c r="AJ15" s="17">
        <v>0</v>
      </c>
      <c r="AK15" s="12" t="s">
        <v>8</v>
      </c>
      <c r="AL15" s="12">
        <f>P15</f>
        <v>3.0769230769230771</v>
      </c>
      <c r="AM15" s="12">
        <f t="shared" ref="AM15" si="21">Q15</f>
        <v>10.923076923076923</v>
      </c>
      <c r="AN15" s="12">
        <f t="shared" ref="AN15" si="22">R15</f>
        <v>15.538461538461538</v>
      </c>
      <c r="AO15" s="12">
        <f t="shared" ref="AO15" si="23">S15</f>
        <v>10.23076923076923</v>
      </c>
      <c r="AP15" s="12">
        <f t="shared" ref="AP15" si="24">T15</f>
        <v>14.846153846153847</v>
      </c>
      <c r="AQ15" s="14"/>
    </row>
    <row r="16" spans="1:82" x14ac:dyDescent="0.25">
      <c r="B16" s="7">
        <v>1</v>
      </c>
      <c r="C16" s="12">
        <f>AVERAGE(Sheet2:Sheet14!C16)</f>
        <v>14.615384615384615</v>
      </c>
      <c r="D16" s="12">
        <f>AVERAGE(Sheet2:Sheet14!D16)</f>
        <v>1.4615384615384615</v>
      </c>
      <c r="E16" s="12">
        <f>AVERAGE(Sheet2:Sheet14!E16)</f>
        <v>10.23076923076923</v>
      </c>
      <c r="F16" s="12">
        <f>AVERAGE(Sheet2:Sheet14!F16)</f>
        <v>16.615384615384617</v>
      </c>
      <c r="G16" s="12">
        <f>AVERAGE(Sheet2:Sheet14!G16)</f>
        <v>12.538461538461538</v>
      </c>
      <c r="H16" s="12">
        <f>AVERAGE(Sheet2:Sheet14!H16)</f>
        <v>20.846153846153847</v>
      </c>
      <c r="I16" s="12">
        <f>AVERAGE(Sheet2:Sheet14!I16)</f>
        <v>7.2307692307692308</v>
      </c>
      <c r="J16" s="12">
        <f>AVERAGE(Sheet2:Sheet14!J16)</f>
        <v>7.3461538461538458</v>
      </c>
      <c r="K16" s="12">
        <f>AVERAGE(Sheet2:Sheet14!K16)</f>
        <v>1.6964713158584073</v>
      </c>
      <c r="L16" s="12">
        <f>AVERAGE(Sheet2:Sheet14!L16)</f>
        <v>1.5795764942593307</v>
      </c>
      <c r="N16" s="7">
        <v>1</v>
      </c>
      <c r="O16" t="s">
        <v>8</v>
      </c>
      <c r="P16" s="12">
        <f>AVERAGE(Sheet2:Sheet14!P16)</f>
        <v>1</v>
      </c>
      <c r="Q16" s="12">
        <f>AVERAGE(Sheet2:Sheet14!Q16)</f>
        <v>10.615384615384615</v>
      </c>
      <c r="R16" s="12">
        <f>AVERAGE(Sheet2:Sheet14!R16)</f>
        <v>11.538461538461538</v>
      </c>
      <c r="S16" s="12">
        <f>AVERAGE(Sheet2:Sheet14!S16)</f>
        <v>10.615384615384615</v>
      </c>
      <c r="T16" s="12">
        <f>AVERAGE(Sheet2:Sheet14!T16)</f>
        <v>18.46153846153846</v>
      </c>
      <c r="U16" s="12">
        <f>AVERAGE(Sheet2:Sheet14!U16)</f>
        <v>6.9038461538461542</v>
      </c>
      <c r="V16" s="12">
        <f>AVERAGE(Sheet2:Sheet14!V16)</f>
        <v>6.3269230769230766</v>
      </c>
      <c r="W16" s="12">
        <f>AVERAGE(Sheet2:Sheet14!W16)</f>
        <v>1.3775664386399744</v>
      </c>
      <c r="X16" s="12">
        <f>AVERAGE(Sheet2:Sheet14!X16)</f>
        <v>1.3112741650128181</v>
      </c>
      <c r="AA16" s="7">
        <v>1</v>
      </c>
      <c r="AB16" s="12">
        <f t="shared" ref="AB16:AB24" si="25">ABS(C16-AB$15)</f>
        <v>0.30769230769230838</v>
      </c>
      <c r="AC16" s="12">
        <f t="shared" ref="AC16:AC24" si="26">ABS(D16-AC$15)</f>
        <v>1.7692307692307694</v>
      </c>
      <c r="AD16" s="12">
        <f t="shared" ref="AD16:AD24" si="27">ABS(E16-AD$15)</f>
        <v>4.4615384615384617</v>
      </c>
      <c r="AE16" s="12">
        <f t="shared" ref="AE16:AE24" si="28">ABS(F16-AE$15)</f>
        <v>1.1538461538461533</v>
      </c>
      <c r="AF16" s="12">
        <f t="shared" ref="AF16:AF24" si="29">ABS(G16-AF$15)</f>
        <v>0.53846153846153832</v>
      </c>
      <c r="AG16" s="12">
        <f t="shared" ref="AG16:AG24" si="30">ABS(H16-AG$15)</f>
        <v>3.5384615384615401</v>
      </c>
      <c r="AH16" s="14">
        <f>AVERAGE(AB16:AG16)</f>
        <v>1.9615384615384617</v>
      </c>
      <c r="AI16" s="12"/>
      <c r="AJ16" s="17">
        <v>1</v>
      </c>
      <c r="AK16" s="12" t="s">
        <v>8</v>
      </c>
      <c r="AL16" s="12">
        <f t="shared" ref="AL16:AL24" si="31">ABS(P16-AL$15)</f>
        <v>2.0769230769230771</v>
      </c>
      <c r="AM16" s="12">
        <f t="shared" ref="AM16:AM24" si="32">ABS(Q16-AM$15)</f>
        <v>0.30769230769230838</v>
      </c>
      <c r="AN16" s="12">
        <f t="shared" ref="AN16:AN24" si="33">ABS(R16-AN$15)</f>
        <v>4</v>
      </c>
      <c r="AO16" s="12">
        <f t="shared" ref="AO16:AO24" si="34">ABS(S16-AO$15)</f>
        <v>0.38461538461538503</v>
      </c>
      <c r="AP16" s="12">
        <f t="shared" ref="AP16:AP24" si="35">ABS(T16-AP$15)</f>
        <v>3.6153846153846132</v>
      </c>
      <c r="AQ16" s="14">
        <f>AVERAGE(AL16:AP16)</f>
        <v>2.0769230769230766</v>
      </c>
    </row>
    <row r="17" spans="1:70" x14ac:dyDescent="0.25">
      <c r="B17" s="7">
        <v>2</v>
      </c>
      <c r="C17" s="12">
        <f>AVERAGE(Sheet2:Sheet14!C17)</f>
        <v>6.1538461538461542</v>
      </c>
      <c r="D17" s="12">
        <f>AVERAGE(Sheet2:Sheet14!D17)</f>
        <v>1.1538461538461537</v>
      </c>
      <c r="E17" s="12">
        <f>AVERAGE(Sheet2:Sheet14!E17)</f>
        <v>7.615384615384615</v>
      </c>
      <c r="F17" s="12">
        <f>AVERAGE(Sheet2:Sheet14!F17)</f>
        <v>12.153846153846153</v>
      </c>
      <c r="G17" s="12">
        <f>AVERAGE(Sheet2:Sheet14!G17)</f>
        <v>8.7692307692307701</v>
      </c>
      <c r="H17" s="12">
        <f>AVERAGE(Sheet2:Sheet14!H17)</f>
        <v>17</v>
      </c>
      <c r="I17" s="12">
        <f>AVERAGE(Sheet2:Sheet14!I17)</f>
        <v>5.5961538461538458</v>
      </c>
      <c r="J17" s="12">
        <f>AVERAGE(Sheet2:Sheet14!J17)</f>
        <v>6.384615384615385</v>
      </c>
      <c r="K17" s="12">
        <f>AVERAGE(Sheet2:Sheet14!K17)</f>
        <v>0.66414556653621359</v>
      </c>
      <c r="L17" s="12">
        <f>AVERAGE(Sheet2:Sheet14!L17)</f>
        <v>1.0258966178363456</v>
      </c>
      <c r="N17" s="7">
        <v>2</v>
      </c>
      <c r="O17" t="s">
        <v>8</v>
      </c>
      <c r="P17" s="12">
        <f>AVERAGE(Sheet2:Sheet14!P17)</f>
        <v>1.2307692307692308</v>
      </c>
      <c r="Q17" s="12">
        <f>AVERAGE(Sheet2:Sheet14!Q17)</f>
        <v>6.6923076923076925</v>
      </c>
      <c r="R17" s="12">
        <f>AVERAGE(Sheet2:Sheet14!R17)</f>
        <v>9.9230769230769234</v>
      </c>
      <c r="S17" s="12">
        <f>AVERAGE(Sheet2:Sheet14!S17)</f>
        <v>9.4615384615384617</v>
      </c>
      <c r="T17" s="12">
        <f>AVERAGE(Sheet2:Sheet14!T17)</f>
        <v>15.923076923076923</v>
      </c>
      <c r="U17" s="12">
        <f>AVERAGE(Sheet2:Sheet14!U17)</f>
        <v>5.6923076923076925</v>
      </c>
      <c r="V17" s="12">
        <f>AVERAGE(Sheet2:Sheet14!V17)</f>
        <v>5.9807692307692308</v>
      </c>
      <c r="W17" s="12">
        <f>AVERAGE(Sheet2:Sheet14!W17)</f>
        <v>0.54610640304835134</v>
      </c>
      <c r="X17" s="12">
        <f>AVERAGE(Sheet2:Sheet14!X17)</f>
        <v>0.86550673197783334</v>
      </c>
      <c r="AA17" s="7">
        <v>2</v>
      </c>
      <c r="AB17" s="12">
        <f t="shared" si="25"/>
        <v>8.7692307692307701</v>
      </c>
      <c r="AC17" s="12">
        <f t="shared" si="26"/>
        <v>2.0769230769230771</v>
      </c>
      <c r="AD17" s="12">
        <f t="shared" si="27"/>
        <v>7.0769230769230766</v>
      </c>
      <c r="AE17" s="12">
        <f t="shared" si="28"/>
        <v>5.6153846153846168</v>
      </c>
      <c r="AF17" s="12">
        <f t="shared" si="29"/>
        <v>3.2307692307692299</v>
      </c>
      <c r="AG17" s="12">
        <f t="shared" si="30"/>
        <v>0.3076923076923066</v>
      </c>
      <c r="AH17" s="14">
        <f t="shared" ref="AH17:AH24" si="36">AVERAGE(AB17:AG17)</f>
        <v>4.5128205128205128</v>
      </c>
      <c r="AI17" s="12"/>
      <c r="AJ17" s="17">
        <v>2</v>
      </c>
      <c r="AK17" s="12" t="s">
        <v>8</v>
      </c>
      <c r="AL17" s="12">
        <f t="shared" si="31"/>
        <v>1.8461538461538463</v>
      </c>
      <c r="AM17" s="12">
        <f t="shared" si="32"/>
        <v>4.2307692307692308</v>
      </c>
      <c r="AN17" s="12">
        <f t="shared" si="33"/>
        <v>5.615384615384615</v>
      </c>
      <c r="AO17" s="12">
        <f t="shared" si="34"/>
        <v>0.76923076923076827</v>
      </c>
      <c r="AP17" s="12">
        <f t="shared" si="35"/>
        <v>1.0769230769230766</v>
      </c>
      <c r="AQ17" s="14">
        <f t="shared" ref="AQ17:AQ24" si="37">AVERAGE(AL17:AP17)</f>
        <v>2.7076923076923074</v>
      </c>
    </row>
    <row r="18" spans="1:70" x14ac:dyDescent="0.25">
      <c r="B18" s="7">
        <v>3</v>
      </c>
      <c r="C18" s="12">
        <f>AVERAGE(Sheet2:Sheet14!C18)</f>
        <v>9.3076923076923084</v>
      </c>
      <c r="D18" s="12">
        <f>AVERAGE(Sheet2:Sheet14!D18)</f>
        <v>1.4615384615384615</v>
      </c>
      <c r="E18" s="12">
        <f>AVERAGE(Sheet2:Sheet14!E18)</f>
        <v>11.076923076923077</v>
      </c>
      <c r="F18" s="12">
        <f>AVERAGE(Sheet2:Sheet14!F18)</f>
        <v>13.615384615384615</v>
      </c>
      <c r="G18" s="12">
        <f>AVERAGE(Sheet2:Sheet14!G18)</f>
        <v>10.846153846153847</v>
      </c>
      <c r="H18" s="12">
        <f>AVERAGE(Sheet2:Sheet14!H18)</f>
        <v>17.384615384615383</v>
      </c>
      <c r="I18" s="12">
        <f>AVERAGE(Sheet2:Sheet14!I18)</f>
        <v>4.5769230769230766</v>
      </c>
      <c r="J18" s="12">
        <f>AVERAGE(Sheet2:Sheet14!J18)</f>
        <v>4.1923076923076925</v>
      </c>
      <c r="K18" s="12">
        <f>AVERAGE(Sheet2:Sheet14!K18)</f>
        <v>-4.6642387586830036E-2</v>
      </c>
      <c r="L18" s="12">
        <f>AVERAGE(Sheet2:Sheet14!L18)</f>
        <v>-0.26409268794941787</v>
      </c>
      <c r="N18" s="7">
        <v>3</v>
      </c>
      <c r="O18" t="s">
        <v>8</v>
      </c>
      <c r="P18" s="12">
        <f>AVERAGE(Sheet2:Sheet14!P18)</f>
        <v>1</v>
      </c>
      <c r="Q18" s="12">
        <f>AVERAGE(Sheet2:Sheet14!Q18)</f>
        <v>8.1538461538461533</v>
      </c>
      <c r="R18" s="12">
        <f>AVERAGE(Sheet2:Sheet14!R18)</f>
        <v>10.384615384615385</v>
      </c>
      <c r="S18" s="12">
        <f>AVERAGE(Sheet2:Sheet14!S18)</f>
        <v>8.2307692307692299</v>
      </c>
      <c r="T18" s="12">
        <f>AVERAGE(Sheet2:Sheet14!T18)</f>
        <v>15.461538461538462</v>
      </c>
      <c r="U18" s="12">
        <f>AVERAGE(Sheet2:Sheet14!U18)</f>
        <v>4.7692307692307692</v>
      </c>
      <c r="V18" s="12">
        <f>AVERAGE(Sheet2:Sheet14!V18)</f>
        <v>4.3230769230769237</v>
      </c>
      <c r="W18" s="12">
        <f>AVERAGE(Sheet2:Sheet14!W18)</f>
        <v>-0.11882831184592309</v>
      </c>
      <c r="X18" s="12">
        <f>AVERAGE(Sheet2:Sheet14!X18)</f>
        <v>-0.16745661591637281</v>
      </c>
      <c r="AA18" s="7">
        <v>3</v>
      </c>
      <c r="AB18" s="12">
        <f t="shared" si="25"/>
        <v>5.615384615384615</v>
      </c>
      <c r="AC18" s="12">
        <f t="shared" si="26"/>
        <v>1.7692307692307694</v>
      </c>
      <c r="AD18" s="12">
        <f t="shared" si="27"/>
        <v>3.615384615384615</v>
      </c>
      <c r="AE18" s="12">
        <f t="shared" si="28"/>
        <v>4.1538461538461551</v>
      </c>
      <c r="AF18" s="12">
        <f t="shared" si="29"/>
        <v>1.1538461538461533</v>
      </c>
      <c r="AG18" s="12">
        <f t="shared" si="30"/>
        <v>7.692307692307665E-2</v>
      </c>
      <c r="AH18" s="14">
        <f t="shared" si="36"/>
        <v>2.7307692307692304</v>
      </c>
      <c r="AI18" s="12"/>
      <c r="AJ18" s="17">
        <v>3</v>
      </c>
      <c r="AK18" s="12" t="s">
        <v>8</v>
      </c>
      <c r="AL18" s="12">
        <f t="shared" si="31"/>
        <v>2.0769230769230771</v>
      </c>
      <c r="AM18" s="12">
        <f t="shared" si="32"/>
        <v>2.7692307692307701</v>
      </c>
      <c r="AN18" s="12">
        <f t="shared" si="33"/>
        <v>5.1538461538461533</v>
      </c>
      <c r="AO18" s="12">
        <f t="shared" si="34"/>
        <v>2</v>
      </c>
      <c r="AP18" s="12">
        <f t="shared" si="35"/>
        <v>0.61538461538461497</v>
      </c>
      <c r="AQ18" s="14">
        <f t="shared" si="37"/>
        <v>2.523076923076923</v>
      </c>
    </row>
    <row r="19" spans="1:70" x14ac:dyDescent="0.25">
      <c r="B19" s="7">
        <v>4</v>
      </c>
      <c r="C19" s="12">
        <f>AVERAGE(Sheet2:Sheet14!C19)</f>
        <v>11.307692307692308</v>
      </c>
      <c r="D19" s="12">
        <f>AVERAGE(Sheet2:Sheet14!D19)</f>
        <v>2.1538461538461537</v>
      </c>
      <c r="E19" s="12">
        <f>AVERAGE(Sheet2:Sheet14!E19)</f>
        <v>13.23076923076923</v>
      </c>
      <c r="F19" s="12">
        <f>AVERAGE(Sheet2:Sheet14!F19)</f>
        <v>16.384615384615383</v>
      </c>
      <c r="G19" s="12">
        <f>AVERAGE(Sheet2:Sheet14!G19)</f>
        <v>11.461538461538462</v>
      </c>
      <c r="H19" s="12">
        <f>AVERAGE(Sheet2:Sheet14!H19)</f>
        <v>18.53846153846154</v>
      </c>
      <c r="I19" s="12">
        <f>AVERAGE(Sheet2:Sheet14!I19)</f>
        <v>4.384615384615385</v>
      </c>
      <c r="J19" s="12">
        <f>AVERAGE(Sheet2:Sheet14!J19)</f>
        <v>4.384615384615385</v>
      </c>
      <c r="K19" s="12">
        <f>AVERAGE(Sheet2:Sheet14!K19)</f>
        <v>-0.19118749913639294</v>
      </c>
      <c r="L19" s="12">
        <f>AVERAGE(Sheet2:Sheet14!L19)</f>
        <v>-9.3121211083409136E-2</v>
      </c>
      <c r="N19" s="7">
        <v>4</v>
      </c>
      <c r="O19" t="s">
        <v>8</v>
      </c>
      <c r="P19" s="12">
        <f>AVERAGE(Sheet2:Sheet14!P19)</f>
        <v>2.8461538461538463</v>
      </c>
      <c r="Q19" s="12">
        <f>AVERAGE(Sheet2:Sheet14!Q19)</f>
        <v>9.5384615384615383</v>
      </c>
      <c r="R19" s="12">
        <f>AVERAGE(Sheet2:Sheet14!R19)</f>
        <v>11.153846153846153</v>
      </c>
      <c r="S19" s="12">
        <f>AVERAGE(Sheet2:Sheet14!S19)</f>
        <v>9.9230769230769234</v>
      </c>
      <c r="T19" s="12">
        <f>AVERAGE(Sheet2:Sheet14!T19)</f>
        <v>15.538461538461538</v>
      </c>
      <c r="U19" s="12">
        <f>AVERAGE(Sheet2:Sheet14!U19)</f>
        <v>4.4230769230769234</v>
      </c>
      <c r="V19" s="12">
        <f>AVERAGE(Sheet2:Sheet14!V19)</f>
        <v>4.4000000000000004</v>
      </c>
      <c r="W19" s="12">
        <f>AVERAGE(Sheet2:Sheet14!W19)</f>
        <v>-0.25969502269410205</v>
      </c>
      <c r="X19" s="12">
        <f>AVERAGE(Sheet2:Sheet14!X19)</f>
        <v>-0.19194151040840171</v>
      </c>
      <c r="AA19" s="7">
        <v>4</v>
      </c>
      <c r="AB19" s="12">
        <f t="shared" si="25"/>
        <v>3.615384615384615</v>
      </c>
      <c r="AC19" s="12">
        <f t="shared" si="26"/>
        <v>1.0769230769230771</v>
      </c>
      <c r="AD19" s="12">
        <f t="shared" si="27"/>
        <v>1.4615384615384617</v>
      </c>
      <c r="AE19" s="12">
        <f t="shared" si="28"/>
        <v>1.3846153846153868</v>
      </c>
      <c r="AF19" s="12">
        <f t="shared" si="29"/>
        <v>0.53846153846153832</v>
      </c>
      <c r="AG19" s="12">
        <f t="shared" si="30"/>
        <v>1.2307692307692335</v>
      </c>
      <c r="AH19" s="14">
        <f t="shared" si="36"/>
        <v>1.551282051282052</v>
      </c>
      <c r="AI19" s="12"/>
      <c r="AJ19" s="17">
        <v>4</v>
      </c>
      <c r="AK19" s="12" t="s">
        <v>8</v>
      </c>
      <c r="AL19" s="12">
        <f t="shared" si="31"/>
        <v>0.23076923076923084</v>
      </c>
      <c r="AM19" s="12">
        <f t="shared" si="32"/>
        <v>1.384615384615385</v>
      </c>
      <c r="AN19" s="12">
        <f t="shared" si="33"/>
        <v>4.384615384615385</v>
      </c>
      <c r="AO19" s="12">
        <f t="shared" si="34"/>
        <v>0.3076923076923066</v>
      </c>
      <c r="AP19" s="12">
        <f t="shared" si="35"/>
        <v>0.69230769230769162</v>
      </c>
      <c r="AQ19" s="14">
        <f t="shared" si="37"/>
        <v>1.4</v>
      </c>
    </row>
    <row r="20" spans="1:70" x14ac:dyDescent="0.25">
      <c r="B20" s="7">
        <v>5</v>
      </c>
      <c r="C20" s="12">
        <f>AVERAGE(Sheet2:Sheet14!C20)</f>
        <v>4.7692307692307692</v>
      </c>
      <c r="D20" s="12">
        <f>AVERAGE(Sheet2:Sheet14!D20)</f>
        <v>1.3076923076923077</v>
      </c>
      <c r="E20" s="12">
        <f>AVERAGE(Sheet2:Sheet14!E20)</f>
        <v>6.615384615384615</v>
      </c>
      <c r="F20" s="12">
        <f>AVERAGE(Sheet2:Sheet14!F20)</f>
        <v>9.9230769230769234</v>
      </c>
      <c r="G20" s="12">
        <f>AVERAGE(Sheet2:Sheet14!G20)</f>
        <v>7</v>
      </c>
      <c r="H20" s="12">
        <f>AVERAGE(Sheet2:Sheet14!H20)</f>
        <v>12.923076923076923</v>
      </c>
      <c r="I20" s="12">
        <f>AVERAGE(Sheet2:Sheet14!I20)</f>
        <v>3.6538461538461537</v>
      </c>
      <c r="J20" s="12">
        <f>AVERAGE(Sheet2:Sheet14!J20)</f>
        <v>3.6730769230769229</v>
      </c>
      <c r="K20" s="12">
        <f>AVERAGE(Sheet2:Sheet14!K20)</f>
        <v>-0.67078660750136487</v>
      </c>
      <c r="L20" s="12">
        <f>AVERAGE(Sheet2:Sheet14!L20)</f>
        <v>-0.44144530265783372</v>
      </c>
      <c r="N20" s="7">
        <v>5</v>
      </c>
      <c r="O20" t="s">
        <v>8</v>
      </c>
      <c r="P20" s="12">
        <f>AVERAGE(Sheet2:Sheet14!P20)</f>
        <v>1.2307692307692308</v>
      </c>
      <c r="Q20" s="12">
        <f>AVERAGE(Sheet2:Sheet14!Q20)</f>
        <v>5.6923076923076925</v>
      </c>
      <c r="R20" s="12">
        <f>AVERAGE(Sheet2:Sheet14!R20)</f>
        <v>7.4615384615384617</v>
      </c>
      <c r="S20" s="12">
        <f>AVERAGE(Sheet2:Sheet14!S20)</f>
        <v>6.2307692307692308</v>
      </c>
      <c r="T20" s="12">
        <f>AVERAGE(Sheet2:Sheet14!T20)</f>
        <v>13.076923076923077</v>
      </c>
      <c r="U20" s="12">
        <f>AVERAGE(Sheet2:Sheet14!U20)</f>
        <v>4.1538461538461542</v>
      </c>
      <c r="V20" s="12">
        <f>AVERAGE(Sheet2:Sheet14!V20)</f>
        <v>4.134615384615385</v>
      </c>
      <c r="W20" s="12">
        <f>AVERAGE(Sheet2:Sheet14!W20)</f>
        <v>-0.5188373003727651</v>
      </c>
      <c r="X20" s="12">
        <f>AVERAGE(Sheet2:Sheet14!X20)</f>
        <v>-0.32125055225969235</v>
      </c>
      <c r="AA20" s="7">
        <v>5</v>
      </c>
      <c r="AB20" s="12">
        <f t="shared" si="25"/>
        <v>10.153846153846153</v>
      </c>
      <c r="AC20" s="12">
        <f t="shared" si="26"/>
        <v>1.9230769230769231</v>
      </c>
      <c r="AD20" s="12">
        <f t="shared" si="27"/>
        <v>8.0769230769230766</v>
      </c>
      <c r="AE20" s="12">
        <f t="shared" si="28"/>
        <v>7.8461538461538467</v>
      </c>
      <c r="AF20" s="12">
        <f t="shared" si="29"/>
        <v>5</v>
      </c>
      <c r="AG20" s="12">
        <f t="shared" si="30"/>
        <v>4.3846153846153832</v>
      </c>
      <c r="AH20" s="14">
        <f t="shared" si="36"/>
        <v>6.2307692307692308</v>
      </c>
      <c r="AI20" s="12"/>
      <c r="AJ20" s="17">
        <v>5</v>
      </c>
      <c r="AK20" s="12" t="s">
        <v>8</v>
      </c>
      <c r="AL20" s="12">
        <f t="shared" si="31"/>
        <v>1.8461538461538463</v>
      </c>
      <c r="AM20" s="12">
        <f t="shared" si="32"/>
        <v>5.2307692307692308</v>
      </c>
      <c r="AN20" s="12">
        <f t="shared" si="33"/>
        <v>8.0769230769230766</v>
      </c>
      <c r="AO20" s="12">
        <f t="shared" si="34"/>
        <v>3.9999999999999991</v>
      </c>
      <c r="AP20" s="12">
        <f t="shared" si="35"/>
        <v>1.7692307692307701</v>
      </c>
      <c r="AQ20" s="14">
        <f t="shared" si="37"/>
        <v>4.1846153846153848</v>
      </c>
    </row>
    <row r="21" spans="1:70" x14ac:dyDescent="0.25">
      <c r="B21" s="7">
        <v>6</v>
      </c>
      <c r="C21" s="12">
        <f>AVERAGE(Sheet2:Sheet14!C21)</f>
        <v>13.153846153846153</v>
      </c>
      <c r="D21" s="12">
        <f>AVERAGE(Sheet2:Sheet14!D21)</f>
        <v>1.5384615384615385</v>
      </c>
      <c r="E21" s="12">
        <f>AVERAGE(Sheet2:Sheet14!E21)</f>
        <v>15.307692307692308</v>
      </c>
      <c r="F21" s="12">
        <f>AVERAGE(Sheet2:Sheet14!F21)</f>
        <v>17.384615384615383</v>
      </c>
      <c r="G21" s="12">
        <f>AVERAGE(Sheet2:Sheet14!G21)</f>
        <v>13.76923076923077</v>
      </c>
      <c r="H21" s="12">
        <f>AVERAGE(Sheet2:Sheet14!H21)</f>
        <v>21.076923076923077</v>
      </c>
      <c r="I21" s="12">
        <f>AVERAGE(Sheet2:Sheet14!I21)</f>
        <v>4.1923076923076925</v>
      </c>
      <c r="J21" s="12">
        <f>AVERAGE(Sheet2:Sheet14!J21)</f>
        <v>3.7307692307692308</v>
      </c>
      <c r="K21" s="12">
        <f>AVERAGE(Sheet2:Sheet14!K21)</f>
        <v>-0.31370654876016346</v>
      </c>
      <c r="L21" s="12">
        <f>AVERAGE(Sheet2:Sheet14!L21)</f>
        <v>-0.42938696047274549</v>
      </c>
      <c r="N21" s="7">
        <v>6</v>
      </c>
      <c r="O21" t="s">
        <v>8</v>
      </c>
      <c r="P21" s="12">
        <f>AVERAGE(Sheet2:Sheet14!P21)</f>
        <v>1</v>
      </c>
      <c r="Q21" s="12">
        <f>AVERAGE(Sheet2:Sheet14!Q21)</f>
        <v>9.2307692307692299</v>
      </c>
      <c r="R21" s="12">
        <f>AVERAGE(Sheet2:Sheet14!R21)</f>
        <v>14.461538461538462</v>
      </c>
      <c r="S21" s="12">
        <f>AVERAGE(Sheet2:Sheet14!S21)</f>
        <v>10.923076923076923</v>
      </c>
      <c r="T21" s="12">
        <f>AVERAGE(Sheet2:Sheet14!T21)</f>
        <v>17.153846153846153</v>
      </c>
      <c r="U21" s="12">
        <f>AVERAGE(Sheet2:Sheet14!U21)</f>
        <v>4.9615384615384617</v>
      </c>
      <c r="V21" s="12">
        <f>AVERAGE(Sheet2:Sheet14!V21)</f>
        <v>4.2307692307692308</v>
      </c>
      <c r="W21" s="12">
        <f>AVERAGE(Sheet2:Sheet14!W21)</f>
        <v>8.6034109395436903E-2</v>
      </c>
      <c r="X21" s="12">
        <f>AVERAGE(Sheet2:Sheet14!X21)</f>
        <v>-0.16628778500411587</v>
      </c>
      <c r="AA21" s="7">
        <v>6</v>
      </c>
      <c r="AB21" s="12">
        <f t="shared" si="25"/>
        <v>1.7692307692307701</v>
      </c>
      <c r="AC21" s="12">
        <f t="shared" si="26"/>
        <v>1.6923076923076923</v>
      </c>
      <c r="AD21" s="12">
        <f t="shared" si="27"/>
        <v>0.61538461538461675</v>
      </c>
      <c r="AE21" s="12">
        <f t="shared" si="28"/>
        <v>0.3846153846153868</v>
      </c>
      <c r="AF21" s="12">
        <f t="shared" si="29"/>
        <v>1.7692307692307701</v>
      </c>
      <c r="AG21" s="12">
        <f t="shared" si="30"/>
        <v>3.7692307692307701</v>
      </c>
      <c r="AH21" s="14">
        <f t="shared" si="36"/>
        <v>1.6666666666666679</v>
      </c>
      <c r="AI21" s="12"/>
      <c r="AJ21" s="17">
        <v>6</v>
      </c>
      <c r="AK21" s="12" t="s">
        <v>8</v>
      </c>
      <c r="AL21" s="12">
        <f t="shared" si="31"/>
        <v>2.0769230769230771</v>
      </c>
      <c r="AM21" s="12">
        <f t="shared" si="32"/>
        <v>1.6923076923076934</v>
      </c>
      <c r="AN21" s="12">
        <f t="shared" si="33"/>
        <v>1.0769230769230766</v>
      </c>
      <c r="AO21" s="12">
        <f t="shared" si="34"/>
        <v>0.6923076923076934</v>
      </c>
      <c r="AP21" s="12">
        <f t="shared" si="35"/>
        <v>2.3076923076923066</v>
      </c>
      <c r="AQ21" s="14">
        <f t="shared" si="37"/>
        <v>1.5692307692307694</v>
      </c>
    </row>
    <row r="22" spans="1:70" x14ac:dyDescent="0.25">
      <c r="B22" s="7">
        <v>7</v>
      </c>
      <c r="C22" s="12">
        <f>AVERAGE(Sheet2:Sheet14!C22)</f>
        <v>4.1538461538461542</v>
      </c>
      <c r="D22" s="12">
        <f>AVERAGE(Sheet2:Sheet14!D22)</f>
        <v>1.5384615384615385</v>
      </c>
      <c r="E22" s="12">
        <f>AVERAGE(Sheet2:Sheet14!E22)</f>
        <v>8.7692307692307701</v>
      </c>
      <c r="F22" s="12">
        <f>AVERAGE(Sheet2:Sheet14!F22)</f>
        <v>14.076923076923077</v>
      </c>
      <c r="G22" s="12">
        <f>AVERAGE(Sheet2:Sheet14!G22)</f>
        <v>11.76923076923077</v>
      </c>
      <c r="H22" s="12">
        <f>AVERAGE(Sheet2:Sheet14!H22)</f>
        <v>18.615384615384617</v>
      </c>
      <c r="I22" s="12">
        <f>AVERAGE(Sheet2:Sheet14!I22)</f>
        <v>3.1153846153846154</v>
      </c>
      <c r="J22" s="12">
        <f>AVERAGE(Sheet2:Sheet14!J22)</f>
        <v>2.6923076923076925</v>
      </c>
      <c r="K22" s="12">
        <f>AVERAGE(Sheet2:Sheet14!K22)</f>
        <v>-0.96414942656444458</v>
      </c>
      <c r="L22" s="12">
        <f>AVERAGE(Sheet2:Sheet14!L22)</f>
        <v>-0.9779742303223633</v>
      </c>
      <c r="N22" s="7">
        <v>7</v>
      </c>
      <c r="O22" t="s">
        <v>8</v>
      </c>
      <c r="P22" s="12">
        <f>AVERAGE(Sheet2:Sheet14!P22)</f>
        <v>1.0769230769230769</v>
      </c>
      <c r="Q22" s="12">
        <f>AVERAGE(Sheet2:Sheet14!Q22)</f>
        <v>6.384615384615385</v>
      </c>
      <c r="R22" s="12">
        <f>AVERAGE(Sheet2:Sheet14!R22)</f>
        <v>11.384615384615385</v>
      </c>
      <c r="S22" s="12">
        <f>AVERAGE(Sheet2:Sheet14!S22)</f>
        <v>7.9230769230769234</v>
      </c>
      <c r="T22" s="12">
        <f>AVERAGE(Sheet2:Sheet14!T22)</f>
        <v>18.76923076923077</v>
      </c>
      <c r="U22" s="12">
        <f>AVERAGE(Sheet2:Sheet14!U22)</f>
        <v>3.5346153846153849</v>
      </c>
      <c r="V22" s="12">
        <f>AVERAGE(Sheet2:Sheet14!V22)</f>
        <v>3.0384615384615383</v>
      </c>
      <c r="W22" s="12">
        <f>AVERAGE(Sheet2:Sheet14!W22)</f>
        <v>-0.86014650043936491</v>
      </c>
      <c r="X22" s="12">
        <f>AVERAGE(Sheet2:Sheet14!X22)</f>
        <v>-0.9606797891139961</v>
      </c>
      <c r="AA22" s="7">
        <v>7</v>
      </c>
      <c r="AB22" s="12">
        <f t="shared" si="25"/>
        <v>10.76923076923077</v>
      </c>
      <c r="AC22" s="12">
        <f t="shared" si="26"/>
        <v>1.6923076923076923</v>
      </c>
      <c r="AD22" s="12">
        <f t="shared" si="27"/>
        <v>5.9230769230769216</v>
      </c>
      <c r="AE22" s="12">
        <f t="shared" si="28"/>
        <v>3.6923076923076934</v>
      </c>
      <c r="AF22" s="12">
        <f t="shared" si="29"/>
        <v>0.23076923076922995</v>
      </c>
      <c r="AG22" s="12">
        <f t="shared" si="30"/>
        <v>1.3076923076923102</v>
      </c>
      <c r="AH22" s="14">
        <f t="shared" si="36"/>
        <v>3.9358974358974361</v>
      </c>
      <c r="AI22" s="12"/>
      <c r="AJ22" s="17">
        <v>7</v>
      </c>
      <c r="AK22" s="12" t="s">
        <v>8</v>
      </c>
      <c r="AL22" s="12">
        <f t="shared" si="31"/>
        <v>2</v>
      </c>
      <c r="AM22" s="12">
        <f t="shared" si="32"/>
        <v>4.5384615384615383</v>
      </c>
      <c r="AN22" s="12">
        <f t="shared" si="33"/>
        <v>4.1538461538461533</v>
      </c>
      <c r="AO22" s="12">
        <f t="shared" si="34"/>
        <v>2.3076923076923066</v>
      </c>
      <c r="AP22" s="12">
        <f t="shared" si="35"/>
        <v>3.9230769230769234</v>
      </c>
      <c r="AQ22" s="14">
        <f t="shared" si="37"/>
        <v>3.3846153846153841</v>
      </c>
    </row>
    <row r="23" spans="1:70" x14ac:dyDescent="0.25">
      <c r="B23" s="7">
        <v>8</v>
      </c>
      <c r="C23" s="12">
        <f>AVERAGE(Sheet2:Sheet14!C23)</f>
        <v>7</v>
      </c>
      <c r="D23" s="12">
        <f>AVERAGE(Sheet2:Sheet14!D23)</f>
        <v>1.4615384615384615</v>
      </c>
      <c r="E23" s="12">
        <f>AVERAGE(Sheet2:Sheet14!E23)</f>
        <v>8.0769230769230766</v>
      </c>
      <c r="F23" s="12">
        <f>AVERAGE(Sheet2:Sheet14!F23)</f>
        <v>10.076923076923077</v>
      </c>
      <c r="G23" s="12">
        <f>AVERAGE(Sheet2:Sheet14!G23)</f>
        <v>10</v>
      </c>
      <c r="H23" s="12">
        <f>AVERAGE(Sheet2:Sheet14!H23)</f>
        <v>15.461538461538462</v>
      </c>
      <c r="I23" s="12">
        <f>AVERAGE(Sheet2:Sheet14!I23)</f>
        <v>5</v>
      </c>
      <c r="J23" s="12">
        <f>AVERAGE(Sheet2:Sheet14!J23)</f>
        <v>4.7307692307692308</v>
      </c>
      <c r="K23" s="12">
        <f>AVERAGE(Sheet2:Sheet14!K23)</f>
        <v>0.16262791428322951</v>
      </c>
      <c r="L23" s="12">
        <f>AVERAGE(Sheet2:Sheet14!L23)</f>
        <v>6.407949268909835E-2</v>
      </c>
      <c r="N23" s="7">
        <v>8</v>
      </c>
      <c r="O23" t="s">
        <v>8</v>
      </c>
      <c r="P23" s="12">
        <f>AVERAGE(Sheet2:Sheet14!P23)</f>
        <v>1.4615384615384615</v>
      </c>
      <c r="Q23" s="12">
        <f>AVERAGE(Sheet2:Sheet14!Q23)</f>
        <v>5.9230769230769234</v>
      </c>
      <c r="R23" s="12">
        <f>AVERAGE(Sheet2:Sheet14!R23)</f>
        <v>6.6923076923076925</v>
      </c>
      <c r="S23" s="12">
        <f>AVERAGE(Sheet2:Sheet14!S23)</f>
        <v>8.6923076923076916</v>
      </c>
      <c r="T23" s="12">
        <f>AVERAGE(Sheet2:Sheet14!T23)</f>
        <v>13.846153846153847</v>
      </c>
      <c r="U23" s="12">
        <f>AVERAGE(Sheet2:Sheet14!U23)</f>
        <v>5.6923076923076925</v>
      </c>
      <c r="V23" s="12">
        <f>AVERAGE(Sheet2:Sheet14!V23)</f>
        <v>5.115384615384615</v>
      </c>
      <c r="W23" s="12">
        <f>AVERAGE(Sheet2:Sheet14!W23)</f>
        <v>0.38148044537666859</v>
      </c>
      <c r="X23" s="12">
        <f>AVERAGE(Sheet2:Sheet14!X23)</f>
        <v>0.26761945802169174</v>
      </c>
      <c r="AA23" s="7">
        <v>8</v>
      </c>
      <c r="AB23" s="12">
        <f t="shared" si="25"/>
        <v>7.9230769230769234</v>
      </c>
      <c r="AC23" s="12">
        <f t="shared" si="26"/>
        <v>1.7692307692307694</v>
      </c>
      <c r="AD23" s="12">
        <f t="shared" si="27"/>
        <v>6.615384615384615</v>
      </c>
      <c r="AE23" s="12">
        <f t="shared" si="28"/>
        <v>7.6923076923076934</v>
      </c>
      <c r="AF23" s="12">
        <f t="shared" si="29"/>
        <v>2</v>
      </c>
      <c r="AG23" s="12">
        <f t="shared" si="30"/>
        <v>1.8461538461538449</v>
      </c>
      <c r="AH23" s="14">
        <f t="shared" si="36"/>
        <v>4.6410256410256414</v>
      </c>
      <c r="AI23" s="12"/>
      <c r="AJ23" s="17">
        <v>8</v>
      </c>
      <c r="AK23" s="12" t="s">
        <v>8</v>
      </c>
      <c r="AL23" s="12">
        <f t="shared" si="31"/>
        <v>1.6153846153846156</v>
      </c>
      <c r="AM23" s="12">
        <f t="shared" si="32"/>
        <v>5</v>
      </c>
      <c r="AN23" s="12">
        <f t="shared" si="33"/>
        <v>8.8461538461538467</v>
      </c>
      <c r="AO23" s="12">
        <f t="shared" si="34"/>
        <v>1.5384615384615383</v>
      </c>
      <c r="AP23" s="12">
        <f t="shared" si="35"/>
        <v>1</v>
      </c>
      <c r="AQ23" s="14">
        <f t="shared" si="37"/>
        <v>3.6</v>
      </c>
      <c r="BQ23" t="s">
        <v>39</v>
      </c>
      <c r="BR23" t="s">
        <v>39</v>
      </c>
    </row>
    <row r="24" spans="1:70" x14ac:dyDescent="0.25">
      <c r="B24" s="8">
        <v>9</v>
      </c>
      <c r="C24" s="12">
        <f>AVERAGE(Sheet2:Sheet14!C24)</f>
        <v>6.2307692307692308</v>
      </c>
      <c r="D24" s="12">
        <f>AVERAGE(Sheet2:Sheet14!D24)</f>
        <v>1.0769230769230769</v>
      </c>
      <c r="E24" s="12">
        <f>AVERAGE(Sheet2:Sheet14!E24)</f>
        <v>8.8461538461538467</v>
      </c>
      <c r="F24" s="12">
        <f>AVERAGE(Sheet2:Sheet14!F24)</f>
        <v>15.23076923076923</v>
      </c>
      <c r="G24" s="12">
        <f>AVERAGE(Sheet2:Sheet14!G24)</f>
        <v>12.076923076923077</v>
      </c>
      <c r="H24" s="12">
        <f>AVERAGE(Sheet2:Sheet14!H24)</f>
        <v>18.46153846153846</v>
      </c>
      <c r="I24" s="12">
        <f>AVERAGE(Sheet2:Sheet14!I24)</f>
        <v>4.138461538461538</v>
      </c>
      <c r="J24" s="12">
        <f>AVERAGE(Sheet2:Sheet14!J24)</f>
        <v>3.6923076923076925</v>
      </c>
      <c r="K24" s="12">
        <f>AVERAGE(Sheet2:Sheet14!K24)</f>
        <v>-0.33677232712865418</v>
      </c>
      <c r="L24" s="12">
        <f>AVERAGE(Sheet2:Sheet14!L24)</f>
        <v>-0.46353221229900482</v>
      </c>
      <c r="N24" s="8">
        <v>9</v>
      </c>
      <c r="O24" s="2" t="s">
        <v>8</v>
      </c>
      <c r="P24" s="12">
        <f>AVERAGE(Sheet2:Sheet14!P24)</f>
        <v>1.0769230769230769</v>
      </c>
      <c r="Q24" s="12">
        <f>AVERAGE(Sheet2:Sheet14!Q24)</f>
        <v>5.2307692307692308</v>
      </c>
      <c r="R24" s="12">
        <f>AVERAGE(Sheet2:Sheet14!R24)</f>
        <v>11.307692307692308</v>
      </c>
      <c r="S24" s="12">
        <f>AVERAGE(Sheet2:Sheet14!S24)</f>
        <v>8.5384615384615383</v>
      </c>
      <c r="T24" s="12">
        <f>AVERAGE(Sheet2:Sheet14!T24)</f>
        <v>16</v>
      </c>
      <c r="U24" s="12">
        <f>AVERAGE(Sheet2:Sheet14!U24)</f>
        <v>4.0384615384615383</v>
      </c>
      <c r="V24" s="12">
        <f>AVERAGE(Sheet2:Sheet14!V24)</f>
        <v>3.7307692307692308</v>
      </c>
      <c r="W24" s="12">
        <f>AVERAGE(Sheet2:Sheet14!W24)</f>
        <v>-0.63368026110827613</v>
      </c>
      <c r="X24" s="12">
        <f>AVERAGE(Sheet2:Sheet14!X24)</f>
        <v>-0.63678410230976423</v>
      </c>
      <c r="AA24" s="8">
        <v>9</v>
      </c>
      <c r="AB24" s="15">
        <f t="shared" si="25"/>
        <v>8.6923076923076934</v>
      </c>
      <c r="AC24" s="15">
        <f t="shared" si="26"/>
        <v>2.1538461538461542</v>
      </c>
      <c r="AD24" s="15">
        <f t="shared" si="27"/>
        <v>5.8461538461538449</v>
      </c>
      <c r="AE24" s="15">
        <f t="shared" si="28"/>
        <v>2.5384615384615401</v>
      </c>
      <c r="AF24" s="15">
        <f t="shared" si="29"/>
        <v>7.692307692307665E-2</v>
      </c>
      <c r="AG24" s="15">
        <f t="shared" si="30"/>
        <v>1.1538461538461533</v>
      </c>
      <c r="AH24" s="16">
        <f t="shared" si="36"/>
        <v>3.4102564102564106</v>
      </c>
      <c r="AI24" s="12"/>
      <c r="AJ24" s="18">
        <v>9</v>
      </c>
      <c r="AK24" s="15" t="s">
        <v>8</v>
      </c>
      <c r="AL24" s="15">
        <f t="shared" si="31"/>
        <v>2</v>
      </c>
      <c r="AM24" s="15">
        <f t="shared" si="32"/>
        <v>5.6923076923076925</v>
      </c>
      <c r="AN24" s="15">
        <f t="shared" si="33"/>
        <v>4.2307692307692299</v>
      </c>
      <c r="AO24" s="15">
        <f t="shared" si="34"/>
        <v>1.6923076923076916</v>
      </c>
      <c r="AP24" s="15">
        <f t="shared" si="35"/>
        <v>1.1538461538461533</v>
      </c>
      <c r="AQ24" s="16">
        <f t="shared" si="37"/>
        <v>2.9538461538461536</v>
      </c>
    </row>
    <row r="26" spans="1:70" s="2" customFormat="1" x14ac:dyDescent="0.25">
      <c r="Y26" s="3"/>
    </row>
    <row r="28" spans="1:70" x14ac:dyDescent="0.25">
      <c r="B28" t="s">
        <v>37</v>
      </c>
      <c r="C28" t="s">
        <v>11</v>
      </c>
      <c r="D28" t="s">
        <v>2</v>
      </c>
      <c r="E28" t="s">
        <v>5</v>
      </c>
      <c r="F28" t="s">
        <v>27</v>
      </c>
      <c r="G28" t="s">
        <v>28</v>
      </c>
      <c r="AA28" t="s">
        <v>38</v>
      </c>
      <c r="AZ28" t="s">
        <v>44</v>
      </c>
    </row>
    <row r="29" spans="1:70" x14ac:dyDescent="0.25">
      <c r="A29" s="21"/>
      <c r="B29" t="s">
        <v>12</v>
      </c>
      <c r="C29" s="10">
        <f t="shared" ref="C29:C37" si="38">AVERAGE(AH4,AH16,AQ4,AQ16)</f>
        <v>2.1858974358974361</v>
      </c>
      <c r="D29" s="10">
        <f t="shared" ref="D29:D37" si="39">AVERAGE(I4,U4,I16,U16)</f>
        <v>7.25</v>
      </c>
      <c r="E29" s="10">
        <f t="shared" ref="E29:E37" si="40">AVERAGE(J4,V4,J16,V16)</f>
        <v>6.9471153846153841</v>
      </c>
      <c r="F29" s="10">
        <f t="shared" ref="F29:F37" si="41">AVERAGE(K4,W4,K16,W16)</f>
        <v>1.6250861362685178</v>
      </c>
      <c r="G29" s="10">
        <f t="shared" ref="G29:G37" si="42">AVERAGE(L4,X4,L16,X16)</f>
        <v>1.4298717269210637</v>
      </c>
      <c r="AZ29" t="s">
        <v>43</v>
      </c>
    </row>
    <row r="30" spans="1:70" x14ac:dyDescent="0.25">
      <c r="A30" s="20"/>
      <c r="B30" t="s">
        <v>13</v>
      </c>
      <c r="C30" s="10">
        <f t="shared" si="38"/>
        <v>3.2506410256410252</v>
      </c>
      <c r="D30" s="10">
        <f t="shared" si="39"/>
        <v>5.8413461538461542</v>
      </c>
      <c r="E30" s="10">
        <f t="shared" si="40"/>
        <v>6.2798076923076929</v>
      </c>
      <c r="F30" s="10">
        <f t="shared" si="41"/>
        <v>0.69024658592490185</v>
      </c>
      <c r="G30" s="10">
        <f t="shared" si="42"/>
        <v>0.98397327530659018</v>
      </c>
      <c r="AA30">
        <v>0</v>
      </c>
      <c r="AB30">
        <f>C3</f>
        <v>7.0769230769230766</v>
      </c>
      <c r="AC30">
        <f t="shared" ref="AC30:AG30" si="43">D3</f>
        <v>2.3846153846153846</v>
      </c>
      <c r="AD30">
        <f t="shared" si="43"/>
        <v>10.153846153846153</v>
      </c>
      <c r="AE30">
        <f t="shared" si="43"/>
        <v>15.692307692307692</v>
      </c>
      <c r="AF30">
        <f t="shared" si="43"/>
        <v>12.153846153846153</v>
      </c>
      <c r="AG30">
        <f t="shared" si="43"/>
        <v>20.53846153846154</v>
      </c>
      <c r="AH30">
        <f>C15</f>
        <v>14.923076923076923</v>
      </c>
      <c r="AI30">
        <f t="shared" ref="AI30:AM30" si="44">D15</f>
        <v>3.2307692307692308</v>
      </c>
      <c r="AJ30">
        <f t="shared" si="44"/>
        <v>14.692307692307692</v>
      </c>
      <c r="AK30">
        <f t="shared" si="44"/>
        <v>17.76923076923077</v>
      </c>
      <c r="AL30">
        <f t="shared" si="44"/>
        <v>12</v>
      </c>
      <c r="AM30">
        <f t="shared" si="44"/>
        <v>17.307692307692307</v>
      </c>
      <c r="AN30">
        <f>O3</f>
        <v>10.538461538461538</v>
      </c>
      <c r="AO30">
        <f t="shared" ref="AO30:AS30" si="45">P3</f>
        <v>2</v>
      </c>
      <c r="AP30">
        <f t="shared" si="45"/>
        <v>12.923076923076923</v>
      </c>
      <c r="AQ30">
        <f t="shared" si="45"/>
        <v>20.923076923076923</v>
      </c>
      <c r="AR30">
        <f t="shared" si="45"/>
        <v>13.692307692307692</v>
      </c>
      <c r="AS30">
        <f t="shared" si="45"/>
        <v>20.46153846153846</v>
      </c>
      <c r="AT30">
        <f>P15</f>
        <v>3.0769230769230771</v>
      </c>
      <c r="AU30">
        <f t="shared" ref="AU30:AX30" si="46">Q15</f>
        <v>10.923076923076923</v>
      </c>
      <c r="AV30">
        <f t="shared" si="46"/>
        <v>15.538461538461538</v>
      </c>
      <c r="AW30">
        <f t="shared" si="46"/>
        <v>10.23076923076923</v>
      </c>
      <c r="AX30">
        <f t="shared" si="46"/>
        <v>14.846153846153847</v>
      </c>
    </row>
    <row r="31" spans="1:70" x14ac:dyDescent="0.25">
      <c r="A31" s="26"/>
      <c r="B31" t="s">
        <v>14</v>
      </c>
      <c r="C31" s="10">
        <f t="shared" si="38"/>
        <v>2.3903846153846153</v>
      </c>
      <c r="D31" s="10">
        <f t="shared" si="39"/>
        <v>4.7346153846153847</v>
      </c>
      <c r="E31" s="10">
        <f t="shared" si="40"/>
        <v>4.085576923076923</v>
      </c>
      <c r="F31" s="10">
        <f t="shared" si="41"/>
        <v>-8.7319914253953967E-2</v>
      </c>
      <c r="G31" s="10">
        <f t="shared" si="42"/>
        <v>-0.28250470044924431</v>
      </c>
      <c r="AA31">
        <v>1</v>
      </c>
      <c r="AB31">
        <f t="shared" ref="AB31:AB39" si="47">C4</f>
        <v>3.4615384615384617</v>
      </c>
      <c r="AC31">
        <f t="shared" ref="AC31:AC39" si="48">D4</f>
        <v>1.0769230769230769</v>
      </c>
      <c r="AD31">
        <f t="shared" ref="AD31:AD39" si="49">E4</f>
        <v>6.3076923076923075</v>
      </c>
      <c r="AE31">
        <f t="shared" ref="AE31:AE39" si="50">F4</f>
        <v>17.53846153846154</v>
      </c>
      <c r="AF31">
        <f t="shared" ref="AF31:AF39" si="51">G4</f>
        <v>15.076923076923077</v>
      </c>
      <c r="AG31">
        <f t="shared" ref="AG31:AG39" si="52">H4</f>
        <v>23.76923076923077</v>
      </c>
      <c r="AH31">
        <f t="shared" ref="AH31:AH39" si="53">C16</f>
        <v>14.615384615384615</v>
      </c>
      <c r="AI31">
        <f t="shared" ref="AI31:AI39" si="54">D16</f>
        <v>1.4615384615384615</v>
      </c>
      <c r="AJ31">
        <f t="shared" ref="AJ31:AJ39" si="55">E16</f>
        <v>10.23076923076923</v>
      </c>
      <c r="AK31">
        <f t="shared" ref="AK31:AK39" si="56">F16</f>
        <v>16.615384615384617</v>
      </c>
      <c r="AL31">
        <f t="shared" ref="AL31:AL39" si="57">G16</f>
        <v>12.538461538461538</v>
      </c>
      <c r="AM31">
        <f t="shared" ref="AM31:AM39" si="58">H16</f>
        <v>20.846153846153847</v>
      </c>
      <c r="AN31">
        <f t="shared" ref="AN31:AN39" si="59">O4</f>
        <v>7.9230769230769234</v>
      </c>
      <c r="AO31">
        <f t="shared" ref="AO31:AO39" si="60">P4</f>
        <v>1</v>
      </c>
      <c r="AP31">
        <f t="shared" ref="AP31:AP39" si="61">Q4</f>
        <v>8.4615384615384617</v>
      </c>
      <c r="AQ31">
        <f t="shared" ref="AQ31:AQ39" si="62">R4</f>
        <v>19</v>
      </c>
      <c r="AR31">
        <f t="shared" ref="AR31:AR39" si="63">S4</f>
        <v>14.23076923076923</v>
      </c>
      <c r="AS31">
        <f t="shared" ref="AS31:AS39" si="64">T4</f>
        <v>21.384615384615383</v>
      </c>
      <c r="AT31">
        <f t="shared" ref="AT31:AT39" si="65">P16</f>
        <v>1</v>
      </c>
      <c r="AU31">
        <f t="shared" ref="AU31:AU39" si="66">Q16</f>
        <v>10.615384615384615</v>
      </c>
      <c r="AV31">
        <f t="shared" ref="AV31:AV39" si="67">R16</f>
        <v>11.538461538461538</v>
      </c>
      <c r="AW31">
        <f t="shared" ref="AW31:AW39" si="68">S16</f>
        <v>10.615384615384615</v>
      </c>
      <c r="AX31">
        <f t="shared" ref="AX31:AX39" si="69">T16</f>
        <v>18.46153846153846</v>
      </c>
      <c r="AZ31">
        <f>_xlfn.T.TEST(AB$30:AX$30,AB31:AX31,2,2)</f>
        <v>0.72589868621653153</v>
      </c>
    </row>
    <row r="32" spans="1:70" x14ac:dyDescent="0.25">
      <c r="A32" s="28"/>
      <c r="B32" t="s">
        <v>15</v>
      </c>
      <c r="C32" s="10">
        <f t="shared" si="38"/>
        <v>1.423717948717949</v>
      </c>
      <c r="D32" s="10">
        <f t="shared" si="39"/>
        <v>4.4038461538461533</v>
      </c>
      <c r="E32" s="10">
        <f t="shared" si="40"/>
        <v>4.138461538461538</v>
      </c>
      <c r="F32" s="10">
        <f t="shared" si="41"/>
        <v>-0.32617951482883289</v>
      </c>
      <c r="G32" s="10">
        <f t="shared" si="42"/>
        <v>-0.27881402648867831</v>
      </c>
      <c r="AA32">
        <v>2</v>
      </c>
      <c r="AB32">
        <f t="shared" si="47"/>
        <v>2.9230769230769229</v>
      </c>
      <c r="AC32">
        <f t="shared" si="48"/>
        <v>1</v>
      </c>
      <c r="AD32">
        <f t="shared" si="49"/>
        <v>5.7692307692307692</v>
      </c>
      <c r="AE32">
        <f t="shared" si="50"/>
        <v>15</v>
      </c>
      <c r="AF32">
        <f t="shared" si="51"/>
        <v>11.615384615384615</v>
      </c>
      <c r="AG32">
        <f t="shared" si="52"/>
        <v>22.384615384615383</v>
      </c>
      <c r="AH32">
        <f t="shared" si="53"/>
        <v>6.1538461538461542</v>
      </c>
      <c r="AI32">
        <f t="shared" si="54"/>
        <v>1.1538461538461537</v>
      </c>
      <c r="AJ32">
        <f t="shared" si="55"/>
        <v>7.615384615384615</v>
      </c>
      <c r="AK32">
        <f t="shared" si="56"/>
        <v>12.153846153846153</v>
      </c>
      <c r="AL32">
        <f t="shared" si="57"/>
        <v>8.7692307692307701</v>
      </c>
      <c r="AM32">
        <f t="shared" si="58"/>
        <v>17</v>
      </c>
      <c r="AN32">
        <f t="shared" si="59"/>
        <v>3.7692307692307692</v>
      </c>
      <c r="AO32">
        <f t="shared" si="60"/>
        <v>1.3076923076923077</v>
      </c>
      <c r="AP32">
        <f t="shared" si="61"/>
        <v>7.3076923076923075</v>
      </c>
      <c r="AQ32">
        <f t="shared" si="62"/>
        <v>15.76923076923077</v>
      </c>
      <c r="AR32">
        <f t="shared" si="63"/>
        <v>11.307692307692308</v>
      </c>
      <c r="AS32">
        <f t="shared" si="64"/>
        <v>21.53846153846154</v>
      </c>
      <c r="AT32">
        <f t="shared" si="65"/>
        <v>1.2307692307692308</v>
      </c>
      <c r="AU32">
        <f t="shared" si="66"/>
        <v>6.6923076923076925</v>
      </c>
      <c r="AV32">
        <f t="shared" si="67"/>
        <v>9.9230769230769234</v>
      </c>
      <c r="AW32">
        <f t="shared" si="68"/>
        <v>9.4615384615384617</v>
      </c>
      <c r="AX32">
        <f t="shared" si="69"/>
        <v>15.923076923076923</v>
      </c>
      <c r="AZ32">
        <f t="shared" ref="AZ32:AZ39" si="70">_xlfn.T.TEST(AB$30:AX$30,AB32:AX32,2,2)</f>
        <v>0.1078294458726571</v>
      </c>
    </row>
    <row r="33" spans="1:88" x14ac:dyDescent="0.25">
      <c r="A33" s="23"/>
      <c r="B33" t="s">
        <v>16</v>
      </c>
      <c r="C33" s="10">
        <f t="shared" si="38"/>
        <v>4.9788461538461535</v>
      </c>
      <c r="D33" s="10">
        <f t="shared" si="39"/>
        <v>3.9749999999999996</v>
      </c>
      <c r="E33" s="10">
        <f t="shared" si="40"/>
        <v>4.1009615384615383</v>
      </c>
      <c r="F33" s="10">
        <f t="shared" si="41"/>
        <v>-0.61755127577267066</v>
      </c>
      <c r="G33" s="10">
        <f t="shared" si="42"/>
        <v>-0.3108924090437365</v>
      </c>
      <c r="AA33">
        <v>3</v>
      </c>
      <c r="AB33">
        <f t="shared" si="47"/>
        <v>5.8461538461538458</v>
      </c>
      <c r="AC33">
        <f t="shared" si="48"/>
        <v>1.3076923076923077</v>
      </c>
      <c r="AD33">
        <f t="shared" si="49"/>
        <v>7.7692307692307692</v>
      </c>
      <c r="AE33">
        <f t="shared" si="50"/>
        <v>15.76923076923077</v>
      </c>
      <c r="AF33">
        <f t="shared" si="51"/>
        <v>10.384615384615385</v>
      </c>
      <c r="AG33">
        <f t="shared" si="52"/>
        <v>22.076923076923077</v>
      </c>
      <c r="AH33">
        <f t="shared" si="53"/>
        <v>9.3076923076923084</v>
      </c>
      <c r="AI33">
        <f t="shared" si="54"/>
        <v>1.4615384615384615</v>
      </c>
      <c r="AJ33">
        <f t="shared" si="55"/>
        <v>11.076923076923077</v>
      </c>
      <c r="AK33">
        <f t="shared" si="56"/>
        <v>13.615384615384615</v>
      </c>
      <c r="AL33">
        <f t="shared" si="57"/>
        <v>10.846153846153847</v>
      </c>
      <c r="AM33">
        <f t="shared" si="58"/>
        <v>17.384615384615383</v>
      </c>
      <c r="AN33">
        <f t="shared" si="59"/>
        <v>5.0769230769230766</v>
      </c>
      <c r="AO33">
        <f t="shared" si="60"/>
        <v>1</v>
      </c>
      <c r="AP33">
        <f t="shared" si="61"/>
        <v>7.8461538461538458</v>
      </c>
      <c r="AQ33">
        <f t="shared" si="62"/>
        <v>17.846153846153847</v>
      </c>
      <c r="AR33">
        <f t="shared" si="63"/>
        <v>10.923076923076923</v>
      </c>
      <c r="AS33">
        <f t="shared" si="64"/>
        <v>20.846153846153847</v>
      </c>
      <c r="AT33">
        <f t="shared" si="65"/>
        <v>1</v>
      </c>
      <c r="AU33">
        <f t="shared" si="66"/>
        <v>8.1538461538461533</v>
      </c>
      <c r="AV33">
        <f t="shared" si="67"/>
        <v>10.384615384615385</v>
      </c>
      <c r="AW33">
        <f t="shared" si="68"/>
        <v>8.2307692307692299</v>
      </c>
      <c r="AX33">
        <f t="shared" si="69"/>
        <v>15.461538461538462</v>
      </c>
      <c r="AZ33">
        <f t="shared" si="70"/>
        <v>0.22527715793208294</v>
      </c>
    </row>
    <row r="34" spans="1:88" x14ac:dyDescent="0.25">
      <c r="A34" s="27"/>
      <c r="B34" t="s">
        <v>17</v>
      </c>
      <c r="C34" s="10">
        <f t="shared" si="38"/>
        <v>1.78974358974359</v>
      </c>
      <c r="D34" s="10">
        <f t="shared" si="39"/>
        <v>4.697115384615385</v>
      </c>
      <c r="E34" s="10">
        <f t="shared" si="40"/>
        <v>4.0961538461538458</v>
      </c>
      <c r="F34" s="10">
        <f t="shared" si="41"/>
        <v>-0.11650095742234629</v>
      </c>
      <c r="G34" s="10">
        <f t="shared" si="42"/>
        <v>-0.2224777741618785</v>
      </c>
      <c r="AA34">
        <v>4</v>
      </c>
      <c r="AB34">
        <f t="shared" si="47"/>
        <v>7.5384615384615383</v>
      </c>
      <c r="AC34">
        <f t="shared" si="48"/>
        <v>2.3846153846153846</v>
      </c>
      <c r="AD34">
        <f t="shared" si="49"/>
        <v>10.307692307692308</v>
      </c>
      <c r="AE34">
        <f t="shared" si="50"/>
        <v>16.23076923076923</v>
      </c>
      <c r="AF34">
        <f t="shared" si="51"/>
        <v>12.153846153846153</v>
      </c>
      <c r="AG34">
        <f t="shared" si="52"/>
        <v>20.846153846153847</v>
      </c>
      <c r="AH34">
        <f t="shared" si="53"/>
        <v>11.307692307692308</v>
      </c>
      <c r="AI34">
        <f t="shared" si="54"/>
        <v>2.1538461538461537</v>
      </c>
      <c r="AJ34">
        <f t="shared" si="55"/>
        <v>13.23076923076923</v>
      </c>
      <c r="AK34">
        <f t="shared" si="56"/>
        <v>16.384615384615383</v>
      </c>
      <c r="AL34">
        <f t="shared" si="57"/>
        <v>11.461538461538462</v>
      </c>
      <c r="AM34">
        <f t="shared" si="58"/>
        <v>18.53846153846154</v>
      </c>
      <c r="AN34">
        <f t="shared" si="59"/>
        <v>5.615384615384615</v>
      </c>
      <c r="AO34">
        <f t="shared" si="60"/>
        <v>1.1538461538461537</v>
      </c>
      <c r="AP34">
        <f t="shared" si="61"/>
        <v>8.9230769230769234</v>
      </c>
      <c r="AQ34">
        <f t="shared" si="62"/>
        <v>17.384615384615383</v>
      </c>
      <c r="AR34">
        <f t="shared" si="63"/>
        <v>12.923076923076923</v>
      </c>
      <c r="AS34">
        <f t="shared" si="64"/>
        <v>21.384615384615383</v>
      </c>
      <c r="AT34">
        <f t="shared" si="65"/>
        <v>2.8461538461538463</v>
      </c>
      <c r="AU34">
        <f t="shared" si="66"/>
        <v>9.5384615384615383</v>
      </c>
      <c r="AV34">
        <f t="shared" si="67"/>
        <v>11.153846153846153</v>
      </c>
      <c r="AW34">
        <f t="shared" si="68"/>
        <v>9.9230769230769234</v>
      </c>
      <c r="AX34">
        <f t="shared" si="69"/>
        <v>15.538461538461538</v>
      </c>
      <c r="AZ34">
        <f t="shared" si="70"/>
        <v>0.54144006805246947</v>
      </c>
    </row>
    <row r="35" spans="1:88" x14ac:dyDescent="0.25">
      <c r="A35" s="24"/>
      <c r="B35" t="s">
        <v>18</v>
      </c>
      <c r="C35" s="10">
        <f t="shared" si="38"/>
        <v>3.3942307692307692</v>
      </c>
      <c r="D35" s="10">
        <f t="shared" si="39"/>
        <v>3.335576923076923</v>
      </c>
      <c r="E35" s="10">
        <f t="shared" si="40"/>
        <v>2.8173076923076921</v>
      </c>
      <c r="F35" s="10">
        <f t="shared" si="41"/>
        <v>-0.95282183530241837</v>
      </c>
      <c r="G35" s="10">
        <f t="shared" si="42"/>
        <v>-0.98411659617806424</v>
      </c>
      <c r="AA35">
        <v>5</v>
      </c>
      <c r="AB35">
        <f t="shared" si="47"/>
        <v>3.2307692307692308</v>
      </c>
      <c r="AC35">
        <f t="shared" si="48"/>
        <v>1</v>
      </c>
      <c r="AD35">
        <f t="shared" si="49"/>
        <v>5.0769230769230766</v>
      </c>
      <c r="AE35">
        <f t="shared" si="50"/>
        <v>9.3076923076923084</v>
      </c>
      <c r="AF35">
        <f t="shared" si="51"/>
        <v>7.1538461538461542</v>
      </c>
      <c r="AG35">
        <f t="shared" si="52"/>
        <v>16.076923076923077</v>
      </c>
      <c r="AH35">
        <f t="shared" si="53"/>
        <v>4.7692307692307692</v>
      </c>
      <c r="AI35">
        <f t="shared" si="54"/>
        <v>1.3076923076923077</v>
      </c>
      <c r="AJ35">
        <f t="shared" si="55"/>
        <v>6.615384615384615</v>
      </c>
      <c r="AK35">
        <f t="shared" si="56"/>
        <v>9.9230769230769234</v>
      </c>
      <c r="AL35">
        <f t="shared" si="57"/>
        <v>7</v>
      </c>
      <c r="AM35">
        <f t="shared" si="58"/>
        <v>12.923076923076923</v>
      </c>
      <c r="AN35">
        <f t="shared" si="59"/>
        <v>4</v>
      </c>
      <c r="AO35">
        <f t="shared" si="60"/>
        <v>1.0769230769230769</v>
      </c>
      <c r="AP35">
        <f t="shared" si="61"/>
        <v>7.5384615384615383</v>
      </c>
      <c r="AQ35">
        <f t="shared" si="62"/>
        <v>11.076923076923077</v>
      </c>
      <c r="AR35">
        <f t="shared" si="63"/>
        <v>9</v>
      </c>
      <c r="AS35">
        <f t="shared" si="64"/>
        <v>17</v>
      </c>
      <c r="AT35">
        <f t="shared" si="65"/>
        <v>1.2307692307692308</v>
      </c>
      <c r="AU35">
        <f t="shared" si="66"/>
        <v>5.6923076923076925</v>
      </c>
      <c r="AV35">
        <f t="shared" si="67"/>
        <v>7.4615384615384617</v>
      </c>
      <c r="AW35">
        <f t="shared" si="68"/>
        <v>6.2307692307692308</v>
      </c>
      <c r="AX35">
        <f t="shared" si="69"/>
        <v>13.076923076923077</v>
      </c>
      <c r="AZ35" s="13">
        <f t="shared" si="70"/>
        <v>2.0079744564156579E-3</v>
      </c>
      <c r="BB35" s="19" t="s">
        <v>75</v>
      </c>
    </row>
    <row r="36" spans="1:88" x14ac:dyDescent="0.25">
      <c r="A36" s="22"/>
      <c r="B36" t="s">
        <v>19</v>
      </c>
      <c r="C36" s="10">
        <f t="shared" si="38"/>
        <v>3.7846153846153845</v>
      </c>
      <c r="D36" s="10">
        <f t="shared" si="39"/>
        <v>5.3990384615384617</v>
      </c>
      <c r="E36" s="10">
        <f t="shared" si="40"/>
        <v>5.1634615384615383</v>
      </c>
      <c r="F36" s="10">
        <f t="shared" si="41"/>
        <v>0.29259798846166862</v>
      </c>
      <c r="G36" s="10">
        <f t="shared" si="42"/>
        <v>0.28100533087003182</v>
      </c>
      <c r="AA36">
        <v>6</v>
      </c>
      <c r="AB36">
        <f t="shared" si="47"/>
        <v>6.7692307692307692</v>
      </c>
      <c r="AC36">
        <f t="shared" si="48"/>
        <v>1.2307692307692308</v>
      </c>
      <c r="AD36">
        <f t="shared" si="49"/>
        <v>9.0769230769230766</v>
      </c>
      <c r="AE36">
        <f t="shared" si="50"/>
        <v>17.76923076923077</v>
      </c>
      <c r="AF36">
        <f t="shared" si="51"/>
        <v>13.615384615384615</v>
      </c>
      <c r="AG36">
        <f t="shared" si="52"/>
        <v>24.615384615384617</v>
      </c>
      <c r="AH36">
        <f t="shared" si="53"/>
        <v>13.153846153846153</v>
      </c>
      <c r="AI36">
        <f t="shared" si="54"/>
        <v>1.5384615384615385</v>
      </c>
      <c r="AJ36">
        <f t="shared" si="55"/>
        <v>15.307692307692308</v>
      </c>
      <c r="AK36">
        <f t="shared" si="56"/>
        <v>17.384615384615383</v>
      </c>
      <c r="AL36">
        <f t="shared" si="57"/>
        <v>13.76923076923077</v>
      </c>
      <c r="AM36">
        <f t="shared" si="58"/>
        <v>21.076923076923077</v>
      </c>
      <c r="AN36">
        <f t="shared" si="59"/>
        <v>6.384615384615385</v>
      </c>
      <c r="AO36">
        <f t="shared" si="60"/>
        <v>1.0769230769230769</v>
      </c>
      <c r="AP36">
        <f t="shared" si="61"/>
        <v>10.384615384615385</v>
      </c>
      <c r="AQ36">
        <f t="shared" si="62"/>
        <v>19.923076923076923</v>
      </c>
      <c r="AR36">
        <f t="shared" si="63"/>
        <v>14.846153846153847</v>
      </c>
      <c r="AS36">
        <f t="shared" si="64"/>
        <v>24.076923076923077</v>
      </c>
      <c r="AT36">
        <f t="shared" si="65"/>
        <v>1</v>
      </c>
      <c r="AU36">
        <f t="shared" si="66"/>
        <v>9.2307692307692299</v>
      </c>
      <c r="AV36">
        <f t="shared" si="67"/>
        <v>14.461538461538462</v>
      </c>
      <c r="AW36">
        <f t="shared" si="68"/>
        <v>10.923076923076923</v>
      </c>
      <c r="AX36">
        <f t="shared" si="69"/>
        <v>17.153846153846153</v>
      </c>
      <c r="AZ36">
        <f t="shared" si="70"/>
        <v>0.96933482433442408</v>
      </c>
    </row>
    <row r="37" spans="1:88" x14ac:dyDescent="0.25">
      <c r="A37" s="25"/>
      <c r="B37" t="s">
        <v>20</v>
      </c>
      <c r="C37" s="10">
        <f t="shared" si="38"/>
        <v>3.1038461538461539</v>
      </c>
      <c r="D37" s="10">
        <f t="shared" si="39"/>
        <v>4.1211538461538462</v>
      </c>
      <c r="E37" s="10">
        <f t="shared" si="40"/>
        <v>3.5</v>
      </c>
      <c r="F37" s="10">
        <f t="shared" si="41"/>
        <v>-0.49353328333141133</v>
      </c>
      <c r="G37" s="10">
        <f t="shared" si="42"/>
        <v>-0.61604482677608385</v>
      </c>
      <c r="AA37">
        <v>7</v>
      </c>
      <c r="AB37">
        <f t="shared" si="47"/>
        <v>2.6923076923076925</v>
      </c>
      <c r="AC37">
        <f t="shared" si="48"/>
        <v>1.0769230769230769</v>
      </c>
      <c r="AD37">
        <f t="shared" si="49"/>
        <v>5.384615384615385</v>
      </c>
      <c r="AE37">
        <f t="shared" si="50"/>
        <v>16.846153846153847</v>
      </c>
      <c r="AF37">
        <f t="shared" si="51"/>
        <v>11.923076923076923</v>
      </c>
      <c r="AG37">
        <f t="shared" si="52"/>
        <v>22.846153846153847</v>
      </c>
      <c r="AH37">
        <f t="shared" si="53"/>
        <v>4.1538461538461542</v>
      </c>
      <c r="AI37">
        <f t="shared" si="54"/>
        <v>1.5384615384615385</v>
      </c>
      <c r="AJ37">
        <f t="shared" si="55"/>
        <v>8.7692307692307701</v>
      </c>
      <c r="AK37">
        <f t="shared" si="56"/>
        <v>14.076923076923077</v>
      </c>
      <c r="AL37">
        <f t="shared" si="57"/>
        <v>11.76923076923077</v>
      </c>
      <c r="AM37">
        <f t="shared" si="58"/>
        <v>18.615384615384617</v>
      </c>
      <c r="AN37">
        <f t="shared" si="59"/>
        <v>3</v>
      </c>
      <c r="AO37">
        <f t="shared" si="60"/>
        <v>1.4615384615384615</v>
      </c>
      <c r="AP37">
        <f t="shared" si="61"/>
        <v>5.2307692307692308</v>
      </c>
      <c r="AQ37">
        <f t="shared" si="62"/>
        <v>16.076923076923077</v>
      </c>
      <c r="AR37">
        <f t="shared" si="63"/>
        <v>11.23076923076923</v>
      </c>
      <c r="AS37">
        <f t="shared" si="64"/>
        <v>20.153846153846153</v>
      </c>
      <c r="AT37">
        <f t="shared" si="65"/>
        <v>1.0769230769230769</v>
      </c>
      <c r="AU37">
        <f t="shared" si="66"/>
        <v>6.384615384615385</v>
      </c>
      <c r="AV37">
        <f t="shared" si="67"/>
        <v>11.384615384615385</v>
      </c>
      <c r="AW37">
        <f t="shared" si="68"/>
        <v>7.9230769230769234</v>
      </c>
      <c r="AX37">
        <f t="shared" si="69"/>
        <v>18.76923076923077</v>
      </c>
      <c r="AZ37">
        <f t="shared" si="70"/>
        <v>0.16307140779923246</v>
      </c>
    </row>
    <row r="38" spans="1:88" x14ac:dyDescent="0.25">
      <c r="AA38">
        <v>8</v>
      </c>
      <c r="AB38">
        <f t="shared" si="47"/>
        <v>3.6153846153846154</v>
      </c>
      <c r="AC38">
        <f t="shared" si="48"/>
        <v>1.3076923076923077</v>
      </c>
      <c r="AD38">
        <f t="shared" si="49"/>
        <v>5.6923076923076925</v>
      </c>
      <c r="AE38">
        <f t="shared" si="50"/>
        <v>11.384615384615385</v>
      </c>
      <c r="AF38">
        <f t="shared" si="51"/>
        <v>9.0769230769230766</v>
      </c>
      <c r="AG38">
        <f t="shared" si="52"/>
        <v>20</v>
      </c>
      <c r="AH38">
        <f t="shared" si="53"/>
        <v>7</v>
      </c>
      <c r="AI38">
        <f t="shared" si="54"/>
        <v>1.4615384615384615</v>
      </c>
      <c r="AJ38">
        <f t="shared" si="55"/>
        <v>8.0769230769230766</v>
      </c>
      <c r="AK38">
        <f t="shared" si="56"/>
        <v>10.076923076923077</v>
      </c>
      <c r="AL38">
        <f t="shared" si="57"/>
        <v>10</v>
      </c>
      <c r="AM38">
        <f t="shared" si="58"/>
        <v>15.461538461538462</v>
      </c>
      <c r="AN38">
        <f t="shared" si="59"/>
        <v>5.1538461538461542</v>
      </c>
      <c r="AO38">
        <f t="shared" si="60"/>
        <v>1.2307692307692308</v>
      </c>
      <c r="AP38">
        <f t="shared" si="61"/>
        <v>6.384615384615385</v>
      </c>
      <c r="AQ38">
        <f t="shared" si="62"/>
        <v>14.538461538461538</v>
      </c>
      <c r="AR38">
        <f t="shared" si="63"/>
        <v>9.5384615384615383</v>
      </c>
      <c r="AS38">
        <f t="shared" si="64"/>
        <v>19.23076923076923</v>
      </c>
      <c r="AT38">
        <f t="shared" si="65"/>
        <v>1.4615384615384615</v>
      </c>
      <c r="AU38">
        <f t="shared" si="66"/>
        <v>5.9230769230769234</v>
      </c>
      <c r="AV38">
        <f t="shared" si="67"/>
        <v>6.6923076923076925</v>
      </c>
      <c r="AW38">
        <f t="shared" si="68"/>
        <v>8.6923076923076916</v>
      </c>
      <c r="AX38">
        <f t="shared" si="69"/>
        <v>13.846153846153847</v>
      </c>
      <c r="AZ38" s="13">
        <f t="shared" si="70"/>
        <v>2.5387337182965489E-2</v>
      </c>
    </row>
    <row r="39" spans="1:88" x14ac:dyDescent="0.25">
      <c r="AA39">
        <v>9</v>
      </c>
      <c r="AB39">
        <f t="shared" si="47"/>
        <v>3.1538461538461537</v>
      </c>
      <c r="AC39">
        <f t="shared" si="48"/>
        <v>1.0769230769230769</v>
      </c>
      <c r="AD39">
        <f t="shared" si="49"/>
        <v>5.7692307692307692</v>
      </c>
      <c r="AE39">
        <f t="shared" si="50"/>
        <v>15.461538461538462</v>
      </c>
      <c r="AF39">
        <f t="shared" si="51"/>
        <v>12.615384615384615</v>
      </c>
      <c r="AG39">
        <f t="shared" si="52"/>
        <v>20.615384615384617</v>
      </c>
      <c r="AH39">
        <f t="shared" si="53"/>
        <v>6.2307692307692308</v>
      </c>
      <c r="AI39">
        <f t="shared" si="54"/>
        <v>1.0769230769230769</v>
      </c>
      <c r="AJ39">
        <f t="shared" si="55"/>
        <v>8.8461538461538467</v>
      </c>
      <c r="AK39">
        <f t="shared" si="56"/>
        <v>15.23076923076923</v>
      </c>
      <c r="AL39">
        <f t="shared" si="57"/>
        <v>12.076923076923077</v>
      </c>
      <c r="AM39">
        <f t="shared" si="58"/>
        <v>18.46153846153846</v>
      </c>
      <c r="AN39">
        <f t="shared" si="59"/>
        <v>3.4615384615384617</v>
      </c>
      <c r="AO39">
        <f t="shared" si="60"/>
        <v>1.0769230769230769</v>
      </c>
      <c r="AP39">
        <f t="shared" si="61"/>
        <v>4.6923076923076925</v>
      </c>
      <c r="AQ39">
        <f t="shared" si="62"/>
        <v>15.307692307692308</v>
      </c>
      <c r="AR39">
        <f t="shared" si="63"/>
        <v>10.76923076923077</v>
      </c>
      <c r="AS39">
        <f t="shared" si="64"/>
        <v>19.307692307692307</v>
      </c>
      <c r="AT39">
        <f t="shared" si="65"/>
        <v>1.0769230769230769</v>
      </c>
      <c r="AU39">
        <f t="shared" si="66"/>
        <v>5.2307692307692308</v>
      </c>
      <c r="AV39">
        <f t="shared" si="67"/>
        <v>11.307692307692308</v>
      </c>
      <c r="AW39">
        <f t="shared" si="68"/>
        <v>8.5384615384615383</v>
      </c>
      <c r="AX39">
        <f t="shared" si="69"/>
        <v>16</v>
      </c>
      <c r="AZ39">
        <f t="shared" si="70"/>
        <v>0.11688847847130537</v>
      </c>
    </row>
    <row r="42" spans="1:88" ht="15" customHeight="1" x14ac:dyDescent="0.25">
      <c r="B42" t="s">
        <v>56</v>
      </c>
      <c r="U42" s="29" t="s">
        <v>46</v>
      </c>
      <c r="V42" s="29"/>
      <c r="W42" s="29"/>
      <c r="X42" s="29"/>
      <c r="AA42" t="s">
        <v>40</v>
      </c>
    </row>
    <row r="43" spans="1:88" x14ac:dyDescent="0.25">
      <c r="B43" t="s">
        <v>27</v>
      </c>
      <c r="C43" t="s">
        <v>29</v>
      </c>
      <c r="D43" t="s">
        <v>30</v>
      </c>
      <c r="E43" t="s">
        <v>31</v>
      </c>
      <c r="F43" t="s">
        <v>32</v>
      </c>
      <c r="G43" t="s">
        <v>54</v>
      </c>
      <c r="H43" t="s">
        <v>55</v>
      </c>
      <c r="I43" t="s">
        <v>67</v>
      </c>
      <c r="J43" t="s">
        <v>68</v>
      </c>
      <c r="K43" t="s">
        <v>69</v>
      </c>
      <c r="L43" t="s">
        <v>70</v>
      </c>
      <c r="M43" t="s">
        <v>71</v>
      </c>
      <c r="N43" t="s">
        <v>73</v>
      </c>
      <c r="O43" t="s">
        <v>72</v>
      </c>
      <c r="P43" t="s">
        <v>74</v>
      </c>
      <c r="U43" s="29"/>
      <c r="V43" s="29"/>
      <c r="W43" s="29"/>
      <c r="X43" s="29"/>
      <c r="AY43" t="s">
        <v>52</v>
      </c>
      <c r="AZ43" t="s">
        <v>53</v>
      </c>
      <c r="BA43" t="s">
        <v>81</v>
      </c>
    </row>
    <row r="44" spans="1:88" x14ac:dyDescent="0.25">
      <c r="B44" t="s">
        <v>12</v>
      </c>
      <c r="C44" s="12">
        <f>(Sheet2!K4+Sheet2!W4+Sheet2!K16+Sheet2!W16)/4</f>
        <v>1.1380874221515942</v>
      </c>
      <c r="D44" s="12">
        <f>(Sheet3!K4+Sheet3!W4+Sheet3!K16+Sheet3!W16)/4</f>
        <v>1.5798645318912674</v>
      </c>
      <c r="E44" s="12">
        <f>(Sheet4!K4+Sheet4!W4+Sheet4!K16+Sheet4!W16)/4</f>
        <v>1.3277680793324422</v>
      </c>
      <c r="F44" s="12">
        <f>(Sheet5!K4+Sheet5!W4+Sheet5!K16+Sheet5!W16)/4</f>
        <v>0.97927415450788036</v>
      </c>
      <c r="G44" s="12">
        <f>(Sheet6!K4+Sheet6!W4+Sheet6!K16+Sheet6!W16)/4</f>
        <v>1.9177834994313148</v>
      </c>
      <c r="H44" s="12">
        <f>(Sheet7!K4+Sheet7!W4+Sheet7!K16+Sheet7!W16)/4</f>
        <v>1.6022879853438736</v>
      </c>
      <c r="I44" s="12">
        <f>(Sheet8!K4+Sheet8!W4+Sheet8!K16+Sheet8!W16)/4</f>
        <v>1.1971244795043363</v>
      </c>
      <c r="J44" s="12">
        <f>(Sheet9!K4+Sheet9!W4+Sheet9!K16+Sheet9!W16)/4</f>
        <v>1.7332814804888041</v>
      </c>
      <c r="K44" s="12">
        <f>(Sheet10!K4+Sheet10!W4+Sheet10!K16+Sheet10!W16)/4</f>
        <v>1.6621439073933093</v>
      </c>
      <c r="L44" s="12">
        <f>(Sheet11!K4+Sheet11!W4+Sheet11!K16+Sheet11!W16)/4</f>
        <v>1.97166294706442</v>
      </c>
      <c r="M44" s="12">
        <f>(Sheet12!K4+Sheet12!W4+Sheet12!K16+Sheet12!W16)/4</f>
        <v>2.3581223202320993</v>
      </c>
      <c r="N44" s="12">
        <f>(Sheet13!K4+Sheet13!W4+Sheet13!K16+Sheet13!W16)/4</f>
        <v>1.6565689847072411</v>
      </c>
      <c r="O44" s="12">
        <f>(Sheet14!K4+Sheet14!W4+Sheet14!K16+Sheet14!W16)/4</f>
        <v>2.0021499794421498</v>
      </c>
      <c r="P44" s="12">
        <f>AVERAGE(C44:O44)</f>
        <v>1.6250861362685181</v>
      </c>
      <c r="Q44" s="12"/>
      <c r="R44" s="12"/>
      <c r="S44" s="12"/>
      <c r="T44" s="12"/>
      <c r="U44" s="29"/>
      <c r="V44" s="29"/>
      <c r="W44" s="29"/>
      <c r="X44" s="29"/>
      <c r="AA44">
        <v>0</v>
      </c>
      <c r="AB44">
        <f>AB30</f>
        <v>7.0769230769230766</v>
      </c>
      <c r="AC44">
        <f t="shared" ref="AC44:AX44" si="71">AC30</f>
        <v>2.3846153846153846</v>
      </c>
      <c r="AD44">
        <f t="shared" si="71"/>
        <v>10.153846153846153</v>
      </c>
      <c r="AE44">
        <f t="shared" si="71"/>
        <v>15.692307692307692</v>
      </c>
      <c r="AF44">
        <f t="shared" si="71"/>
        <v>12.153846153846153</v>
      </c>
      <c r="AG44">
        <f t="shared" si="71"/>
        <v>20.53846153846154</v>
      </c>
      <c r="AH44">
        <f t="shared" si="71"/>
        <v>14.923076923076923</v>
      </c>
      <c r="AI44">
        <f t="shared" si="71"/>
        <v>3.2307692307692308</v>
      </c>
      <c r="AJ44">
        <f t="shared" si="71"/>
        <v>14.692307692307692</v>
      </c>
      <c r="AK44">
        <f t="shared" si="71"/>
        <v>17.76923076923077</v>
      </c>
      <c r="AL44">
        <f t="shared" si="71"/>
        <v>12</v>
      </c>
      <c r="AM44">
        <f t="shared" si="71"/>
        <v>17.307692307692307</v>
      </c>
      <c r="AN44">
        <f t="shared" si="71"/>
        <v>10.538461538461538</v>
      </c>
      <c r="AO44">
        <f t="shared" si="71"/>
        <v>2</v>
      </c>
      <c r="AP44">
        <f t="shared" si="71"/>
        <v>12.923076923076923</v>
      </c>
      <c r="AQ44">
        <f t="shared" si="71"/>
        <v>20.923076923076923</v>
      </c>
      <c r="AR44">
        <f t="shared" si="71"/>
        <v>13.692307692307692</v>
      </c>
      <c r="AS44">
        <f t="shared" si="71"/>
        <v>20.46153846153846</v>
      </c>
      <c r="AT44">
        <f t="shared" si="71"/>
        <v>3.0769230769230771</v>
      </c>
      <c r="AU44">
        <f t="shared" si="71"/>
        <v>10.923076923076923</v>
      </c>
      <c r="AV44">
        <f t="shared" si="71"/>
        <v>15.538461538461538</v>
      </c>
      <c r="AW44">
        <f t="shared" si="71"/>
        <v>10.23076923076923</v>
      </c>
      <c r="AX44">
        <f t="shared" si="71"/>
        <v>14.846153846153847</v>
      </c>
    </row>
    <row r="45" spans="1:88" x14ac:dyDescent="0.25">
      <c r="B45" t="s">
        <v>13</v>
      </c>
      <c r="C45" s="12">
        <f>(Sheet2!K5+Sheet2!W5+Sheet2!K17+Sheet2!W17)/4</f>
        <v>0.83991185264973389</v>
      </c>
      <c r="D45" s="12">
        <f>(Sheet3!K5+Sheet3!W5+Sheet3!K17+Sheet3!W17)/4</f>
        <v>0.99118762394376181</v>
      </c>
      <c r="E45" s="12">
        <f>(Sheet4!K5+Sheet4!W5+Sheet4!K17+Sheet4!W17)/4</f>
        <v>0.56654040266653483</v>
      </c>
      <c r="F45" s="12">
        <f>(Sheet5!K5+Sheet5!W5+Sheet5!K17+Sheet5!W17)/4</f>
        <v>1.3328668990586972</v>
      </c>
      <c r="G45" s="12">
        <f>(Sheet6!K5+Sheet6!W5+Sheet6!K17+Sheet6!W17)/4</f>
        <v>0.42120475305545407</v>
      </c>
      <c r="H45" s="12">
        <f>(Sheet7!K5+Sheet7!W5+Sheet7!K17+Sheet7!W17)/4</f>
        <v>1.1022746598575259</v>
      </c>
      <c r="I45" s="12">
        <f>(Sheet8!K5+Sheet8!W5+Sheet8!K17+Sheet8!W17)/4</f>
        <v>0.61264596538278493</v>
      </c>
      <c r="J45" s="12">
        <f>(Sheet9!K5+Sheet9!W5+Sheet9!K17+Sheet9!W17)/4</f>
        <v>-0.20591514819604498</v>
      </c>
      <c r="K45" s="12">
        <f>(Sheet10!K5+Sheet10!W5+Sheet10!K17+Sheet10!W17)/4</f>
        <v>1.0136314470964864</v>
      </c>
      <c r="L45" s="12">
        <f>(Sheet11!K5+Sheet11!W5+Sheet11!K17+Sheet11!W17)/4</f>
        <v>0.66620270890199595</v>
      </c>
      <c r="M45" s="12">
        <f>(Sheet12!K5+Sheet12!W5+Sheet12!K17+Sheet12!W17)/4</f>
        <v>0.2759831737561031</v>
      </c>
      <c r="N45" s="12">
        <f>(Sheet13!K5+Sheet13!W5+Sheet13!K17+Sheet13!W17)/4</f>
        <v>0.8044447230360523</v>
      </c>
      <c r="O45" s="12">
        <f>(Sheet14!K5+Sheet14!W5+Sheet14!K17+Sheet14!W17)/4</f>
        <v>0.55222655581463931</v>
      </c>
      <c r="P45" s="12">
        <f t="shared" ref="P45:P92" si="72">AVERAGE(C45:O45)</f>
        <v>0.69024658592490185</v>
      </c>
      <c r="Q45" s="12"/>
      <c r="R45" s="12"/>
      <c r="S45" s="12"/>
      <c r="T45" s="12"/>
      <c r="AA45">
        <v>1</v>
      </c>
      <c r="AB45">
        <f>ABS(AB31-AB$30)</f>
        <v>3.615384615384615</v>
      </c>
      <c r="AC45">
        <f t="shared" ref="AC45:AX45" si="73">ABS(AC31-AC$30)</f>
        <v>1.3076923076923077</v>
      </c>
      <c r="AD45">
        <f t="shared" si="73"/>
        <v>3.8461538461538458</v>
      </c>
      <c r="AE45">
        <f t="shared" si="73"/>
        <v>1.8461538461538485</v>
      </c>
      <c r="AF45">
        <f t="shared" si="73"/>
        <v>2.9230769230769234</v>
      </c>
      <c r="AG45">
        <f t="shared" si="73"/>
        <v>3.2307692307692299</v>
      </c>
      <c r="AH45">
        <f t="shared" si="73"/>
        <v>0.30769230769230838</v>
      </c>
      <c r="AI45">
        <f t="shared" si="73"/>
        <v>1.7692307692307694</v>
      </c>
      <c r="AJ45">
        <f t="shared" si="73"/>
        <v>4.4615384615384617</v>
      </c>
      <c r="AK45">
        <f t="shared" si="73"/>
        <v>1.1538461538461533</v>
      </c>
      <c r="AL45">
        <f t="shared" si="73"/>
        <v>0.53846153846153832</v>
      </c>
      <c r="AM45">
        <f t="shared" si="73"/>
        <v>3.5384615384615401</v>
      </c>
      <c r="AN45">
        <f t="shared" si="73"/>
        <v>2.615384615384615</v>
      </c>
      <c r="AO45">
        <f t="shared" si="73"/>
        <v>1</v>
      </c>
      <c r="AP45">
        <f t="shared" si="73"/>
        <v>4.4615384615384617</v>
      </c>
      <c r="AQ45">
        <f t="shared" si="73"/>
        <v>1.9230769230769234</v>
      </c>
      <c r="AR45">
        <f t="shared" si="73"/>
        <v>0.53846153846153832</v>
      </c>
      <c r="AS45">
        <f t="shared" si="73"/>
        <v>0.92307692307692335</v>
      </c>
      <c r="AT45">
        <f t="shared" si="73"/>
        <v>2.0769230769230771</v>
      </c>
      <c r="AU45">
        <f t="shared" si="73"/>
        <v>0.30769230769230838</v>
      </c>
      <c r="AV45">
        <f t="shared" si="73"/>
        <v>4</v>
      </c>
      <c r="AW45">
        <f t="shared" si="73"/>
        <v>0.38461538461538503</v>
      </c>
      <c r="AX45">
        <f t="shared" si="73"/>
        <v>3.6153846153846132</v>
      </c>
      <c r="AY45" s="10">
        <f t="shared" ref="AY45:AY53" si="74">SUM(AB45:AX45)</f>
        <v>50.384615384615401</v>
      </c>
      <c r="AZ45" s="12">
        <f>AY45/23</f>
        <v>2.1906354515050173</v>
      </c>
      <c r="BA45" s="12">
        <f>_xlfn.STDEV.P(AB45:AX45)</f>
        <v>1.3999282508016366</v>
      </c>
    </row>
    <row r="46" spans="1:88" x14ac:dyDescent="0.25">
      <c r="B46" t="s">
        <v>14</v>
      </c>
      <c r="C46" s="12">
        <f>(Sheet2!K6+Sheet2!W6+Sheet2!K18+Sheet2!W18)/4</f>
        <v>-0.12606865417621199</v>
      </c>
      <c r="D46" s="12">
        <f>(Sheet3!K6+Sheet3!W6+Sheet3!K18+Sheet3!W18)/4</f>
        <v>0.21084944070126771</v>
      </c>
      <c r="E46" s="12">
        <f>(Sheet4!K6+Sheet4!W6+Sheet4!K18+Sheet4!W18)/4</f>
        <v>-3.643601359388967E-2</v>
      </c>
      <c r="F46" s="12">
        <f>(Sheet5!K6+Sheet5!W6+Sheet5!K18+Sheet5!W18)/4</f>
        <v>0.68501432089282233</v>
      </c>
      <c r="G46" s="12">
        <f>(Sheet6!K6+Sheet6!W6+Sheet6!K18+Sheet6!W18)/4</f>
        <v>-0.41722119648511979</v>
      </c>
      <c r="H46" s="12">
        <f>(Sheet7!K6+Sheet7!W6+Sheet7!K18+Sheet7!W18)/4</f>
        <v>-0.28979118969513423</v>
      </c>
      <c r="I46" s="12">
        <f>(Sheet8!K6+Sheet8!W6+Sheet8!K18+Sheet8!W18)/4</f>
        <v>-9.8112020099203501E-2</v>
      </c>
      <c r="J46" s="12">
        <f>(Sheet9!K6+Sheet9!W6+Sheet9!K18+Sheet9!W18)/4</f>
        <v>-0.75199630269894269</v>
      </c>
      <c r="K46" s="12">
        <f>(Sheet10!K6+Sheet10!W6+Sheet10!K18+Sheet10!W18)/4</f>
        <v>2.767314165240739E-2</v>
      </c>
      <c r="L46" s="12">
        <f>(Sheet11!K6+Sheet11!W6+Sheet11!K18+Sheet11!W18)/4</f>
        <v>6.9597411631321285E-2</v>
      </c>
      <c r="M46" s="12">
        <f>(Sheet12!K6+Sheet12!W6+Sheet12!K18+Sheet12!W18)/4</f>
        <v>-0.26318933027908703</v>
      </c>
      <c r="N46" s="12">
        <f>(Sheet13!K6+Sheet13!W6+Sheet13!K18+Sheet13!W18)/4</f>
        <v>8.591021096274612E-2</v>
      </c>
      <c r="O46" s="12">
        <f>(Sheet14!K6+Sheet14!W6+Sheet14!K18+Sheet14!W18)/4</f>
        <v>-0.23138870411437742</v>
      </c>
      <c r="P46" s="12">
        <f t="shared" si="72"/>
        <v>-8.7319914253953954E-2</v>
      </c>
      <c r="Q46" s="12"/>
      <c r="R46" s="12"/>
      <c r="S46" s="12"/>
      <c r="T46" s="12"/>
      <c r="AA46">
        <v>2</v>
      </c>
      <c r="AB46">
        <f t="shared" ref="AB46:AX46" si="75">ABS(AB32-AB$30)</f>
        <v>4.1538461538461533</v>
      </c>
      <c r="AC46">
        <f t="shared" si="75"/>
        <v>1.3846153846153846</v>
      </c>
      <c r="AD46">
        <f t="shared" si="75"/>
        <v>4.3846153846153841</v>
      </c>
      <c r="AE46">
        <f t="shared" si="75"/>
        <v>0.69230769230769162</v>
      </c>
      <c r="AF46">
        <f t="shared" si="75"/>
        <v>0.53846153846153832</v>
      </c>
      <c r="AG46">
        <f t="shared" si="75"/>
        <v>1.8461538461538431</v>
      </c>
      <c r="AH46">
        <f t="shared" si="75"/>
        <v>8.7692307692307701</v>
      </c>
      <c r="AI46">
        <f t="shared" si="75"/>
        <v>2.0769230769230771</v>
      </c>
      <c r="AJ46">
        <f t="shared" si="75"/>
        <v>7.0769230769230766</v>
      </c>
      <c r="AK46">
        <f t="shared" si="75"/>
        <v>5.6153846153846168</v>
      </c>
      <c r="AL46">
        <f t="shared" si="75"/>
        <v>3.2307692307692299</v>
      </c>
      <c r="AM46">
        <f t="shared" si="75"/>
        <v>0.3076923076923066</v>
      </c>
      <c r="AN46">
        <f t="shared" si="75"/>
        <v>6.7692307692307692</v>
      </c>
      <c r="AO46">
        <f t="shared" si="75"/>
        <v>0.69230769230769229</v>
      </c>
      <c r="AP46">
        <f t="shared" si="75"/>
        <v>5.6153846153846159</v>
      </c>
      <c r="AQ46">
        <f t="shared" si="75"/>
        <v>5.1538461538461533</v>
      </c>
      <c r="AR46">
        <f t="shared" si="75"/>
        <v>2.3846153846153832</v>
      </c>
      <c r="AS46">
        <f t="shared" si="75"/>
        <v>1.0769230769230802</v>
      </c>
      <c r="AT46">
        <f t="shared" si="75"/>
        <v>1.8461538461538463</v>
      </c>
      <c r="AU46">
        <f t="shared" si="75"/>
        <v>4.2307692307692308</v>
      </c>
      <c r="AV46">
        <f t="shared" si="75"/>
        <v>5.615384615384615</v>
      </c>
      <c r="AW46">
        <f t="shared" si="75"/>
        <v>0.76923076923076827</v>
      </c>
      <c r="AX46">
        <f t="shared" si="75"/>
        <v>1.0769230769230766</v>
      </c>
      <c r="AY46" s="10">
        <f t="shared" si="74"/>
        <v>75.307692307692307</v>
      </c>
      <c r="AZ46" s="12">
        <f t="shared" ref="AZ46:AZ53" si="76">AY46/23</f>
        <v>3.2742474916387958</v>
      </c>
      <c r="BA46" s="12">
        <f t="shared" ref="BA46:BA53" si="77">_xlfn.STDEV.P(AB46:AX46)</f>
        <v>2.4244516020854925</v>
      </c>
    </row>
    <row r="47" spans="1:88" x14ac:dyDescent="0.25">
      <c r="B47" t="s">
        <v>15</v>
      </c>
      <c r="C47" s="12">
        <f>(Sheet2!K7+Sheet2!W7+Sheet2!K19+Sheet2!W19)/4</f>
        <v>0.51241205541394463</v>
      </c>
      <c r="D47" s="12">
        <f>(Sheet3!K7+Sheet3!W7+Sheet3!K19+Sheet3!W19)/4</f>
        <v>-0.61499829175886633</v>
      </c>
      <c r="E47" s="12">
        <f>(Sheet4!K7+Sheet4!W7+Sheet4!K19+Sheet4!W19)/4</f>
        <v>0.41381843741177848</v>
      </c>
      <c r="F47" s="12">
        <f>(Sheet5!K7+Sheet5!W7+Sheet5!K19+Sheet5!W19)/4</f>
        <v>-0.51317666029363418</v>
      </c>
      <c r="G47" s="12">
        <f>(Sheet6!K7+Sheet6!W7+Sheet6!K19+Sheet6!W19)/4</f>
        <v>-0.39951889411472541</v>
      </c>
      <c r="H47" s="12">
        <f>(Sheet7!K7+Sheet7!W7+Sheet7!K19+Sheet7!W19)/4</f>
        <v>-0.83234254694282894</v>
      </c>
      <c r="I47" s="12">
        <f>(Sheet8!K7+Sheet8!W7+Sheet8!K19+Sheet8!W19)/4</f>
        <v>-0.27754968558624582</v>
      </c>
      <c r="J47" s="12">
        <f>(Sheet9!K7+Sheet9!W7+Sheet9!K19+Sheet9!W19)/4</f>
        <v>0.74059411072607784</v>
      </c>
      <c r="K47" s="12">
        <f>(Sheet10!K7+Sheet10!W7+Sheet10!K19+Sheet10!W19)/4</f>
        <v>-0.38421411439030545</v>
      </c>
      <c r="L47" s="12">
        <f>(Sheet11!K7+Sheet11!W7+Sheet11!K19+Sheet11!W19)/4</f>
        <v>-0.61386777923427682</v>
      </c>
      <c r="M47" s="12">
        <f>(Sheet12!K7+Sheet12!W7+Sheet12!K19+Sheet12!W19)/4</f>
        <v>2.803615959607696E-2</v>
      </c>
      <c r="N47" s="12">
        <f>(Sheet13!K7+Sheet13!W7+Sheet13!K19+Sheet13!W19)/4</f>
        <v>-1.2459156625085663</v>
      </c>
      <c r="O47" s="12">
        <f>(Sheet14!K7+Sheet14!W7+Sheet14!K19+Sheet14!W19)/4</f>
        <v>-1.0536108210932573</v>
      </c>
      <c r="P47" s="12">
        <f t="shared" si="72"/>
        <v>-0.32617951482883301</v>
      </c>
      <c r="Q47" s="12"/>
      <c r="R47" s="12"/>
      <c r="S47" s="12"/>
      <c r="T47" s="12"/>
      <c r="AA47">
        <v>3</v>
      </c>
      <c r="AB47">
        <f t="shared" ref="AB47:AX47" si="78">ABS(AB33-AB$30)</f>
        <v>1.2307692307692308</v>
      </c>
      <c r="AC47">
        <f t="shared" si="78"/>
        <v>1.0769230769230769</v>
      </c>
      <c r="AD47">
        <f t="shared" si="78"/>
        <v>2.3846153846153841</v>
      </c>
      <c r="AE47">
        <f t="shared" si="78"/>
        <v>7.6923076923078426E-2</v>
      </c>
      <c r="AF47">
        <f t="shared" si="78"/>
        <v>1.7692307692307683</v>
      </c>
      <c r="AG47">
        <f t="shared" si="78"/>
        <v>1.5384615384615365</v>
      </c>
      <c r="AH47">
        <f t="shared" si="78"/>
        <v>5.615384615384615</v>
      </c>
      <c r="AI47">
        <f t="shared" si="78"/>
        <v>1.7692307692307694</v>
      </c>
      <c r="AJ47">
        <f t="shared" si="78"/>
        <v>3.615384615384615</v>
      </c>
      <c r="AK47">
        <f t="shared" si="78"/>
        <v>4.1538461538461551</v>
      </c>
      <c r="AL47">
        <f t="shared" si="78"/>
        <v>1.1538461538461533</v>
      </c>
      <c r="AM47">
        <f t="shared" si="78"/>
        <v>7.692307692307665E-2</v>
      </c>
      <c r="AN47">
        <f t="shared" si="78"/>
        <v>5.4615384615384617</v>
      </c>
      <c r="AO47">
        <f t="shared" si="78"/>
        <v>1</v>
      </c>
      <c r="AP47">
        <f t="shared" si="78"/>
        <v>5.0769230769230775</v>
      </c>
      <c r="AQ47">
        <f t="shared" si="78"/>
        <v>3.0769230769230766</v>
      </c>
      <c r="AR47">
        <f t="shared" si="78"/>
        <v>2.7692307692307683</v>
      </c>
      <c r="AS47">
        <f t="shared" si="78"/>
        <v>0.3846153846153868</v>
      </c>
      <c r="AT47">
        <f t="shared" si="78"/>
        <v>2.0769230769230771</v>
      </c>
      <c r="AU47">
        <f t="shared" si="78"/>
        <v>2.7692307692307701</v>
      </c>
      <c r="AV47">
        <f t="shared" si="78"/>
        <v>5.1538461538461533</v>
      </c>
      <c r="AW47">
        <f t="shared" si="78"/>
        <v>2</v>
      </c>
      <c r="AX47">
        <f t="shared" si="78"/>
        <v>0.61538461538461497</v>
      </c>
      <c r="AY47" s="10">
        <f t="shared" si="74"/>
        <v>54.846153846153847</v>
      </c>
      <c r="AZ47" s="12">
        <f t="shared" si="76"/>
        <v>2.3846153846153846</v>
      </c>
      <c r="BA47" s="12">
        <f t="shared" si="77"/>
        <v>1.6967105995896787</v>
      </c>
    </row>
    <row r="48" spans="1:88" x14ac:dyDescent="0.25">
      <c r="B48" t="s">
        <v>16</v>
      </c>
      <c r="C48" s="12">
        <f>(Sheet2!K8+Sheet2!W8+Sheet2!K20+Sheet2!W20)/4</f>
        <v>0.17737503733418264</v>
      </c>
      <c r="D48" s="12">
        <f>(Sheet3!K8+Sheet3!W8+Sheet3!K20+Sheet3!W20)/4</f>
        <v>-0.79367017816545216</v>
      </c>
      <c r="E48" s="12">
        <f>(Sheet4!K8+Sheet4!W8+Sheet4!K20+Sheet4!W20)/4</f>
        <v>-0.90066040081719145</v>
      </c>
      <c r="F48" s="12">
        <f>(Sheet5!K8+Sheet5!W8+Sheet5!K20+Sheet5!W20)/4</f>
        <v>-0.60250595505492055</v>
      </c>
      <c r="G48" s="12">
        <f>(Sheet6!K8+Sheet6!W8+Sheet6!K20+Sheet6!W20)/4</f>
        <v>-1.4232659316503478</v>
      </c>
      <c r="H48" s="12">
        <f>(Sheet7!K8+Sheet7!W8+Sheet7!K20+Sheet7!W20)/4</f>
        <v>-1.0198425469428289</v>
      </c>
      <c r="I48" s="12">
        <f>(Sheet8!K8+Sheet8!W8+Sheet8!K20+Sheet8!W20)/4</f>
        <v>-0.92786932978447956</v>
      </c>
      <c r="J48" s="12">
        <f>(Sheet9!K8+Sheet9!W8+Sheet9!K20+Sheet9!W20)/4</f>
        <v>-0.10208209019021831</v>
      </c>
      <c r="K48" s="12">
        <f>(Sheet10!K8+Sheet10!W8+Sheet10!K20+Sheet10!W20)/4</f>
        <v>-0.78766484247895596</v>
      </c>
      <c r="L48" s="12">
        <f>(Sheet11!K8+Sheet11!W8+Sheet11!K20+Sheet11!W20)/4</f>
        <v>-0.71111900548067086</v>
      </c>
      <c r="M48" s="12">
        <f>(Sheet12!K8+Sheet12!W8+Sheet12!K20+Sheet12!W20)/4</f>
        <v>-0.18275802411246139</v>
      </c>
      <c r="N48" s="12">
        <f>(Sheet13!K8+Sheet13!W8+Sheet13!K20+Sheet13!W20)/4</f>
        <v>-0.79252483837726784</v>
      </c>
      <c r="O48" s="12">
        <f>(Sheet14!K8+Sheet14!W8+Sheet14!K20+Sheet14!W20)/4</f>
        <v>3.8421520675893855E-2</v>
      </c>
      <c r="P48" s="12">
        <f t="shared" si="72"/>
        <v>-0.61755127577267066</v>
      </c>
      <c r="Q48" s="12"/>
      <c r="R48" s="12"/>
      <c r="S48" s="12"/>
      <c r="T48" s="12"/>
      <c r="AA48">
        <v>4</v>
      </c>
      <c r="AB48">
        <f t="shared" ref="AB48:AX48" si="79">ABS(AB34-AB$30)</f>
        <v>0.46153846153846168</v>
      </c>
      <c r="AC48">
        <f t="shared" si="79"/>
        <v>0</v>
      </c>
      <c r="AD48">
        <f t="shared" si="79"/>
        <v>0.15384615384615508</v>
      </c>
      <c r="AE48">
        <f t="shared" si="79"/>
        <v>0.53846153846153832</v>
      </c>
      <c r="AF48">
        <f t="shared" si="79"/>
        <v>0</v>
      </c>
      <c r="AG48">
        <f t="shared" si="79"/>
        <v>0.3076923076923066</v>
      </c>
      <c r="AH48">
        <f t="shared" si="79"/>
        <v>3.615384615384615</v>
      </c>
      <c r="AI48">
        <f t="shared" si="79"/>
        <v>1.0769230769230771</v>
      </c>
      <c r="AJ48">
        <f t="shared" si="79"/>
        <v>1.4615384615384617</v>
      </c>
      <c r="AK48">
        <f t="shared" si="79"/>
        <v>1.3846153846153868</v>
      </c>
      <c r="AL48">
        <f t="shared" si="79"/>
        <v>0.53846153846153832</v>
      </c>
      <c r="AM48">
        <f t="shared" si="79"/>
        <v>1.2307692307692335</v>
      </c>
      <c r="AN48">
        <f t="shared" si="79"/>
        <v>4.9230769230769234</v>
      </c>
      <c r="AO48">
        <f t="shared" si="79"/>
        <v>0.84615384615384626</v>
      </c>
      <c r="AP48">
        <f t="shared" si="79"/>
        <v>4</v>
      </c>
      <c r="AQ48">
        <f t="shared" si="79"/>
        <v>3.5384615384615401</v>
      </c>
      <c r="AR48">
        <f t="shared" si="79"/>
        <v>0.76923076923076827</v>
      </c>
      <c r="AS48">
        <f t="shared" si="79"/>
        <v>0.92307692307692335</v>
      </c>
      <c r="AT48">
        <f t="shared" si="79"/>
        <v>0.23076923076923084</v>
      </c>
      <c r="AU48">
        <f t="shared" si="79"/>
        <v>1.384615384615385</v>
      </c>
      <c r="AV48">
        <f t="shared" si="79"/>
        <v>4.384615384615385</v>
      </c>
      <c r="AW48">
        <f t="shared" si="79"/>
        <v>0.3076923076923066</v>
      </c>
      <c r="AX48">
        <f t="shared" si="79"/>
        <v>0.69230769230769162</v>
      </c>
      <c r="AY48" s="10">
        <f t="shared" si="74"/>
        <v>32.769230769230781</v>
      </c>
      <c r="AZ48" s="12">
        <f t="shared" si="76"/>
        <v>1.4247491638795993</v>
      </c>
      <c r="BA48" s="12">
        <f t="shared" si="77"/>
        <v>1.484829306024958</v>
      </c>
      <c r="CJ48" t="s">
        <v>39</v>
      </c>
    </row>
    <row r="49" spans="2:53" x14ac:dyDescent="0.25">
      <c r="B49" t="s">
        <v>17</v>
      </c>
      <c r="C49" s="12">
        <f>(Sheet2!K9+Sheet2!W9+Sheet2!K21+Sheet2!W21)/4</f>
        <v>-0.16518576188926687</v>
      </c>
      <c r="D49" s="12">
        <f>(Sheet3!K9+Sheet3!W9+Sheet3!K21+Sheet3!W21)/4</f>
        <v>0.45334790227965593</v>
      </c>
      <c r="E49" s="12">
        <f>(Sheet4!K9+Sheet4!W9+Sheet4!K21+Sheet4!W21)/4</f>
        <v>-0.51455391854608967</v>
      </c>
      <c r="F49" s="12">
        <f>(Sheet5!K9+Sheet5!W9+Sheet5!K21+Sheet5!W21)/4</f>
        <v>-0.40654463104005545</v>
      </c>
      <c r="G49" s="12">
        <f>(Sheet6!K9+Sheet6!W9+Sheet6!K21+Sheet6!W21)/4</f>
        <v>-0.38570560252246611</v>
      </c>
      <c r="H49" s="12">
        <f>(Sheet7!K9+Sheet7!W9+Sheet7!K21+Sheet7!W21)/4</f>
        <v>5.676055649209974E-2</v>
      </c>
      <c r="I49" s="12">
        <f>(Sheet8!K9+Sheet8!W9+Sheet8!K21+Sheet8!W21)/4</f>
        <v>0.22087095658010175</v>
      </c>
      <c r="J49" s="12">
        <f>(Sheet9!K9+Sheet9!W9+Sheet9!K21+Sheet9!W21)/4</f>
        <v>-0.60048131025954654</v>
      </c>
      <c r="K49" s="12">
        <f>(Sheet10!K9+Sheet10!W9+Sheet10!K21+Sheet10!W21)/4</f>
        <v>-0.13656480452793682</v>
      </c>
      <c r="L49" s="12">
        <f>(Sheet11!K9+Sheet11!W9+Sheet11!K21+Sheet11!W21)/4</f>
        <v>-5.3062219313618014E-2</v>
      </c>
      <c r="M49" s="12">
        <f>(Sheet12!K9+Sheet12!W9+Sheet12!K21+Sheet12!W21)/4</f>
        <v>-0.54365331606558231</v>
      </c>
      <c r="N49" s="12">
        <f>(Sheet13!K9+Sheet13!W9+Sheet13!K21+Sheet13!W21)/4</f>
        <v>0.75182314769840231</v>
      </c>
      <c r="O49" s="12">
        <f>(Sheet14!K9+Sheet14!W9+Sheet14!K21+Sheet14!W21)/4</f>
        <v>-0.1915634453761999</v>
      </c>
      <c r="P49" s="12">
        <f t="shared" si="72"/>
        <v>-0.11650095742234633</v>
      </c>
      <c r="Q49" s="12"/>
      <c r="R49" s="12"/>
      <c r="S49" s="12"/>
      <c r="T49" s="12"/>
      <c r="AA49">
        <v>5</v>
      </c>
      <c r="AB49">
        <f t="shared" ref="AB49:AX49" si="80">ABS(AB35-AB$30)</f>
        <v>3.8461538461538458</v>
      </c>
      <c r="AC49">
        <f t="shared" si="80"/>
        <v>1.3846153846153846</v>
      </c>
      <c r="AD49">
        <f t="shared" si="80"/>
        <v>5.0769230769230766</v>
      </c>
      <c r="AE49">
        <f t="shared" si="80"/>
        <v>6.3846153846153832</v>
      </c>
      <c r="AF49">
        <f t="shared" si="80"/>
        <v>4.9999999999999991</v>
      </c>
      <c r="AG49">
        <f t="shared" si="80"/>
        <v>4.4615384615384635</v>
      </c>
      <c r="AH49">
        <f t="shared" si="80"/>
        <v>10.153846153846153</v>
      </c>
      <c r="AI49">
        <f t="shared" si="80"/>
        <v>1.9230769230769231</v>
      </c>
      <c r="AJ49">
        <f t="shared" si="80"/>
        <v>8.0769230769230766</v>
      </c>
      <c r="AK49">
        <f t="shared" si="80"/>
        <v>7.8461538461538467</v>
      </c>
      <c r="AL49">
        <f t="shared" si="80"/>
        <v>5</v>
      </c>
      <c r="AM49">
        <f t="shared" si="80"/>
        <v>4.3846153846153832</v>
      </c>
      <c r="AN49">
        <f t="shared" si="80"/>
        <v>6.5384615384615383</v>
      </c>
      <c r="AO49">
        <f t="shared" si="80"/>
        <v>0.92307692307692313</v>
      </c>
      <c r="AP49">
        <f t="shared" si="80"/>
        <v>5.384615384615385</v>
      </c>
      <c r="AQ49">
        <f t="shared" si="80"/>
        <v>9.8461538461538467</v>
      </c>
      <c r="AR49">
        <f t="shared" si="80"/>
        <v>4.6923076923076916</v>
      </c>
      <c r="AS49">
        <f t="shared" si="80"/>
        <v>3.4615384615384599</v>
      </c>
      <c r="AT49">
        <f t="shared" si="80"/>
        <v>1.8461538461538463</v>
      </c>
      <c r="AU49">
        <f t="shared" si="80"/>
        <v>5.2307692307692308</v>
      </c>
      <c r="AV49">
        <f t="shared" si="80"/>
        <v>8.0769230769230766</v>
      </c>
      <c r="AW49">
        <f t="shared" si="80"/>
        <v>3.9999999999999991</v>
      </c>
      <c r="AX49">
        <f t="shared" si="80"/>
        <v>1.7692307692307701</v>
      </c>
      <c r="AY49" s="10">
        <f t="shared" si="74"/>
        <v>115.30769230769231</v>
      </c>
      <c r="AZ49" s="12">
        <f t="shared" si="76"/>
        <v>5.0133779264214047</v>
      </c>
      <c r="BA49" s="12">
        <f t="shared" si="77"/>
        <v>2.5244522899015589</v>
      </c>
    </row>
    <row r="50" spans="2:53" x14ac:dyDescent="0.25">
      <c r="B50" t="s">
        <v>18</v>
      </c>
      <c r="C50" s="12">
        <f>(Sheet2!K10+Sheet2!W10+Sheet2!K22+Sheet2!W22)/4</f>
        <v>-1.7958259330967024</v>
      </c>
      <c r="D50" s="12">
        <f>(Sheet3!K10+Sheet3!W10+Sheet3!K22+Sheet3!W22)/4</f>
        <v>-0.70475351238490325</v>
      </c>
      <c r="E50" s="12">
        <f>(Sheet4!K10+Sheet4!W10+Sheet4!K22+Sheet4!W22)/4</f>
        <v>-1.3787783057693916</v>
      </c>
      <c r="F50" s="12">
        <f>(Sheet5!K10+Sheet5!W10+Sheet5!K22+Sheet5!W22)/4</f>
        <v>-0.50869205287418084</v>
      </c>
      <c r="G50" s="12">
        <f>(Sheet6!K10+Sheet6!W10+Sheet6!K22+Sheet6!W22)/4</f>
        <v>-0.68238623943007515</v>
      </c>
      <c r="H50" s="12">
        <f>(Sheet7!K10+Sheet7!W10+Sheet7!K22+Sheet7!W22)/4</f>
        <v>-0.7983041262419428</v>
      </c>
      <c r="I50" s="12">
        <f>(Sheet8!K10+Sheet8!W10+Sheet8!K22+Sheet8!W22)/4</f>
        <v>-0.20855472748188075</v>
      </c>
      <c r="J50" s="12">
        <f>(Sheet9!K10+Sheet9!W10+Sheet9!K22+Sheet9!W22)/4</f>
        <v>-1.1418792876080219</v>
      </c>
      <c r="K50" s="12">
        <f>(Sheet10!K10+Sheet10!W10+Sheet10!K22+Sheet10!W22)/4</f>
        <v>-1.6436061598355862</v>
      </c>
      <c r="L50" s="12">
        <f>(Sheet11!K10+Sheet11!W10+Sheet11!K22+Sheet11!W22)/4</f>
        <v>-0.44257320782994342</v>
      </c>
      <c r="M50" s="12">
        <f>(Sheet12!K10+Sheet12!W10+Sheet12!K22+Sheet12!W22)/4</f>
        <v>-1.1471964424292753</v>
      </c>
      <c r="N50" s="12">
        <f>(Sheet13!K10+Sheet13!W10+Sheet13!K22+Sheet13!W22)/4</f>
        <v>-0.95242537564397567</v>
      </c>
      <c r="O50" s="12">
        <f>(Sheet14!K10+Sheet14!W10+Sheet14!K22+Sheet14!W22)/4</f>
        <v>-0.98170848830555935</v>
      </c>
      <c r="P50" s="12">
        <f t="shared" si="72"/>
        <v>-0.95282183530241826</v>
      </c>
      <c r="Q50" s="12"/>
      <c r="R50" s="12"/>
      <c r="S50" s="12"/>
      <c r="T50" s="12"/>
      <c r="AA50">
        <v>6</v>
      </c>
      <c r="AB50">
        <f t="shared" ref="AB50:AX50" si="81">ABS(AB36-AB$30)</f>
        <v>0.30769230769230749</v>
      </c>
      <c r="AC50">
        <f t="shared" si="81"/>
        <v>1.1538461538461537</v>
      </c>
      <c r="AD50">
        <f t="shared" si="81"/>
        <v>1.0769230769230766</v>
      </c>
      <c r="AE50">
        <f t="shared" si="81"/>
        <v>2.0769230769230784</v>
      </c>
      <c r="AF50">
        <f t="shared" si="81"/>
        <v>1.4615384615384617</v>
      </c>
      <c r="AG50">
        <f t="shared" si="81"/>
        <v>4.0769230769230766</v>
      </c>
      <c r="AH50">
        <f t="shared" si="81"/>
        <v>1.7692307692307701</v>
      </c>
      <c r="AI50">
        <f t="shared" si="81"/>
        <v>1.6923076923076923</v>
      </c>
      <c r="AJ50">
        <f t="shared" si="81"/>
        <v>0.61538461538461675</v>
      </c>
      <c r="AK50">
        <f t="shared" si="81"/>
        <v>0.3846153846153868</v>
      </c>
      <c r="AL50">
        <f t="shared" si="81"/>
        <v>1.7692307692307701</v>
      </c>
      <c r="AM50">
        <f t="shared" si="81"/>
        <v>3.7692307692307701</v>
      </c>
      <c r="AN50">
        <f t="shared" si="81"/>
        <v>4.1538461538461533</v>
      </c>
      <c r="AO50">
        <f t="shared" si="81"/>
        <v>0.92307692307692313</v>
      </c>
      <c r="AP50">
        <f t="shared" si="81"/>
        <v>2.5384615384615383</v>
      </c>
      <c r="AQ50">
        <f t="shared" si="81"/>
        <v>1</v>
      </c>
      <c r="AR50">
        <f t="shared" si="81"/>
        <v>1.1538461538461551</v>
      </c>
      <c r="AS50">
        <f t="shared" si="81"/>
        <v>3.6153846153846168</v>
      </c>
      <c r="AT50">
        <f t="shared" si="81"/>
        <v>2.0769230769230771</v>
      </c>
      <c r="AU50">
        <f t="shared" si="81"/>
        <v>1.6923076923076934</v>
      </c>
      <c r="AV50">
        <f t="shared" si="81"/>
        <v>1.0769230769230766</v>
      </c>
      <c r="AW50">
        <f t="shared" si="81"/>
        <v>0.6923076923076934</v>
      </c>
      <c r="AX50">
        <f t="shared" si="81"/>
        <v>2.3076923076923066</v>
      </c>
      <c r="AY50" s="10">
        <f t="shared" si="74"/>
        <v>41.384615384615401</v>
      </c>
      <c r="AZ50" s="12">
        <f t="shared" si="76"/>
        <v>1.7993311036789306</v>
      </c>
      <c r="BA50" s="12">
        <f t="shared" si="77"/>
        <v>1.1256851397818992</v>
      </c>
    </row>
    <row r="51" spans="2:53" x14ac:dyDescent="0.25">
      <c r="B51" t="s">
        <v>19</v>
      </c>
      <c r="C51" s="12">
        <f>(Sheet2!K11+Sheet2!W11+Sheet2!K23+Sheet2!W23)/4</f>
        <v>0.96980504147663171</v>
      </c>
      <c r="D51" s="12">
        <f>(Sheet3!K11+Sheet3!W11+Sheet3!K23+Sheet3!W23)/4</f>
        <v>-0.53224781788956543</v>
      </c>
      <c r="E51" s="12">
        <f>(Sheet4!K11+Sheet4!W11+Sheet4!K23+Sheet4!W23)/4</f>
        <v>0.96670601593162786</v>
      </c>
      <c r="F51" s="12">
        <f>(Sheet5!K11+Sheet5!W11+Sheet5!K23+Sheet5!W23)/4</f>
        <v>0.2756611340093208</v>
      </c>
      <c r="G51" s="12">
        <f>(Sheet6!K11+Sheet6!W11+Sheet6!K23+Sheet6!W23)/4</f>
        <v>0.77238429158039523</v>
      </c>
      <c r="H51" s="12">
        <f>(Sheet7!K11+Sheet7!W11+Sheet7!K23+Sheet7!W23)/4</f>
        <v>0.38922252473075281</v>
      </c>
      <c r="I51" s="12">
        <f>(Sheet8!K11+Sheet8!W11+Sheet8!K23+Sheet8!W23)/4</f>
        <v>-0.5440680339206575</v>
      </c>
      <c r="J51" s="12">
        <f>(Sheet9!K11+Sheet9!W11+Sheet9!K23+Sheet9!W23)/4</f>
        <v>1.1527106588812548</v>
      </c>
      <c r="K51" s="12">
        <f>(Sheet10!K11+Sheet10!W11+Sheet10!K23+Sheet10!W23)/4</f>
        <v>0.55761717779315034</v>
      </c>
      <c r="L51" s="12">
        <f>(Sheet11!K11+Sheet11!W11+Sheet11!K23+Sheet11!W23)/4</f>
        <v>-0.30370814828933751</v>
      </c>
      <c r="M51" s="12">
        <f>(Sheet12!K11+Sheet12!W11+Sheet12!K23+Sheet12!W23)/4</f>
        <v>-8.5662712957676176E-2</v>
      </c>
      <c r="N51" s="12">
        <f>(Sheet13!K11+Sheet13!W11+Sheet13!K23+Sheet13!W23)/4</f>
        <v>0.27212153589827892</v>
      </c>
      <c r="O51" s="12">
        <f>(Sheet14!K11+Sheet14!W11+Sheet14!K23+Sheet14!W23)/4</f>
        <v>-8.6767817242483808E-2</v>
      </c>
      <c r="P51" s="12">
        <f t="shared" si="72"/>
        <v>0.29259798846166857</v>
      </c>
      <c r="Q51" s="12"/>
      <c r="R51" s="12"/>
      <c r="S51" s="12"/>
      <c r="T51" s="12"/>
      <c r="AA51">
        <v>7</v>
      </c>
      <c r="AB51">
        <f t="shared" ref="AB51:AX51" si="82">ABS(AB37-AB$30)</f>
        <v>4.3846153846153841</v>
      </c>
      <c r="AC51">
        <f t="shared" si="82"/>
        <v>1.3076923076923077</v>
      </c>
      <c r="AD51">
        <f t="shared" si="82"/>
        <v>4.7692307692307683</v>
      </c>
      <c r="AE51">
        <f t="shared" si="82"/>
        <v>1.1538461538461551</v>
      </c>
      <c r="AF51">
        <f t="shared" si="82"/>
        <v>0.23076923076922995</v>
      </c>
      <c r="AG51">
        <f t="shared" si="82"/>
        <v>2.3076923076923066</v>
      </c>
      <c r="AH51">
        <f t="shared" si="82"/>
        <v>10.76923076923077</v>
      </c>
      <c r="AI51">
        <f t="shared" si="82"/>
        <v>1.6923076923076923</v>
      </c>
      <c r="AJ51">
        <f t="shared" si="82"/>
        <v>5.9230769230769216</v>
      </c>
      <c r="AK51">
        <f t="shared" si="82"/>
        <v>3.6923076923076934</v>
      </c>
      <c r="AL51">
        <f t="shared" si="82"/>
        <v>0.23076923076922995</v>
      </c>
      <c r="AM51">
        <f t="shared" si="82"/>
        <v>1.3076923076923102</v>
      </c>
      <c r="AN51">
        <f t="shared" si="82"/>
        <v>7.5384615384615383</v>
      </c>
      <c r="AO51">
        <f t="shared" si="82"/>
        <v>0.53846153846153855</v>
      </c>
      <c r="AP51">
        <f t="shared" si="82"/>
        <v>7.6923076923076925</v>
      </c>
      <c r="AQ51">
        <f t="shared" si="82"/>
        <v>4.8461538461538467</v>
      </c>
      <c r="AR51">
        <f t="shared" si="82"/>
        <v>2.4615384615384617</v>
      </c>
      <c r="AS51">
        <f t="shared" si="82"/>
        <v>0.3076923076923066</v>
      </c>
      <c r="AT51">
        <f t="shared" si="82"/>
        <v>2</v>
      </c>
      <c r="AU51">
        <f t="shared" si="82"/>
        <v>4.5384615384615383</v>
      </c>
      <c r="AV51">
        <f t="shared" si="82"/>
        <v>4.1538461538461533</v>
      </c>
      <c r="AW51">
        <f t="shared" si="82"/>
        <v>2.3076923076923066</v>
      </c>
      <c r="AX51">
        <f t="shared" si="82"/>
        <v>3.9230769230769234</v>
      </c>
      <c r="AY51" s="10">
        <f t="shared" si="74"/>
        <v>78.076923076923066</v>
      </c>
      <c r="AZ51" s="12">
        <f t="shared" si="76"/>
        <v>3.3946488294314379</v>
      </c>
      <c r="BA51" s="12">
        <f t="shared" si="77"/>
        <v>2.6634675426155563</v>
      </c>
    </row>
    <row r="52" spans="2:53" x14ac:dyDescent="0.25">
      <c r="B52" t="s">
        <v>20</v>
      </c>
      <c r="C52" s="12">
        <f>(Sheet2!K12+Sheet2!W12+Sheet2!K24+Sheet2!W24)/4</f>
        <v>-1.3681999731989982</v>
      </c>
      <c r="D52" s="12">
        <f>(Sheet3!K12+Sheet3!W12+Sheet3!K24+Sheet3!W24)/4</f>
        <v>-0.58957969861716641</v>
      </c>
      <c r="E52" s="12">
        <f>(Sheet4!K12+Sheet4!W12+Sheet4!K24+Sheet4!W24)/4</f>
        <v>-0.44440429661582148</v>
      </c>
      <c r="F52" s="12">
        <f>(Sheet5!K12+Sheet5!W12+Sheet5!K24+Sheet5!W24)/4</f>
        <v>-1.2418972092059302</v>
      </c>
      <c r="G52" s="12">
        <f>(Sheet6!K12+Sheet6!W12+Sheet6!K24+Sheet6!W24)/4</f>
        <v>0.19672532013557151</v>
      </c>
      <c r="H52" s="12">
        <f>(Sheet7!K12+Sheet7!W12+Sheet7!K24+Sheet7!W24)/4</f>
        <v>-0.21026531660151732</v>
      </c>
      <c r="I52" s="12">
        <f>(Sheet8!K12+Sheet8!W12+Sheet8!K24+Sheet8!W24)/4</f>
        <v>2.5512395405245247E-2</v>
      </c>
      <c r="J52" s="12">
        <f>(Sheet9!K12+Sheet9!W12+Sheet9!K24+Sheet9!W24)/4</f>
        <v>-0.82423211114336126</v>
      </c>
      <c r="K52" s="12">
        <f>(Sheet10!K12+Sheet10!W12+Sheet10!K24+Sheet10!W24)/4</f>
        <v>-0.30901575270256837</v>
      </c>
      <c r="L52" s="12">
        <f>(Sheet11!K12+Sheet11!W12+Sheet11!K24+Sheet11!W24)/4</f>
        <v>-0.58313270744989065</v>
      </c>
      <c r="M52" s="12">
        <f>(Sheet12!K12+Sheet12!W12+Sheet12!K24+Sheet12!W24)/4</f>
        <v>-0.43968182774019599</v>
      </c>
      <c r="N52" s="12">
        <f>(Sheet13!K12+Sheet13!W12+Sheet13!K24+Sheet13!W24)/4</f>
        <v>-0.58000272577291012</v>
      </c>
      <c r="O52" s="12">
        <f>(Sheet14!K12+Sheet14!W12+Sheet14!K24+Sheet14!W24)/4</f>
        <v>-4.7758779800803952E-2</v>
      </c>
      <c r="P52" s="12">
        <f t="shared" si="72"/>
        <v>-0.49353328333141133</v>
      </c>
      <c r="Q52" s="12"/>
      <c r="R52" s="12"/>
      <c r="S52" s="12"/>
      <c r="T52" s="12"/>
      <c r="AA52">
        <v>8</v>
      </c>
      <c r="AB52">
        <f t="shared" ref="AB52:AX52" si="83">ABS(AB38-AB$30)</f>
        <v>3.4615384615384612</v>
      </c>
      <c r="AC52">
        <f t="shared" si="83"/>
        <v>1.0769230769230769</v>
      </c>
      <c r="AD52">
        <f t="shared" si="83"/>
        <v>4.4615384615384608</v>
      </c>
      <c r="AE52">
        <f t="shared" si="83"/>
        <v>4.3076923076923066</v>
      </c>
      <c r="AF52">
        <f t="shared" si="83"/>
        <v>3.0769230769230766</v>
      </c>
      <c r="AG52">
        <f t="shared" si="83"/>
        <v>0.5384615384615401</v>
      </c>
      <c r="AH52">
        <f t="shared" si="83"/>
        <v>7.9230769230769234</v>
      </c>
      <c r="AI52">
        <f t="shared" si="83"/>
        <v>1.7692307692307694</v>
      </c>
      <c r="AJ52">
        <f t="shared" si="83"/>
        <v>6.615384615384615</v>
      </c>
      <c r="AK52">
        <f t="shared" si="83"/>
        <v>7.6923076923076934</v>
      </c>
      <c r="AL52">
        <f t="shared" si="83"/>
        <v>2</v>
      </c>
      <c r="AM52">
        <f t="shared" si="83"/>
        <v>1.8461538461538449</v>
      </c>
      <c r="AN52">
        <f t="shared" si="83"/>
        <v>5.3846153846153841</v>
      </c>
      <c r="AO52">
        <f t="shared" si="83"/>
        <v>0.76923076923076916</v>
      </c>
      <c r="AP52">
        <f t="shared" si="83"/>
        <v>6.5384615384615383</v>
      </c>
      <c r="AQ52">
        <f t="shared" si="83"/>
        <v>6.384615384615385</v>
      </c>
      <c r="AR52">
        <f t="shared" si="83"/>
        <v>4.1538461538461533</v>
      </c>
      <c r="AS52">
        <f t="shared" si="83"/>
        <v>1.2307692307692299</v>
      </c>
      <c r="AT52">
        <f t="shared" si="83"/>
        <v>1.6153846153846156</v>
      </c>
      <c r="AU52">
        <f t="shared" si="83"/>
        <v>5</v>
      </c>
      <c r="AV52">
        <f t="shared" si="83"/>
        <v>8.8461538461538467</v>
      </c>
      <c r="AW52">
        <f t="shared" si="83"/>
        <v>1.5384615384615383</v>
      </c>
      <c r="AX52">
        <f t="shared" si="83"/>
        <v>1</v>
      </c>
      <c r="AY52" s="10">
        <f t="shared" si="74"/>
        <v>87.230769230769212</v>
      </c>
      <c r="AZ52" s="12">
        <f t="shared" si="76"/>
        <v>3.7926421404682267</v>
      </c>
      <c r="BA52" s="12">
        <f t="shared" si="77"/>
        <v>2.5356155915067871</v>
      </c>
    </row>
    <row r="53" spans="2:53" x14ac:dyDescent="0.25">
      <c r="C53" s="12"/>
      <c r="D53" s="12"/>
      <c r="E53" s="12"/>
      <c r="F53" s="12"/>
      <c r="O53" s="12"/>
      <c r="P53" s="12"/>
      <c r="Q53" s="12"/>
      <c r="R53" s="12"/>
      <c r="S53" s="12"/>
      <c r="T53" s="12"/>
      <c r="AA53">
        <v>9</v>
      </c>
      <c r="AB53">
        <f t="shared" ref="AB53:AX53" si="84">ABS(AB39-AB$30)</f>
        <v>3.9230769230769229</v>
      </c>
      <c r="AC53">
        <f t="shared" si="84"/>
        <v>1.3076923076923077</v>
      </c>
      <c r="AD53">
        <f t="shared" si="84"/>
        <v>4.3846153846153841</v>
      </c>
      <c r="AE53">
        <f t="shared" si="84"/>
        <v>0.23076923076922995</v>
      </c>
      <c r="AF53">
        <f t="shared" si="84"/>
        <v>0.46153846153846168</v>
      </c>
      <c r="AG53">
        <f t="shared" si="84"/>
        <v>7.692307692307665E-2</v>
      </c>
      <c r="AH53">
        <f t="shared" si="84"/>
        <v>8.6923076923076934</v>
      </c>
      <c r="AI53">
        <f t="shared" si="84"/>
        <v>2.1538461538461542</v>
      </c>
      <c r="AJ53">
        <f t="shared" si="84"/>
        <v>5.8461538461538449</v>
      </c>
      <c r="AK53">
        <f t="shared" si="84"/>
        <v>2.5384615384615401</v>
      </c>
      <c r="AL53">
        <f t="shared" si="84"/>
        <v>7.692307692307665E-2</v>
      </c>
      <c r="AM53">
        <f t="shared" si="84"/>
        <v>1.1538461538461533</v>
      </c>
      <c r="AN53">
        <f t="shared" si="84"/>
        <v>7.0769230769230766</v>
      </c>
      <c r="AO53">
        <f t="shared" si="84"/>
        <v>0.92307692307692313</v>
      </c>
      <c r="AP53">
        <f t="shared" si="84"/>
        <v>8.2307692307692299</v>
      </c>
      <c r="AQ53">
        <f t="shared" si="84"/>
        <v>5.615384615384615</v>
      </c>
      <c r="AR53">
        <f t="shared" si="84"/>
        <v>2.9230769230769216</v>
      </c>
      <c r="AS53">
        <f t="shared" si="84"/>
        <v>1.1538461538461533</v>
      </c>
      <c r="AT53">
        <f t="shared" si="84"/>
        <v>2</v>
      </c>
      <c r="AU53">
        <f t="shared" si="84"/>
        <v>5.6923076923076925</v>
      </c>
      <c r="AV53">
        <f t="shared" si="84"/>
        <v>4.2307692307692299</v>
      </c>
      <c r="AW53">
        <f t="shared" si="84"/>
        <v>1.6923076923076916</v>
      </c>
      <c r="AX53">
        <f t="shared" si="84"/>
        <v>1.1538461538461533</v>
      </c>
      <c r="AY53" s="10">
        <f t="shared" si="74"/>
        <v>71.538461538461519</v>
      </c>
      <c r="AZ53" s="12">
        <f t="shared" si="76"/>
        <v>3.1103678929765879</v>
      </c>
      <c r="BA53" s="12">
        <f t="shared" si="77"/>
        <v>2.594528894359601</v>
      </c>
    </row>
    <row r="54" spans="2:53" x14ac:dyDescent="0.25">
      <c r="C54" s="12"/>
      <c r="D54" s="12"/>
      <c r="E54" s="12"/>
      <c r="F54" s="12"/>
      <c r="O54" s="12"/>
      <c r="P54" s="12"/>
      <c r="Q54" s="12"/>
      <c r="R54" s="12"/>
      <c r="S54" s="12"/>
      <c r="T54" s="12"/>
      <c r="AY54" s="10"/>
      <c r="AZ54" s="12"/>
    </row>
    <row r="55" spans="2:53" x14ac:dyDescent="0.25">
      <c r="B55" t="s">
        <v>57</v>
      </c>
      <c r="C55" s="12"/>
      <c r="D55" s="12"/>
      <c r="E55" s="12"/>
      <c r="F55" s="12"/>
      <c r="O55" s="12"/>
      <c r="P55" s="12"/>
      <c r="Q55" s="12"/>
      <c r="R55" s="12"/>
      <c r="S55" s="12"/>
      <c r="T55" s="12"/>
      <c r="AY55" s="10"/>
      <c r="AZ55" s="12"/>
    </row>
    <row r="56" spans="2:53" x14ac:dyDescent="0.25">
      <c r="B56" t="s">
        <v>27</v>
      </c>
      <c r="C56" t="s">
        <v>29</v>
      </c>
      <c r="D56" t="s">
        <v>30</v>
      </c>
      <c r="E56" t="s">
        <v>31</v>
      </c>
      <c r="F56" t="s">
        <v>32</v>
      </c>
      <c r="G56" t="s">
        <v>54</v>
      </c>
      <c r="H56" t="s">
        <v>55</v>
      </c>
      <c r="I56" t="s">
        <v>67</v>
      </c>
      <c r="J56" t="s">
        <v>68</v>
      </c>
      <c r="K56" t="s">
        <v>69</v>
      </c>
      <c r="L56" t="s">
        <v>70</v>
      </c>
      <c r="M56" t="s">
        <v>71</v>
      </c>
      <c r="N56" t="s">
        <v>73</v>
      </c>
      <c r="O56" s="12" t="s">
        <v>72</v>
      </c>
      <c r="P56" s="12" t="s">
        <v>74</v>
      </c>
      <c r="Q56" s="12"/>
      <c r="R56" s="12"/>
      <c r="S56" s="12"/>
      <c r="T56" s="12"/>
      <c r="AY56" s="10"/>
      <c r="AZ56" s="12"/>
    </row>
    <row r="57" spans="2:53" x14ac:dyDescent="0.25">
      <c r="B57" t="s">
        <v>12</v>
      </c>
      <c r="C57" s="12">
        <f>_xlfn.STDEV.P(Sheet2!K4,Sheet2!W4,Sheet2!K16,Sheet2!W16)</f>
        <v>0.32719598520693755</v>
      </c>
      <c r="D57" s="12">
        <f>_xlfn.STDEV.P(Sheet3!K4,Sheet3!W4,Sheet3!K16,Sheet3!W16)</f>
        <v>0.53235834567347029</v>
      </c>
      <c r="E57" s="12">
        <f>_xlfn.STDEV.P(Sheet4!K4,Sheet4!W4,Sheet4!K16,Sheet4!W16)</f>
        <v>0.55925726704496259</v>
      </c>
      <c r="F57" s="12">
        <f>_xlfn.STDEV.P(Sheet5!K4,Sheet5!W4,Sheet5!K16,Sheet5!W16)</f>
        <v>0.75181886022029421</v>
      </c>
      <c r="G57" s="12">
        <f>_xlfn.STDEV.P(Sheet6!K4,Sheet6!W4,Sheet6!K16,Sheet6!W16)</f>
        <v>0.17327667934527327</v>
      </c>
      <c r="H57" s="12">
        <f>_xlfn.STDEV.P(Sheet7!K4,Sheet7!W4,Sheet7!K16,Sheet7!W16)</f>
        <v>0.29918388166802701</v>
      </c>
      <c r="I57" s="12">
        <f>_xlfn.STDEV.P(Sheet8!K4,Sheet8!W4,Sheet8!K16,Sheet8!W16)</f>
        <v>0.99434214789970998</v>
      </c>
      <c r="J57" s="12">
        <f>_xlfn.STDEV.P(Sheet9!K4,Sheet9!W4,Sheet9!K16,Sheet9!W16)</f>
        <v>0.58029785890413099</v>
      </c>
      <c r="K57" s="12">
        <f>_xlfn.STDEV.P(Sheet10!K4,Sheet10!W4,Sheet10!K16,Sheet10!W16)</f>
        <v>0.17993650439766939</v>
      </c>
      <c r="L57" s="12">
        <f>_xlfn.STDEV.P(Sheet11!K4,Sheet11!W4,Sheet11!K16,Sheet11!W16)</f>
        <v>0.65541915167404352</v>
      </c>
      <c r="M57" s="12">
        <f>_xlfn.STDEV.P(Sheet12!K4,Sheet12!W4,Sheet12!K16,Sheet12!W16)</f>
        <v>0.3082607202900049</v>
      </c>
      <c r="N57" s="12">
        <f>_xlfn.STDEV.P(Sheet13!K4,Sheet13!W4,Sheet13!K16,Sheet13!W16)</f>
        <v>0.34330584036223083</v>
      </c>
      <c r="O57" s="12">
        <f>_xlfn.STDEV.P(Sheet14!K4,Sheet14!W4,Sheet14!K16,Sheet14!W16)</f>
        <v>0.31639522689580435</v>
      </c>
      <c r="P57" s="12">
        <f t="shared" si="72"/>
        <v>0.46315757458327372</v>
      </c>
      <c r="Q57" s="12"/>
      <c r="R57" s="12"/>
      <c r="S57" s="12"/>
      <c r="T57" s="12"/>
      <c r="AY57" s="10"/>
      <c r="AZ57" s="12"/>
    </row>
    <row r="58" spans="2:53" x14ac:dyDescent="0.25">
      <c r="B58" t="s">
        <v>13</v>
      </c>
      <c r="C58" s="12">
        <f>_xlfn.STDEV.P(Sheet2!K5,Sheet2!W5,Sheet2!K17,Sheet2!W17)</f>
        <v>0.36331486676691371</v>
      </c>
      <c r="D58" s="12">
        <f>_xlfn.STDEV.P(Sheet3!K5,Sheet3!W5,Sheet3!K17,Sheet3!W17)</f>
        <v>0.53067617362078867</v>
      </c>
      <c r="E58" s="12">
        <f>_xlfn.STDEV.P(Sheet4!K5,Sheet4!W5,Sheet4!K17,Sheet4!W17)</f>
        <v>1.0423453819264339</v>
      </c>
      <c r="F58" s="12">
        <f>_xlfn.STDEV.P(Sheet5!K5,Sheet5!W5,Sheet5!K17,Sheet5!W17)</f>
        <v>0.41176485724709433</v>
      </c>
      <c r="G58" s="12">
        <f>_xlfn.STDEV.P(Sheet6!K5,Sheet6!W5,Sheet6!K17,Sheet6!W17)</f>
        <v>0.68924451250345142</v>
      </c>
      <c r="H58" s="12">
        <f>_xlfn.STDEV.P(Sheet7!K5,Sheet7!W5,Sheet7!K17,Sheet7!W17)</f>
        <v>0.13235805267383788</v>
      </c>
      <c r="I58" s="12">
        <f>_xlfn.STDEV.P(Sheet8!K5,Sheet8!W5,Sheet8!K17,Sheet8!W17)</f>
        <v>0.83888883685611737</v>
      </c>
      <c r="J58" s="12">
        <f>_xlfn.STDEV.P(Sheet9!K5,Sheet9!W5,Sheet9!K17,Sheet9!W17)</f>
        <v>0.28685927615660028</v>
      </c>
      <c r="K58" s="12">
        <f>_xlfn.STDEV.P(Sheet10!K5,Sheet10!W5,Sheet10!K17,Sheet10!W17)</f>
        <v>0.3221591025841225</v>
      </c>
      <c r="L58" s="12">
        <f>_xlfn.STDEV.P(Sheet11!K5,Sheet11!W5,Sheet11!K17,Sheet11!W17)</f>
        <v>0.75937156961437624</v>
      </c>
      <c r="M58" s="12">
        <f>_xlfn.STDEV.P(Sheet12!K5,Sheet12!W5,Sheet12!K17,Sheet12!W17)</f>
        <v>0.49973459345383564</v>
      </c>
      <c r="N58" s="12">
        <f>_xlfn.STDEV.P(Sheet13!K5,Sheet13!W5,Sheet13!K17,Sheet13!W17)</f>
        <v>0.28171454274565483</v>
      </c>
      <c r="O58" s="12">
        <f>_xlfn.STDEV.P(Sheet14!K5,Sheet14!W5,Sheet14!K17,Sheet14!W17)</f>
        <v>0.40115679392883141</v>
      </c>
      <c r="P58" s="12">
        <f t="shared" si="72"/>
        <v>0.50458373539061985</v>
      </c>
      <c r="Q58" s="12"/>
      <c r="R58" s="12"/>
      <c r="S58" s="12"/>
      <c r="T58" s="12"/>
      <c r="AY58" s="10"/>
      <c r="AZ58" s="12"/>
    </row>
    <row r="59" spans="2:53" x14ac:dyDescent="0.25">
      <c r="B59" t="s">
        <v>14</v>
      </c>
      <c r="C59" s="12">
        <f>_xlfn.STDEV.P(Sheet2!K6,Sheet2!W6,Sheet2!K18,Sheet2!W18)</f>
        <v>0.41919633987348859</v>
      </c>
      <c r="D59" s="12">
        <f>_xlfn.STDEV.P(Sheet3!K6,Sheet3!W6,Sheet3!K18,Sheet3!W18)</f>
        <v>0.58722964864441762</v>
      </c>
      <c r="E59" s="12">
        <f>_xlfn.STDEV.P(Sheet4!K6,Sheet4!W6,Sheet4!K18,Sheet4!W18)</f>
        <v>0.16227216974338535</v>
      </c>
      <c r="F59" s="12">
        <f>_xlfn.STDEV.P(Sheet5!K6,Sheet5!W6,Sheet5!K18,Sheet5!W18)</f>
        <v>0.33044332285322781</v>
      </c>
      <c r="G59" s="12">
        <f>_xlfn.STDEV.P(Sheet6!K6,Sheet6!W6,Sheet6!K18,Sheet6!W18)</f>
        <v>0.29954392150506548</v>
      </c>
      <c r="H59" s="12">
        <f>_xlfn.STDEV.P(Sheet7!K6,Sheet7!W6,Sheet7!K18,Sheet7!W18)</f>
        <v>0.41201540281289867</v>
      </c>
      <c r="I59" s="12">
        <f>_xlfn.STDEV.P(Sheet8!K6,Sheet8!W6,Sheet8!K18,Sheet8!W18)</f>
        <v>0.25278886889659569</v>
      </c>
      <c r="J59" s="12">
        <f>_xlfn.STDEV.P(Sheet9!K6,Sheet9!W6,Sheet9!K18,Sheet9!W18)</f>
        <v>0.21056639044867301</v>
      </c>
      <c r="K59" s="12">
        <f>_xlfn.STDEV.P(Sheet10!K6,Sheet10!W6,Sheet10!K18,Sheet10!W18)</f>
        <v>0.55183568340102229</v>
      </c>
      <c r="L59" s="12">
        <f>_xlfn.STDEV.P(Sheet11!K6,Sheet11!W6,Sheet11!K18,Sheet11!W18)</f>
        <v>0.36968741737578559</v>
      </c>
      <c r="M59" s="12">
        <f>_xlfn.STDEV.P(Sheet12!K6,Sheet12!W6,Sheet12!K18,Sheet12!W18)</f>
        <v>0.2753357978981229</v>
      </c>
      <c r="N59" s="12">
        <f>_xlfn.STDEV.P(Sheet13!K6,Sheet13!W6,Sheet13!K18,Sheet13!W18)</f>
        <v>0.32905844550616947</v>
      </c>
      <c r="O59" s="12">
        <f>_xlfn.STDEV.P(Sheet14!K6,Sheet14!W6,Sheet14!K18,Sheet14!W18)</f>
        <v>0.72569728461013461</v>
      </c>
      <c r="P59" s="12">
        <f t="shared" si="72"/>
        <v>0.37889774565915285</v>
      </c>
      <c r="Q59" s="12"/>
      <c r="R59" s="12"/>
      <c r="S59" s="12"/>
      <c r="T59" s="12"/>
      <c r="AM59" s="12"/>
      <c r="AY59" s="10"/>
      <c r="AZ59" s="12"/>
    </row>
    <row r="60" spans="2:53" x14ac:dyDescent="0.25">
      <c r="B60" t="s">
        <v>15</v>
      </c>
      <c r="C60" s="12">
        <f>_xlfn.STDEV.P(Sheet2!K7,Sheet2!W7,Sheet2!K19,Sheet2!W19)</f>
        <v>0.18600710519584251</v>
      </c>
      <c r="D60" s="12">
        <f>_xlfn.STDEV.P(Sheet3!K7,Sheet3!W7,Sheet3!K19,Sheet3!W19)</f>
        <v>0.82330680668529865</v>
      </c>
      <c r="E60" s="12">
        <f>_xlfn.STDEV.P(Sheet4!K7,Sheet4!W7,Sheet4!K19,Sheet4!W19)</f>
        <v>0.43612538312866284</v>
      </c>
      <c r="F60" s="12">
        <f>_xlfn.STDEV.P(Sheet5!K7,Sheet5!W7,Sheet5!K19,Sheet5!W19)</f>
        <v>0.95498320035158191</v>
      </c>
      <c r="G60" s="12">
        <f>_xlfn.STDEV.P(Sheet6!K7,Sheet6!W7,Sheet6!K19,Sheet6!W19)</f>
        <v>0.47591289417437094</v>
      </c>
      <c r="H60" s="12">
        <f>_xlfn.STDEV.P(Sheet7!K7,Sheet7!W7,Sheet7!K19,Sheet7!W19)</f>
        <v>0.52756395902974762</v>
      </c>
      <c r="I60" s="12">
        <f>_xlfn.STDEV.P(Sheet8!K7,Sheet8!W7,Sheet8!K19,Sheet8!W19)</f>
        <v>1.0681064711187316</v>
      </c>
      <c r="J60" s="12">
        <f>_xlfn.STDEV.P(Sheet9!K7,Sheet9!W7,Sheet9!K19,Sheet9!W19)</f>
        <v>0.53487882778768114</v>
      </c>
      <c r="K60" s="12">
        <f>_xlfn.STDEV.P(Sheet10!K7,Sheet10!W7,Sheet10!K19,Sheet10!W19)</f>
        <v>0.32454653472428874</v>
      </c>
      <c r="L60" s="12">
        <f>_xlfn.STDEV.P(Sheet11!K7,Sheet11!W7,Sheet11!K19,Sheet11!W19)</f>
        <v>0.52108825916736412</v>
      </c>
      <c r="M60" s="12">
        <f>_xlfn.STDEV.P(Sheet12!K7,Sheet12!W7,Sheet12!K19,Sheet12!W19)</f>
        <v>0.68062148213739593</v>
      </c>
      <c r="N60" s="12">
        <f>_xlfn.STDEV.P(Sheet13!K7,Sheet13!W7,Sheet13!K19,Sheet13!W19)</f>
        <v>0.55080990071240898</v>
      </c>
      <c r="O60" s="12">
        <f>_xlfn.STDEV.P(Sheet14!K7,Sheet14!W7,Sheet14!K19,Sheet14!W19)</f>
        <v>0.24927725638808301</v>
      </c>
      <c r="P60" s="12">
        <f t="shared" si="72"/>
        <v>0.56409446773857375</v>
      </c>
      <c r="Q60" s="12"/>
      <c r="R60" s="12"/>
      <c r="S60" s="12"/>
      <c r="T60" s="12"/>
      <c r="AY60" s="10"/>
      <c r="AZ60" s="12"/>
    </row>
    <row r="61" spans="2:53" x14ac:dyDescent="0.25">
      <c r="B61" t="s">
        <v>16</v>
      </c>
      <c r="C61" s="12">
        <f>_xlfn.STDEV.P(Sheet2!K8,Sheet2!W8,Sheet2!K20,Sheet2!W20)</f>
        <v>0.30426510689337405</v>
      </c>
      <c r="D61" s="12">
        <f>_xlfn.STDEV.P(Sheet3!K8,Sheet3!W8,Sheet3!K20,Sheet3!W20)</f>
        <v>0.64173052737740033</v>
      </c>
      <c r="E61" s="12">
        <f>_xlfn.STDEV.P(Sheet4!K8,Sheet4!W8,Sheet4!K20,Sheet4!W20)</f>
        <v>0.22901354989646314</v>
      </c>
      <c r="F61" s="12">
        <f>_xlfn.STDEV.P(Sheet5!K8,Sheet5!W8,Sheet5!K20,Sheet5!W20)</f>
        <v>0.68808473561781425</v>
      </c>
      <c r="G61" s="12">
        <f>_xlfn.STDEV.P(Sheet6!K8,Sheet6!W8,Sheet6!K20,Sheet6!W20)</f>
        <v>0.22432775378080852</v>
      </c>
      <c r="H61" s="12">
        <f>_xlfn.STDEV.P(Sheet7!K8,Sheet7!W8,Sheet7!K20,Sheet7!W20)</f>
        <v>0.50908155119153586</v>
      </c>
      <c r="I61" s="12">
        <f>_xlfn.STDEV.P(Sheet8!K8,Sheet8!W8,Sheet8!K20,Sheet8!W20)</f>
        <v>0.42245769324250226</v>
      </c>
      <c r="J61" s="12">
        <f>_xlfn.STDEV.P(Sheet9!K8,Sheet9!W8,Sheet9!K20,Sheet9!W20)</f>
        <v>0.31192388701762003</v>
      </c>
      <c r="K61" s="12">
        <f>_xlfn.STDEV.P(Sheet10!K8,Sheet10!W8,Sheet10!K20,Sheet10!W20)</f>
        <v>0.28506604057872609</v>
      </c>
      <c r="L61" s="12">
        <f>_xlfn.STDEV.P(Sheet11!K8,Sheet11!W8,Sheet11!K20,Sheet11!W20)</f>
        <v>0.91893572973143356</v>
      </c>
      <c r="M61" s="12">
        <f>_xlfn.STDEV.P(Sheet12!K8,Sheet12!W8,Sheet12!K20,Sheet12!W20)</f>
        <v>0.32108958311047892</v>
      </c>
      <c r="N61" s="12">
        <f>_xlfn.STDEV.P(Sheet13!K8,Sheet13!W8,Sheet13!K20,Sheet13!W20)</f>
        <v>0.47429467537133052</v>
      </c>
      <c r="O61" s="12">
        <f>_xlfn.STDEV.P(Sheet14!K8,Sheet14!W8,Sheet14!K20,Sheet14!W20)</f>
        <v>0.61466105366156742</v>
      </c>
      <c r="P61" s="12">
        <f t="shared" si="72"/>
        <v>0.45730245288238885</v>
      </c>
      <c r="Q61" s="12"/>
      <c r="R61" s="12"/>
      <c r="S61" s="12"/>
      <c r="T61" s="12"/>
      <c r="AY61" s="10"/>
      <c r="AZ61" s="12"/>
    </row>
    <row r="62" spans="2:53" x14ac:dyDescent="0.25">
      <c r="B62" t="s">
        <v>17</v>
      </c>
      <c r="C62" s="12">
        <f>_xlfn.STDEV.P(Sheet2!K9,Sheet2!W9,Sheet2!K21,Sheet2!W21)</f>
        <v>0.38948147602432776</v>
      </c>
      <c r="D62" s="12">
        <f>_xlfn.STDEV.P(Sheet3!K9,Sheet3!W9,Sheet3!K21,Sheet3!W21)</f>
        <v>0.26486398294947555</v>
      </c>
      <c r="E62" s="12">
        <f>_xlfn.STDEV.P(Sheet4!K9,Sheet4!W9,Sheet4!K21,Sheet4!W21)</f>
        <v>0.34254421267354218</v>
      </c>
      <c r="F62" s="12">
        <f>_xlfn.STDEV.P(Sheet5!K9,Sheet5!W9,Sheet5!K21,Sheet5!W21)</f>
        <v>0.53547000635643904</v>
      </c>
      <c r="G62" s="12">
        <f>_xlfn.STDEV.P(Sheet6!K9,Sheet6!W9,Sheet6!K21,Sheet6!W21)</f>
        <v>0.31712748181082712</v>
      </c>
      <c r="H62" s="12">
        <f>_xlfn.STDEV.P(Sheet7!K9,Sheet7!W9,Sheet7!K21,Sheet7!W21)</f>
        <v>0.89690084096728906</v>
      </c>
      <c r="I62" s="12">
        <f>_xlfn.STDEV.P(Sheet8!K9,Sheet8!W9,Sheet8!K21,Sheet8!W21)</f>
        <v>1.419886559185682</v>
      </c>
      <c r="J62" s="12">
        <f>_xlfn.STDEV.P(Sheet9!K9,Sheet9!W9,Sheet9!K21,Sheet9!W21)</f>
        <v>0.19418421042107023</v>
      </c>
      <c r="K62" s="12">
        <f>_xlfn.STDEV.P(Sheet10!K9,Sheet10!W9,Sheet10!K21,Sheet10!W21)</f>
        <v>0.33445134198935272</v>
      </c>
      <c r="L62" s="12">
        <f>_xlfn.STDEV.P(Sheet11!K9,Sheet11!W9,Sheet11!K21,Sheet11!W21)</f>
        <v>0.62528948627662395</v>
      </c>
      <c r="M62" s="12">
        <f>_xlfn.STDEV.P(Sheet12!K9,Sheet12!W9,Sheet12!K21,Sheet12!W21)</f>
        <v>0.26506357417969928</v>
      </c>
      <c r="N62" s="12">
        <f>_xlfn.STDEV.P(Sheet13!K9,Sheet13!W9,Sheet13!K21,Sheet13!W21)</f>
        <v>0.56489107771168245</v>
      </c>
      <c r="O62" s="12">
        <f>_xlfn.STDEV.P(Sheet14!K9,Sheet14!W9,Sheet14!K21,Sheet14!W21)</f>
        <v>0.32175358666997972</v>
      </c>
      <c r="P62" s="12">
        <f t="shared" si="72"/>
        <v>0.49783906440123005</v>
      </c>
      <c r="Q62" s="12"/>
      <c r="R62" s="12"/>
      <c r="S62" s="12"/>
      <c r="T62" s="12"/>
      <c r="AY62" s="10"/>
      <c r="AZ62" s="12"/>
    </row>
    <row r="63" spans="2:53" x14ac:dyDescent="0.25">
      <c r="B63" t="s">
        <v>18</v>
      </c>
      <c r="C63" s="12">
        <f>_xlfn.STDEV.P(Sheet2!K10,Sheet2!W10,Sheet2!K22,Sheet2!W22)</f>
        <v>0.1132568353541851</v>
      </c>
      <c r="D63" s="12">
        <f>_xlfn.STDEV.P(Sheet3!K10,Sheet3!W10,Sheet3!K22,Sheet3!W22)</f>
        <v>0.39017178048599355</v>
      </c>
      <c r="E63" s="12">
        <f>_xlfn.STDEV.P(Sheet4!K10,Sheet4!W10,Sheet4!K22,Sheet4!W22)</f>
        <v>0.40064723974153821</v>
      </c>
      <c r="F63" s="12">
        <f>_xlfn.STDEV.P(Sheet5!K10,Sheet5!W10,Sheet5!K22,Sheet5!W22)</f>
        <v>0.46400202974439986</v>
      </c>
      <c r="G63" s="12">
        <f>_xlfn.STDEV.P(Sheet6!K10,Sheet6!W10,Sheet6!K22,Sheet6!W22)</f>
        <v>0.41611189353776923</v>
      </c>
      <c r="H63" s="12">
        <f>_xlfn.STDEV.P(Sheet7!K10,Sheet7!W10,Sheet7!K22,Sheet7!W22)</f>
        <v>0.30730946219009192</v>
      </c>
      <c r="I63" s="12">
        <f>_xlfn.STDEV.P(Sheet8!K10,Sheet8!W10,Sheet8!K22,Sheet8!W22)</f>
        <v>0.58885132313032928</v>
      </c>
      <c r="J63" s="12">
        <f>_xlfn.STDEV.P(Sheet9!K10,Sheet9!W10,Sheet9!K22,Sheet9!W22)</f>
        <v>0.2545824993392366</v>
      </c>
      <c r="K63" s="12">
        <f>_xlfn.STDEV.P(Sheet10!K10,Sheet10!W10,Sheet10!K22,Sheet10!W22)</f>
        <v>0.25438452171562287</v>
      </c>
      <c r="L63" s="12">
        <f>_xlfn.STDEV.P(Sheet11!K10,Sheet11!W10,Sheet11!K22,Sheet11!W22)</f>
        <v>0.41195715152101536</v>
      </c>
      <c r="M63" s="12">
        <f>_xlfn.STDEV.P(Sheet12!K10,Sheet12!W10,Sheet12!K22,Sheet12!W22)</f>
        <v>0.32811943049496611</v>
      </c>
      <c r="N63" s="12">
        <f>_xlfn.STDEV.P(Sheet13!K10,Sheet13!W10,Sheet13!K22,Sheet13!W22)</f>
        <v>0.21956705042576283</v>
      </c>
      <c r="O63" s="12">
        <f>_xlfn.STDEV.P(Sheet14!K10,Sheet14!W10,Sheet14!K22,Sheet14!W22)</f>
        <v>0.41019554998304963</v>
      </c>
      <c r="P63" s="12">
        <f t="shared" si="72"/>
        <v>0.35070436674338157</v>
      </c>
      <c r="Q63" s="12"/>
      <c r="R63" s="12"/>
      <c r="S63" s="12"/>
      <c r="T63" s="12"/>
      <c r="AY63" s="10"/>
      <c r="AZ63" s="12"/>
    </row>
    <row r="64" spans="2:53" x14ac:dyDescent="0.25">
      <c r="B64" t="s">
        <v>19</v>
      </c>
      <c r="C64" s="12">
        <f>_xlfn.STDEV.P(Sheet2!K11,Sheet2!W11,Sheet2!K23,Sheet2!W23)</f>
        <v>0.29458719571287728</v>
      </c>
      <c r="D64" s="12">
        <f>_xlfn.STDEV.P(Sheet3!K11,Sheet3!W11,Sheet3!K23,Sheet3!W23)</f>
        <v>0.879606839238817</v>
      </c>
      <c r="E64" s="12">
        <f>_xlfn.STDEV.P(Sheet4!K11,Sheet4!W11,Sheet4!K23,Sheet4!W23)</f>
        <v>0.12455448374482546</v>
      </c>
      <c r="F64" s="12">
        <f>_xlfn.STDEV.P(Sheet5!K11,Sheet5!W11,Sheet5!K23,Sheet5!W23)</f>
        <v>0.14570221968306604</v>
      </c>
      <c r="G64" s="12">
        <f>_xlfn.STDEV.P(Sheet6!K11,Sheet6!W11,Sheet6!K23,Sheet6!W23)</f>
        <v>0.53444316239515111</v>
      </c>
      <c r="H64" s="12">
        <f>_xlfn.STDEV.P(Sheet7!K11,Sheet7!W11,Sheet7!K23,Sheet7!W23)</f>
        <v>0.4278781664597594</v>
      </c>
      <c r="I64" s="12">
        <f>_xlfn.STDEV.P(Sheet8!K11,Sheet8!W11,Sheet8!K23,Sheet8!W23)</f>
        <v>0.30536260585028829</v>
      </c>
      <c r="J64" s="12">
        <f>_xlfn.STDEV.P(Sheet9!K11,Sheet9!W11,Sheet9!K23,Sheet9!W23)</f>
        <v>0.35914786205605947</v>
      </c>
      <c r="K64" s="12">
        <f>_xlfn.STDEV.P(Sheet10!K11,Sheet10!W11,Sheet10!K23,Sheet10!W23)</f>
        <v>0.39840797839114356</v>
      </c>
      <c r="L64" s="12">
        <f>_xlfn.STDEV.P(Sheet11!K11,Sheet11!W11,Sheet11!K23,Sheet11!W23)</f>
        <v>0.27850782240910837</v>
      </c>
      <c r="M64" s="12">
        <f>_xlfn.STDEV.P(Sheet12!K11,Sheet12!W11,Sheet12!K23,Sheet12!W23)</f>
        <v>0.45438101827571192</v>
      </c>
      <c r="N64" s="12">
        <f>_xlfn.STDEV.P(Sheet13!K11,Sheet13!W11,Sheet13!K23,Sheet13!W23)</f>
        <v>0.16186085290413005</v>
      </c>
      <c r="O64" s="12">
        <f>_xlfn.STDEV.P(Sheet14!K11,Sheet14!W11,Sheet14!K23,Sheet14!W23)</f>
        <v>0.80355993531775882</v>
      </c>
      <c r="P64" s="12">
        <f t="shared" si="72"/>
        <v>0.3975384724952844</v>
      </c>
      <c r="Q64" s="12"/>
      <c r="R64" s="12"/>
      <c r="S64" s="12"/>
      <c r="T64" s="12"/>
      <c r="AY64" s="10"/>
      <c r="AZ64" s="12"/>
    </row>
    <row r="65" spans="2:52" x14ac:dyDescent="0.25">
      <c r="B65" t="s">
        <v>20</v>
      </c>
      <c r="C65" s="12">
        <f>_xlfn.STDEV.P(Sheet2!K12,Sheet2!W12,Sheet2!K24,Sheet2!W24)</f>
        <v>0.21925945261029109</v>
      </c>
      <c r="D65" s="12">
        <f>_xlfn.STDEV.P(Sheet3!K12,Sheet3!W12,Sheet3!K24,Sheet3!W24)</f>
        <v>0.37453977974254532</v>
      </c>
      <c r="E65" s="12">
        <f>_xlfn.STDEV.P(Sheet4!K12,Sheet4!W12,Sheet4!K24,Sheet4!W24)</f>
        <v>0.820295337990542</v>
      </c>
      <c r="F65" s="12">
        <f>_xlfn.STDEV.P(Sheet5!K12,Sheet5!W12,Sheet5!K24,Sheet5!W24)</f>
        <v>0.61143470482635121</v>
      </c>
      <c r="G65" s="12">
        <f>_xlfn.STDEV.P(Sheet6!K12,Sheet6!W12,Sheet6!K24,Sheet6!W24)</f>
        <v>0.32349072712806254</v>
      </c>
      <c r="H65" s="12">
        <f>_xlfn.STDEV.P(Sheet7!K12,Sheet7!W12,Sheet7!K24,Sheet7!W24)</f>
        <v>0.81753957298737256</v>
      </c>
      <c r="I65" s="12">
        <f>_xlfn.STDEV.P(Sheet8!K12,Sheet8!W12,Sheet8!K24,Sheet8!W24)</f>
        <v>0.56856984749056572</v>
      </c>
      <c r="J65" s="12">
        <f>_xlfn.STDEV.P(Sheet9!K12,Sheet9!W12,Sheet9!K24,Sheet9!W24)</f>
        <v>0.27946022092881578</v>
      </c>
      <c r="K65" s="12">
        <f>_xlfn.STDEV.P(Sheet10!K12,Sheet10!W12,Sheet10!K24,Sheet10!W24)</f>
        <v>0.59323727437087437</v>
      </c>
      <c r="L65" s="12">
        <f>_xlfn.STDEV.P(Sheet11!K12,Sheet11!W12,Sheet11!K24,Sheet11!W24)</f>
        <v>0.50324558830996369</v>
      </c>
      <c r="M65" s="12">
        <f>_xlfn.STDEV.P(Sheet12!K12,Sheet12!W12,Sheet12!K24,Sheet12!W24)</f>
        <v>0.27579706580736535</v>
      </c>
      <c r="N65" s="12">
        <f>_xlfn.STDEV.P(Sheet13!K12,Sheet13!W12,Sheet13!K24,Sheet13!W24)</f>
        <v>0.55740599729195617</v>
      </c>
      <c r="O65" s="12">
        <f>_xlfn.STDEV.P(Sheet14!K12,Sheet14!W12,Sheet14!K24,Sheet14!W24)</f>
        <v>0.60494625007096137</v>
      </c>
      <c r="P65" s="12">
        <f t="shared" si="72"/>
        <v>0.50378629381197448</v>
      </c>
      <c r="Q65" s="12"/>
      <c r="R65" s="12"/>
      <c r="S65" s="12"/>
      <c r="T65" s="12"/>
      <c r="AY65" s="10"/>
      <c r="AZ65" s="12"/>
    </row>
    <row r="66" spans="2:52" x14ac:dyDescent="0.25">
      <c r="B66" t="s">
        <v>47</v>
      </c>
      <c r="C66" s="12">
        <f>AVERAGE(C57:C65)</f>
        <v>0.29072937373758195</v>
      </c>
      <c r="D66" s="12">
        <f t="shared" ref="D66:O66" si="85">AVERAGE(D57:D65)</f>
        <v>0.55827598715757853</v>
      </c>
      <c r="E66" s="12">
        <f t="shared" si="85"/>
        <v>0.45745055843226168</v>
      </c>
      <c r="F66" s="12">
        <f t="shared" si="85"/>
        <v>0.54374488187780767</v>
      </c>
      <c r="G66" s="12">
        <f t="shared" si="85"/>
        <v>0.38371989179786437</v>
      </c>
      <c r="H66" s="12">
        <f t="shared" si="85"/>
        <v>0.48109232110895106</v>
      </c>
      <c r="I66" s="12">
        <f t="shared" si="85"/>
        <v>0.71769492818561365</v>
      </c>
      <c r="J66" s="12">
        <f t="shared" si="85"/>
        <v>0.3346556703399875</v>
      </c>
      <c r="K66" s="12">
        <f t="shared" si="85"/>
        <v>0.36044722023920245</v>
      </c>
      <c r="L66" s="12">
        <f t="shared" si="85"/>
        <v>0.56038913067552387</v>
      </c>
      <c r="M66" s="12">
        <f t="shared" si="85"/>
        <v>0.37871147396084232</v>
      </c>
      <c r="N66" s="12">
        <f t="shared" si="85"/>
        <v>0.38698982033681401</v>
      </c>
      <c r="O66" s="12">
        <f t="shared" si="85"/>
        <v>0.49418254861401895</v>
      </c>
      <c r="P66" s="12">
        <f t="shared" si="72"/>
        <v>0.45754490818954213</v>
      </c>
      <c r="Q66" s="12"/>
      <c r="R66" s="12"/>
      <c r="S66" s="12"/>
      <c r="T66" s="12"/>
      <c r="AY66" s="10"/>
      <c r="AZ66" s="12"/>
    </row>
    <row r="67" spans="2:52" x14ac:dyDescent="0.25">
      <c r="B67" t="s">
        <v>84</v>
      </c>
      <c r="C67" s="12">
        <f>Sheet2!Y30</f>
        <v>1.4725646976819518</v>
      </c>
      <c r="D67" s="12">
        <f>Sheet3!Y30</f>
        <v>2.8323881060049168</v>
      </c>
      <c r="E67" s="12">
        <f>Sheet4!Y30</f>
        <v>2.5900704710785258</v>
      </c>
      <c r="F67" s="12">
        <f>Sheet5!Y30</f>
        <v>2.8534162564756662</v>
      </c>
      <c r="G67" s="12">
        <f>Sheet6!Y30</f>
        <v>2.0022354131880244</v>
      </c>
      <c r="H67" s="12">
        <f>Sheet7!Y30</f>
        <v>2.5781078031052123</v>
      </c>
      <c r="I67" s="12">
        <f>Sheet8!Y30</f>
        <v>3.7420568888245498</v>
      </c>
      <c r="J67" s="12">
        <f>Sheet9!Y30</f>
        <v>1.703776661057715</v>
      </c>
      <c r="K67" s="12">
        <f>Sheet10!Y30</f>
        <v>1.8676939963766859</v>
      </c>
      <c r="L67" s="12">
        <f>Sheet11!Y30</f>
        <v>2.7427202662585</v>
      </c>
      <c r="M67" s="12">
        <f>Sheet12!Y30</f>
        <v>1.9078476540115705</v>
      </c>
      <c r="N67" s="12">
        <f>Sheet13!Y30</f>
        <v>2.017212913946596</v>
      </c>
      <c r="O67" s="12">
        <f>Sheet14!Y30</f>
        <v>2.5532416741969137</v>
      </c>
      <c r="P67" s="12"/>
      <c r="Q67" s="12"/>
      <c r="R67" s="12"/>
      <c r="S67" s="12"/>
      <c r="T67" s="12"/>
      <c r="AY67" s="10"/>
      <c r="AZ67" s="12"/>
    </row>
    <row r="68" spans="2:52" x14ac:dyDescent="0.25">
      <c r="C68" s="12"/>
      <c r="D68" s="12"/>
      <c r="E68" s="12"/>
      <c r="F68" s="12"/>
      <c r="O68" s="12"/>
      <c r="P68" s="12"/>
      <c r="Q68" s="12"/>
      <c r="R68" s="12"/>
      <c r="S68" s="12"/>
      <c r="T68" s="12"/>
      <c r="AY68" s="10"/>
      <c r="AZ68" s="12"/>
    </row>
    <row r="69" spans="2:52" x14ac:dyDescent="0.25">
      <c r="B69" t="s">
        <v>56</v>
      </c>
      <c r="C69" s="12"/>
      <c r="D69" s="12"/>
      <c r="E69" s="12"/>
      <c r="F69" s="12"/>
      <c r="P69" s="12"/>
    </row>
    <row r="70" spans="2:52" x14ac:dyDescent="0.25">
      <c r="B70" t="s">
        <v>28</v>
      </c>
      <c r="C70" t="s">
        <v>29</v>
      </c>
      <c r="D70" t="s">
        <v>30</v>
      </c>
      <c r="E70" t="s">
        <v>31</v>
      </c>
      <c r="F70" t="s">
        <v>32</v>
      </c>
      <c r="G70" t="s">
        <v>54</v>
      </c>
      <c r="H70" t="s">
        <v>55</v>
      </c>
      <c r="I70" t="s">
        <v>67</v>
      </c>
      <c r="J70" t="s">
        <v>68</v>
      </c>
      <c r="K70" t="s">
        <v>69</v>
      </c>
      <c r="L70" t="s">
        <v>70</v>
      </c>
      <c r="M70" t="s">
        <v>71</v>
      </c>
      <c r="N70" t="s">
        <v>73</v>
      </c>
      <c r="O70" t="s">
        <v>72</v>
      </c>
      <c r="P70" s="12" t="s">
        <v>74</v>
      </c>
    </row>
    <row r="71" spans="2:52" x14ac:dyDescent="0.25">
      <c r="B71" t="s">
        <v>12</v>
      </c>
      <c r="C71" s="12">
        <f>(Sheet2!L4+Sheet2!X4+Sheet2!L16+Sheet2!X16)/4</f>
        <v>0.31712188891232118</v>
      </c>
      <c r="D71" s="12">
        <f>(Sheet3!L4+Sheet3!X4+Sheet3!L16+Sheet3!X16)/4</f>
        <v>1.7252748477483799</v>
      </c>
      <c r="E71" s="12">
        <f>(Sheet4!L4+Sheet4!X4+Sheet4!L16+Sheet4!X16)/4</f>
        <v>1.7223367562876479</v>
      </c>
      <c r="F71" s="12">
        <f>(Sheet5!L4+Sheet5!X4+Sheet5!L16+Sheet5!X16)/4</f>
        <v>1.2787949043378413</v>
      </c>
      <c r="G71" s="12">
        <f>(Sheet6!L4+Sheet6!X4+Sheet6!L16+Sheet6!X16)/4</f>
        <v>1.8866280909231357</v>
      </c>
      <c r="H71" s="12">
        <f>(Sheet7!L4+Sheet7!X4+Sheet7!L16+Sheet7!X16)/4</f>
        <v>1.7582573862442592</v>
      </c>
      <c r="I71" s="12">
        <f>(Sheet8!L4+Sheet8!X4+Sheet8!L16+Sheet8!X16)/4</f>
        <v>1.7749246352763559</v>
      </c>
      <c r="J71" s="12">
        <f>(Sheet9!L4+Sheet9!X4+Sheet9!L16+Sheet9!X16)/4</f>
        <v>1.0772085216175109</v>
      </c>
      <c r="K71" s="12">
        <f>(Sheet10!L4+Sheet10!X4+Sheet10!L16+Sheet10!X16)/4</f>
        <v>1.7700492268989643</v>
      </c>
      <c r="L71" s="12">
        <f>(Sheet11!L4+Sheet11!X4+Sheet11!L16+Sheet11!X16)/4</f>
        <v>0.31236782767181809</v>
      </c>
      <c r="M71" s="12">
        <f>(Sheet12!L4+Sheet12!X4+Sheet12!L16+Sheet12!X16)/4</f>
        <v>2.0090499929973182</v>
      </c>
      <c r="N71" s="12">
        <f>(Sheet13!L4+Sheet13!X4+Sheet13!L16+Sheet13!X16)/4</f>
        <v>1.3675787107825208</v>
      </c>
      <c r="O71" s="12">
        <f>(Sheet14!L4+Sheet14!X4+Sheet14!L16+Sheet14!X16)/4</f>
        <v>1.5887396602757566</v>
      </c>
      <c r="P71" s="12">
        <f t="shared" si="72"/>
        <v>1.4298717269210637</v>
      </c>
      <c r="Q71" s="12"/>
      <c r="R71" s="12"/>
      <c r="S71" s="12" t="s">
        <v>78</v>
      </c>
      <c r="T71" s="12"/>
      <c r="AA71" t="s">
        <v>93</v>
      </c>
      <c r="AB71" t="s">
        <v>94</v>
      </c>
      <c r="AC71" t="s">
        <v>95</v>
      </c>
      <c r="AD71" t="s">
        <v>96</v>
      </c>
      <c r="AE71" t="s">
        <v>97</v>
      </c>
      <c r="AF71" t="s">
        <v>98</v>
      </c>
      <c r="AG71" t="s">
        <v>99</v>
      </c>
      <c r="AH71" t="s">
        <v>100</v>
      </c>
    </row>
    <row r="72" spans="2:52" x14ac:dyDescent="0.25">
      <c r="B72" t="s">
        <v>13</v>
      </c>
      <c r="C72" s="12">
        <f>(Sheet2!L5+Sheet2!X5+Sheet2!L17+Sheet2!X17)/4</f>
        <v>1.0466495568431451</v>
      </c>
      <c r="D72" s="12">
        <f>(Sheet3!L5+Sheet3!X5+Sheet3!L17+Sheet3!X17)/4</f>
        <v>0.87097852210489191</v>
      </c>
      <c r="E72" s="12">
        <f>(Sheet4!L5+Sheet4!X5+Sheet4!L17+Sheet4!X17)/4</f>
        <v>0.61592005972177188</v>
      </c>
      <c r="F72" s="12">
        <f>(Sheet5!L5+Sheet5!X5+Sheet5!L17+Sheet5!X17)/4</f>
        <v>0.95313717909558238</v>
      </c>
      <c r="G72" s="12">
        <f>(Sheet6!L5+Sheet6!X5+Sheet6!L17+Sheet6!X17)/4</f>
        <v>1.3650364866734364</v>
      </c>
      <c r="H72" s="12">
        <f>(Sheet7!L5+Sheet7!X5+Sheet7!L17+Sheet7!X17)/4</f>
        <v>0.83825424743595689</v>
      </c>
      <c r="I72" s="12">
        <f>(Sheet8!L5+Sheet8!X5+Sheet8!L17+Sheet8!X17)/4</f>
        <v>1.0135807634012099</v>
      </c>
      <c r="J72" s="12">
        <f>(Sheet9!L5+Sheet9!X5+Sheet9!L17+Sheet9!X17)/4</f>
        <v>1.1059988146528226</v>
      </c>
      <c r="K72" s="12">
        <f>(Sheet10!L5+Sheet10!X5+Sheet10!L17+Sheet10!X17)/4</f>
        <v>1.2478993316818408</v>
      </c>
      <c r="L72" s="12">
        <f>(Sheet11!L5+Sheet11!X5+Sheet11!L17+Sheet11!X17)/4</f>
        <v>0.54117932927703938</v>
      </c>
      <c r="M72" s="12">
        <f>(Sheet12!L5+Sheet12!X5+Sheet12!L17+Sheet12!X17)/4</f>
        <v>1.0559190399589433</v>
      </c>
      <c r="N72" s="12">
        <f>(Sheet13!L5+Sheet13!X5+Sheet13!L17+Sheet13!X17)/4</f>
        <v>0.81202196731935761</v>
      </c>
      <c r="O72" s="12">
        <f>(Sheet14!L5+Sheet14!X5+Sheet14!L17+Sheet14!X17)/4</f>
        <v>1.3250772808196749</v>
      </c>
      <c r="P72" s="12">
        <f t="shared" si="72"/>
        <v>0.9839732753065904</v>
      </c>
      <c r="Q72" s="12"/>
      <c r="R72" s="12"/>
      <c r="S72" t="s">
        <v>12</v>
      </c>
      <c r="T72">
        <v>1.6250861362685181</v>
      </c>
      <c r="U72" s="12">
        <v>0.46315757458327372</v>
      </c>
      <c r="AA72" t="s">
        <v>12</v>
      </c>
      <c r="AB72">
        <v>1.6250861362685181</v>
      </c>
      <c r="AC72">
        <v>1.4298717269210637</v>
      </c>
      <c r="AD72">
        <v>0.14899999999999999</v>
      </c>
      <c r="AE72">
        <v>2.6</v>
      </c>
      <c r="AF72">
        <v>0.72599999999999998</v>
      </c>
      <c r="AG72">
        <v>0.88</v>
      </c>
      <c r="AH72">
        <v>1</v>
      </c>
    </row>
    <row r="73" spans="2:52" x14ac:dyDescent="0.25">
      <c r="B73" t="s">
        <v>14</v>
      </c>
      <c r="C73" s="12">
        <f>(Sheet2!L6+Sheet2!X6+Sheet2!L18+Sheet2!X18)/4</f>
        <v>3.8740036587746413E-2</v>
      </c>
      <c r="D73" s="12">
        <f>(Sheet3!L6+Sheet3!X6+Sheet3!L18+Sheet3!X18)/4</f>
        <v>-0.49103206283114409</v>
      </c>
      <c r="E73" s="12">
        <f>(Sheet4!L6+Sheet4!X6+Sheet4!L18+Sheet4!X18)/4</f>
        <v>0.2224879498915418</v>
      </c>
      <c r="F73" s="12">
        <f>(Sheet5!L6+Sheet5!X6+Sheet5!L18+Sheet5!X18)/4</f>
        <v>0.14264478125624186</v>
      </c>
      <c r="G73" s="12">
        <f>(Sheet6!L6+Sheet6!X6+Sheet6!L18+Sheet6!X18)/4</f>
        <v>1.1672960907227567E-2</v>
      </c>
      <c r="H73" s="12">
        <f>(Sheet7!L6+Sheet7!X6+Sheet7!L18+Sheet7!X18)/4</f>
        <v>-0.68125557760962163</v>
      </c>
      <c r="I73" s="12">
        <f>(Sheet8!L6+Sheet8!X6+Sheet8!L18+Sheet8!X18)/4</f>
        <v>-0.44229127405192376</v>
      </c>
      <c r="J73" s="12">
        <f>(Sheet9!L6+Sheet9!X6+Sheet9!L18+Sheet9!X18)/4</f>
        <v>-0.66597123695371874</v>
      </c>
      <c r="K73" s="12">
        <f>(Sheet10!L6+Sheet10!X6+Sheet10!L18+Sheet10!X18)/4</f>
        <v>-6.9479601422446219E-2</v>
      </c>
      <c r="L73" s="12">
        <f>(Sheet11!L6+Sheet11!X6+Sheet11!L18+Sheet11!X18)/4</f>
        <v>-0.86719693901745976</v>
      </c>
      <c r="M73" s="12">
        <f>(Sheet12!L6+Sheet12!X6+Sheet12!L18+Sheet12!X18)/4</f>
        <v>-0.541209894679899</v>
      </c>
      <c r="N73" s="12">
        <f>(Sheet13!L6+Sheet13!X6+Sheet13!L18+Sheet13!X18)/4</f>
        <v>7.3616873459582816E-3</v>
      </c>
      <c r="O73" s="12">
        <f>(Sheet14!L6+Sheet14!X6+Sheet14!L18+Sheet14!X18)/4</f>
        <v>-0.33703193526267872</v>
      </c>
      <c r="P73" s="12">
        <f t="shared" si="72"/>
        <v>-0.28250470044924431</v>
      </c>
      <c r="Q73" s="12"/>
      <c r="R73" s="12"/>
      <c r="S73" t="s">
        <v>13</v>
      </c>
      <c r="T73">
        <v>0.69024658592490185</v>
      </c>
      <c r="U73" s="12">
        <v>0.50458373539061985</v>
      </c>
      <c r="AA73" t="s">
        <v>13</v>
      </c>
      <c r="AB73">
        <v>0.69024658592490185</v>
      </c>
      <c r="AC73">
        <v>0.9839732753065904</v>
      </c>
      <c r="AD73">
        <v>1.2E-2</v>
      </c>
      <c r="AE73">
        <v>4.0739999999999998</v>
      </c>
      <c r="AF73">
        <v>0.108</v>
      </c>
      <c r="AG73">
        <v>0.79200000000000004</v>
      </c>
      <c r="AH73">
        <v>1</v>
      </c>
    </row>
    <row r="74" spans="2:52" x14ac:dyDescent="0.25">
      <c r="B74" t="s">
        <v>15</v>
      </c>
      <c r="C74" s="12">
        <f>(Sheet2!L7+Sheet2!X7+Sheet2!L19+Sheet2!X19)/4</f>
        <v>0.55984408978552747</v>
      </c>
      <c r="D74" s="12">
        <f>(Sheet3!L7+Sheet3!X7+Sheet3!L19+Sheet3!X19)/4</f>
        <v>-0.1468179738739564</v>
      </c>
      <c r="E74" s="12">
        <f>(Sheet4!L7+Sheet4!X7+Sheet4!L19+Sheet4!X19)/4</f>
        <v>0.39519756178365872</v>
      </c>
      <c r="F74" s="12">
        <f>(Sheet5!L7+Sheet5!X7+Sheet5!L19+Sheet5!X19)/4</f>
        <v>-0.61298123625396506</v>
      </c>
      <c r="G74" s="12">
        <f>(Sheet6!L7+Sheet6!X7+Sheet6!L19+Sheet6!X19)/4</f>
        <v>-0.97371771491915582</v>
      </c>
      <c r="H74" s="12">
        <f>(Sheet7!L7+Sheet7!X7+Sheet7!L19+Sheet7!X19)/4</f>
        <v>-0.90372662598446207</v>
      </c>
      <c r="I74" s="12">
        <f>(Sheet8!L7+Sheet8!X7+Sheet8!L19+Sheet8!X19)/4</f>
        <v>-0.45510470996499353</v>
      </c>
      <c r="J74" s="12">
        <f>(Sheet9!L7+Sheet9!X7+Sheet9!L19+Sheet9!X19)/4</f>
        <v>0.4792086552556471</v>
      </c>
      <c r="K74" s="12">
        <f>(Sheet10!L7+Sheet10!X7+Sheet10!L19+Sheet10!X19)/4</f>
        <v>-0.74656770189784893</v>
      </c>
      <c r="L74" s="12">
        <f>(Sheet11!L7+Sheet11!X7+Sheet11!L19+Sheet11!X19)/4</f>
        <v>0.8452320926505662</v>
      </c>
      <c r="M74" s="12">
        <f>(Sheet12!L7+Sheet12!X7+Sheet12!L19+Sheet12!X19)/4</f>
        <v>-0.57890791821270615</v>
      </c>
      <c r="N74" s="12">
        <f>(Sheet13!L7+Sheet13!X7+Sheet13!L19+Sheet13!X19)/4</f>
        <v>-0.78805170955028125</v>
      </c>
      <c r="O74" s="12">
        <f>(Sheet14!L7+Sheet14!X7+Sheet14!L19+Sheet14!X19)/4</f>
        <v>-0.6981891531708484</v>
      </c>
      <c r="P74" s="12">
        <f t="shared" si="72"/>
        <v>-0.27881402648867837</v>
      </c>
      <c r="Q74" s="12"/>
      <c r="R74" s="12"/>
      <c r="S74" t="s">
        <v>14</v>
      </c>
      <c r="T74">
        <v>-8.7319914253953954E-2</v>
      </c>
      <c r="U74" s="12">
        <v>0.37889774565915285</v>
      </c>
      <c r="AA74" t="s">
        <v>19</v>
      </c>
      <c r="AB74">
        <v>-8.7319914253953954E-2</v>
      </c>
      <c r="AC74">
        <v>-0.28250470044924431</v>
      </c>
      <c r="AD74">
        <v>1.0999999999999999E-2</v>
      </c>
      <c r="AE74">
        <v>2.927</v>
      </c>
      <c r="AF74">
        <v>0.22500000000000001</v>
      </c>
      <c r="AG74">
        <v>0.89</v>
      </c>
      <c r="AH74">
        <v>1</v>
      </c>
    </row>
    <row r="75" spans="2:52" x14ac:dyDescent="0.25">
      <c r="B75" t="s">
        <v>16</v>
      </c>
      <c r="C75" s="12">
        <f>(Sheet2!L8+Sheet2!X8+Sheet2!L20+Sheet2!X20)/4</f>
        <v>0.30056072716122617</v>
      </c>
      <c r="D75" s="12">
        <f>(Sheet3!L8+Sheet3!X8+Sheet3!L20+Sheet3!X20)/4</f>
        <v>-0.23964717253060916</v>
      </c>
      <c r="E75" s="12">
        <f>(Sheet4!L8+Sheet4!X8+Sheet4!L20+Sheet4!X20)/4</f>
        <v>-0.3527846073146958</v>
      </c>
      <c r="F75" s="12">
        <f>(Sheet5!L8+Sheet5!X8+Sheet5!L20+Sheet5!X20)/4</f>
        <v>-0.8360055034116185</v>
      </c>
      <c r="G75" s="12">
        <f>(Sheet6!L8+Sheet6!X8+Sheet6!L20+Sheet6!X20)/4</f>
        <v>-0.63939159431336989</v>
      </c>
      <c r="H75" s="12">
        <f>(Sheet7!L8+Sheet7!X8+Sheet7!L20+Sheet7!X20)/4</f>
        <v>-0.48003056716016035</v>
      </c>
      <c r="I75" s="12">
        <f>(Sheet8!L8+Sheet8!X8+Sheet8!L20+Sheet8!X20)/4</f>
        <v>-0.58617552040428156</v>
      </c>
      <c r="J75" s="12">
        <f>(Sheet9!L8+Sheet9!X8+Sheet9!L20+Sheet9!X20)/4</f>
        <v>-0.37551970642247035</v>
      </c>
      <c r="K75" s="12">
        <f>(Sheet10!L8+Sheet10!X8+Sheet10!L20+Sheet10!X20)/4</f>
        <v>-0.57081070988139848</v>
      </c>
      <c r="L75" s="12">
        <f>(Sheet11!L8+Sheet11!X8+Sheet11!L20+Sheet11!X20)/4</f>
        <v>0.57344624172187686</v>
      </c>
      <c r="M75" s="12">
        <f>(Sheet12!L8+Sheet12!X8+Sheet12!L20+Sheet12!X20)/4</f>
        <v>-0.55712485054370953</v>
      </c>
      <c r="N75" s="12">
        <f>(Sheet13!L8+Sheet13!X8+Sheet13!L20+Sheet13!X20)/4</f>
        <v>-0.50114187226872808</v>
      </c>
      <c r="O75" s="12">
        <f>(Sheet14!L8+Sheet14!X8+Sheet14!L20+Sheet14!X20)/4</f>
        <v>0.22302381779936495</v>
      </c>
      <c r="P75" s="12">
        <f t="shared" si="72"/>
        <v>-0.3108924090437365</v>
      </c>
      <c r="Q75" s="12"/>
      <c r="R75" s="12"/>
      <c r="S75" t="s">
        <v>15</v>
      </c>
      <c r="T75">
        <v>-0.32617951482883301</v>
      </c>
      <c r="U75" s="12">
        <v>0.56409446773857375</v>
      </c>
      <c r="AA75" t="s">
        <v>14</v>
      </c>
      <c r="AB75">
        <v>-0.32617951482883301</v>
      </c>
      <c r="AC75">
        <v>-0.27881402648867837</v>
      </c>
      <c r="AD75">
        <v>2.7E-2</v>
      </c>
      <c r="AE75">
        <v>2.0579999999999998</v>
      </c>
      <c r="AF75">
        <v>0.54100000000000004</v>
      </c>
      <c r="AG75">
        <v>0.90500000000000003</v>
      </c>
      <c r="AH75">
        <v>0</v>
      </c>
    </row>
    <row r="76" spans="2:52" x14ac:dyDescent="0.25">
      <c r="B76" t="s">
        <v>17</v>
      </c>
      <c r="C76" s="12">
        <f>(Sheet2!L9+Sheet2!X9+Sheet2!L21+Sheet2!X21)/4</f>
        <v>-0.33204009840877408</v>
      </c>
      <c r="D76" s="12">
        <f>(Sheet3!L9+Sheet3!X9+Sheet3!L21+Sheet3!X21)/4</f>
        <v>0.31216359652800579</v>
      </c>
      <c r="E76" s="12">
        <f>(Sheet4!L9+Sheet4!X9+Sheet4!L21+Sheet4!X21)/4</f>
        <v>-0.591388436060718</v>
      </c>
      <c r="F76" s="12">
        <f>(Sheet5!L9+Sheet5!X9+Sheet5!L21+Sheet5!X21)/4</f>
        <v>0.11945004787714103</v>
      </c>
      <c r="G76" s="12">
        <f>(Sheet6!L9+Sheet6!X9+Sheet6!L21+Sheet6!X21)/4</f>
        <v>-0.73897570398951484</v>
      </c>
      <c r="H76" s="12">
        <f>(Sheet7!L9+Sheet7!X9+Sheet7!L21+Sheet7!X21)/4</f>
        <v>0.19761518325653657</v>
      </c>
      <c r="I76" s="12">
        <f>(Sheet8!L9+Sheet8!X9+Sheet8!L21+Sheet8!X21)/4</f>
        <v>0.26111165088756649</v>
      </c>
      <c r="J76" s="12">
        <f>(Sheet9!L9+Sheet9!X9+Sheet9!L21+Sheet9!X21)/4</f>
        <v>-0.53212177831322705</v>
      </c>
      <c r="K76" s="12">
        <f>(Sheet10!L9+Sheet10!X9+Sheet10!L21+Sheet10!X21)/4</f>
        <v>-0.28786053283944835</v>
      </c>
      <c r="L76" s="12">
        <f>(Sheet11!L9+Sheet11!X9+Sheet11!L21+Sheet11!X21)/4</f>
        <v>-0.8553866244494075</v>
      </c>
      <c r="M76" s="12">
        <f>(Sheet12!L9+Sheet12!X9+Sheet12!L21+Sheet12!X21)/4</f>
        <v>-0.28004266483918755</v>
      </c>
      <c r="N76" s="12">
        <f>(Sheet13!L9+Sheet13!X9+Sheet13!L21+Sheet13!X21)/4</f>
        <v>0.44775256468050151</v>
      </c>
      <c r="O76" s="12">
        <f>(Sheet14!L9+Sheet14!X9+Sheet14!L21+Sheet14!X21)/4</f>
        <v>-0.61248826843389403</v>
      </c>
      <c r="P76" s="12">
        <f t="shared" si="72"/>
        <v>-0.2224777741618785</v>
      </c>
      <c r="Q76" s="12"/>
      <c r="R76" s="12"/>
      <c r="S76" t="s">
        <v>16</v>
      </c>
      <c r="T76">
        <v>-0.61755127577267066</v>
      </c>
      <c r="U76" s="12">
        <v>0.45730245288238885</v>
      </c>
      <c r="AA76" t="s">
        <v>17</v>
      </c>
      <c r="AB76">
        <v>-0.61755127577267066</v>
      </c>
      <c r="AC76">
        <v>-0.3108924090437365</v>
      </c>
      <c r="AD76">
        <v>0.28299999999999997</v>
      </c>
      <c r="AE76">
        <v>5.6130000000000004</v>
      </c>
      <c r="AF76">
        <v>2E-3</v>
      </c>
      <c r="AG76">
        <v>0.80700000000000005</v>
      </c>
      <c r="AH76">
        <v>0</v>
      </c>
    </row>
    <row r="77" spans="2:52" x14ac:dyDescent="0.25">
      <c r="B77" t="s">
        <v>18</v>
      </c>
      <c r="C77" s="12">
        <f>(Sheet2!L10+Sheet2!X10+Sheet2!L22+Sheet2!X22)/4</f>
        <v>-1.7616096939152304</v>
      </c>
      <c r="D77" s="12">
        <f>(Sheet3!L10+Sheet3!X10+Sheet3!L22+Sheet3!X22)/4</f>
        <v>-1.3214297020928996</v>
      </c>
      <c r="E77" s="12">
        <f>(Sheet4!L10+Sheet4!X10+Sheet4!L22+Sheet4!X22)/4</f>
        <v>-1.4577589960903583</v>
      </c>
      <c r="F77" s="12">
        <f>(Sheet5!L10+Sheet5!X10+Sheet5!L22+Sheet5!X22)/4</f>
        <v>-0.67487659194795113</v>
      </c>
      <c r="G77" s="12">
        <f>(Sheet6!L10+Sheet6!X10+Sheet6!L22+Sheet6!X22)/4</f>
        <v>-0.10658441361899068</v>
      </c>
      <c r="H77" s="12">
        <f>(Sheet7!L10+Sheet7!X10+Sheet7!L22+Sheet7!X22)/4</f>
        <v>-0.9820054129563579</v>
      </c>
      <c r="I77" s="12">
        <f>(Sheet8!L10+Sheet8!X10+Sheet8!L22+Sheet8!X22)/4</f>
        <v>-0.95266730185694337</v>
      </c>
      <c r="J77" s="12">
        <f>(Sheet9!L10+Sheet9!X10+Sheet9!L22+Sheet9!X22)/4</f>
        <v>-1.3285454629018913</v>
      </c>
      <c r="K77" s="12">
        <f>(Sheet10!L10+Sheet10!X10+Sheet10!L22+Sheet10!X22)/4</f>
        <v>-1.2957716843423892</v>
      </c>
      <c r="L77" s="12">
        <f>(Sheet11!L10+Sheet11!X10+Sheet11!L22+Sheet11!X22)/4</f>
        <v>-0.2322706014227458</v>
      </c>
      <c r="M77" s="12">
        <f>(Sheet12!L10+Sheet12!X10+Sheet12!L22+Sheet12!X22)/4</f>
        <v>-0.95012537445848066</v>
      </c>
      <c r="N77" s="12">
        <f>(Sheet13!L10+Sheet13!X10+Sheet13!L22+Sheet13!X22)/4</f>
        <v>-0.61334988549331815</v>
      </c>
      <c r="O77" s="12">
        <f>(Sheet14!L10+Sheet14!X10+Sheet14!L22+Sheet14!X22)/4</f>
        <v>-1.1165206292172778</v>
      </c>
      <c r="P77" s="12">
        <f t="shared" si="72"/>
        <v>-0.98411659617806402</v>
      </c>
      <c r="Q77" s="12"/>
      <c r="R77" s="12"/>
      <c r="S77" t="s">
        <v>17</v>
      </c>
      <c r="T77">
        <v>-0.11650095742234633</v>
      </c>
      <c r="U77" s="12">
        <v>0.49783906440123005</v>
      </c>
      <c r="AA77" t="s">
        <v>15</v>
      </c>
      <c r="AB77">
        <v>-0.11650095742234633</v>
      </c>
      <c r="AC77">
        <v>-0.2224777741618785</v>
      </c>
      <c r="AD77">
        <v>0.2</v>
      </c>
      <c r="AE77">
        <v>2.1219999999999999</v>
      </c>
      <c r="AF77">
        <v>0.96899999999999997</v>
      </c>
      <c r="AG77">
        <v>0.93300000000000005</v>
      </c>
      <c r="AH77">
        <v>1</v>
      </c>
    </row>
    <row r="78" spans="2:52" x14ac:dyDescent="0.25">
      <c r="B78" t="s">
        <v>19</v>
      </c>
      <c r="C78" s="12">
        <f>(Sheet2!L11+Sheet2!X11+Sheet2!L23+Sheet2!X23)/4</f>
        <v>1.103866183157439</v>
      </c>
      <c r="D78" s="12">
        <f>(Sheet3!L11+Sheet3!X11+Sheet3!L23+Sheet3!X23)/4</f>
        <v>0.22054569898592705</v>
      </c>
      <c r="E78" s="12">
        <f>(Sheet4!L11+Sheet4!X11+Sheet4!L23+Sheet4!X23)/4</f>
        <v>0.32482205689836946</v>
      </c>
      <c r="F78" s="12">
        <f>(Sheet5!L11+Sheet5!X11+Sheet5!L23+Sheet5!X23)/4</f>
        <v>0.33247613569847789</v>
      </c>
      <c r="G78" s="12">
        <f>(Sheet6!L11+Sheet6!X11+Sheet6!L23+Sheet6!X23)/4</f>
        <v>-9.7353987090801591E-2</v>
      </c>
      <c r="H78" s="12">
        <f>(Sheet7!L11+Sheet7!X11+Sheet7!L23+Sheet7!X23)/4</f>
        <v>-2.6891502980739918E-2</v>
      </c>
      <c r="I78" s="12">
        <f>(Sheet8!L11+Sheet8!X11+Sheet8!L23+Sheet8!X23)/4</f>
        <v>-4.8532961668502655E-2</v>
      </c>
      <c r="J78" s="12">
        <f>(Sheet9!L11+Sheet9!X11+Sheet9!L23+Sheet9!X23)/4</f>
        <v>1.2116652848438392</v>
      </c>
      <c r="K78" s="12">
        <f>(Sheet10!L11+Sheet10!X11+Sheet10!L23+Sheet10!X23)/4</f>
        <v>0.22412330960666282</v>
      </c>
      <c r="L78" s="12">
        <f>(Sheet11!L11+Sheet11!X11+Sheet11!L23+Sheet11!X23)/4</f>
        <v>-0.43639474665467737</v>
      </c>
      <c r="M78" s="12">
        <f>(Sheet12!L11+Sheet12!X11+Sheet12!L23+Sheet12!X23)/4</f>
        <v>0.10556793940946159</v>
      </c>
      <c r="N78" s="12">
        <f>(Sheet13!L11+Sheet13!X11+Sheet13!L23+Sheet13!X23)/4</f>
        <v>0.12496822766280902</v>
      </c>
      <c r="O78" s="12">
        <f>(Sheet14!L11+Sheet14!X11+Sheet14!L23+Sheet14!X23)/4</f>
        <v>0.61420766344214905</v>
      </c>
      <c r="P78" s="12">
        <f t="shared" si="72"/>
        <v>0.28100533087003182</v>
      </c>
      <c r="Q78" s="12"/>
      <c r="R78" s="12"/>
      <c r="S78" t="s">
        <v>18</v>
      </c>
      <c r="T78">
        <v>-0.95282183530241826</v>
      </c>
      <c r="U78" s="12">
        <v>0.35070436674338157</v>
      </c>
      <c r="AA78" s="12" t="s">
        <v>20</v>
      </c>
      <c r="AB78">
        <v>-0.95282183530241826</v>
      </c>
      <c r="AC78">
        <v>-0.98411659617806402</v>
      </c>
      <c r="AD78">
        <v>2.9000000000000001E-2</v>
      </c>
      <c r="AE78">
        <v>4.3150000000000004</v>
      </c>
      <c r="AF78">
        <v>0.16300000000000001</v>
      </c>
      <c r="AG78">
        <v>0.74099999999999999</v>
      </c>
      <c r="AH78">
        <v>1</v>
      </c>
    </row>
    <row r="79" spans="2:52" x14ac:dyDescent="0.25">
      <c r="B79" t="s">
        <v>20</v>
      </c>
      <c r="C79" s="12">
        <f>(Sheet2!L12+Sheet2!X12+Sheet2!L24+Sheet2!X24)/4</f>
        <v>-1.2731326901234008</v>
      </c>
      <c r="D79" s="12">
        <f>(Sheet3!L12+Sheet3!X12+Sheet3!L24+Sheet3!X24)/4</f>
        <v>-0.93003575403859551</v>
      </c>
      <c r="E79" s="12">
        <f>(Sheet4!L12+Sheet4!X12+Sheet4!L24+Sheet4!X24)/4</f>
        <v>-0.87883234511721808</v>
      </c>
      <c r="F79" s="12">
        <f>(Sheet5!L12+Sheet5!X12+Sheet5!L24+Sheet5!X24)/4</f>
        <v>-0.70263971665174996</v>
      </c>
      <c r="G79" s="12">
        <f>(Sheet6!L12+Sheet6!X12+Sheet6!L24+Sheet6!X24)/4</f>
        <v>-0.70731412457196607</v>
      </c>
      <c r="H79" s="12">
        <f>(Sheet7!L12+Sheet7!X12+Sheet7!L24+Sheet7!X24)/4</f>
        <v>0.27978286975458899</v>
      </c>
      <c r="I79" s="12">
        <f>(Sheet8!L12+Sheet8!X12+Sheet8!L24+Sheet8!X24)/4</f>
        <v>-0.56484528161848502</v>
      </c>
      <c r="J79" s="12">
        <f>(Sheet9!L12+Sheet9!X12+Sheet9!L24+Sheet9!X24)/4</f>
        <v>-0.97192309177851266</v>
      </c>
      <c r="K79" s="12">
        <f>(Sheet10!L12+Sheet10!X12+Sheet10!L24+Sheet10!X24)/4</f>
        <v>-0.27158163780393596</v>
      </c>
      <c r="L79" s="12">
        <f>(Sheet11!L12+Sheet11!X12+Sheet11!L24+Sheet11!X24)/4</f>
        <v>0.11902342022299001</v>
      </c>
      <c r="M79" s="12">
        <f>(Sheet12!L12+Sheet12!X12+Sheet12!L24+Sheet12!X24)/4</f>
        <v>-0.26312626963174041</v>
      </c>
      <c r="N79" s="12">
        <f>(Sheet13!L12+Sheet13!X12+Sheet13!L24+Sheet13!X24)/4</f>
        <v>-0.85713969047881977</v>
      </c>
      <c r="O79" s="12">
        <f>(Sheet14!L12+Sheet14!X12+Sheet14!L24+Sheet14!X24)/4</f>
        <v>-0.98681843625224619</v>
      </c>
      <c r="P79" s="12">
        <f t="shared" si="72"/>
        <v>-0.61604482677608396</v>
      </c>
      <c r="Q79" s="12"/>
      <c r="R79" s="12"/>
      <c r="S79" t="s">
        <v>19</v>
      </c>
      <c r="T79">
        <v>0.29259798846166857</v>
      </c>
      <c r="U79" s="12">
        <v>0.3975384724952844</v>
      </c>
      <c r="AA79" t="s">
        <v>16</v>
      </c>
      <c r="AB79">
        <v>0.29259798846166857</v>
      </c>
      <c r="AC79">
        <v>0.28100533087003182</v>
      </c>
      <c r="AD79">
        <v>0.159</v>
      </c>
      <c r="AE79">
        <v>4.5620000000000003</v>
      </c>
      <c r="AF79">
        <v>2.5000000000000001E-2</v>
      </c>
      <c r="AG79">
        <v>0.79700000000000004</v>
      </c>
      <c r="AH79">
        <v>0</v>
      </c>
    </row>
    <row r="80" spans="2:52" x14ac:dyDescent="0.25">
      <c r="O80" s="12"/>
      <c r="P80" s="12"/>
      <c r="Q80" s="12"/>
      <c r="R80" s="12"/>
      <c r="S80" t="s">
        <v>20</v>
      </c>
      <c r="T80">
        <v>-0.49353328333141133</v>
      </c>
      <c r="U80" s="12">
        <v>0.50378629381197448</v>
      </c>
      <c r="AA80" t="s">
        <v>18</v>
      </c>
      <c r="AB80">
        <v>-0.49353328333141133</v>
      </c>
      <c r="AC80">
        <v>-0.61604482677608396</v>
      </c>
      <c r="AD80">
        <v>1.0999999999999999E-2</v>
      </c>
      <c r="AE80">
        <v>4.05</v>
      </c>
      <c r="AF80">
        <v>0.11700000000000001</v>
      </c>
      <c r="AG80">
        <v>0.78800000000000003</v>
      </c>
      <c r="AH80">
        <v>0</v>
      </c>
    </row>
    <row r="81" spans="2:21" x14ac:dyDescent="0.25">
      <c r="B81" t="s">
        <v>57</v>
      </c>
      <c r="P81" s="12"/>
    </row>
    <row r="82" spans="2:21" x14ac:dyDescent="0.25">
      <c r="B82" t="s">
        <v>28</v>
      </c>
      <c r="C82" t="s">
        <v>29</v>
      </c>
      <c r="D82" t="s">
        <v>30</v>
      </c>
      <c r="E82" t="s">
        <v>31</v>
      </c>
      <c r="F82" t="s">
        <v>32</v>
      </c>
      <c r="G82" t="s">
        <v>54</v>
      </c>
      <c r="H82" t="s">
        <v>55</v>
      </c>
      <c r="I82" t="s">
        <v>67</v>
      </c>
      <c r="J82" t="s">
        <v>68</v>
      </c>
      <c r="K82" t="s">
        <v>69</v>
      </c>
      <c r="L82" t="s">
        <v>70</v>
      </c>
      <c r="M82" t="s">
        <v>71</v>
      </c>
      <c r="N82" t="s">
        <v>73</v>
      </c>
      <c r="O82" t="s">
        <v>72</v>
      </c>
      <c r="P82" s="12" t="s">
        <v>74</v>
      </c>
      <c r="S82" t="s">
        <v>79</v>
      </c>
    </row>
    <row r="83" spans="2:21" x14ac:dyDescent="0.25">
      <c r="B83" t="s">
        <v>12</v>
      </c>
      <c r="C83" s="12">
        <f>_xlfn.STDEV.P(Sheet2!L4,Sheet2!X4,Sheet2!L16,Sheet2!X16)</f>
        <v>0.76776099663705533</v>
      </c>
      <c r="D83" s="12">
        <f>_xlfn.STDEV.P(Sheet3!L4,Sheet3!X4,Sheet3!L16,Sheet3!X16)</f>
        <v>0.22855614052159984</v>
      </c>
      <c r="E83" s="12">
        <f>_xlfn.STDEV.P(Sheet4!L4,Sheet4!X4,Sheet4!L16,Sheet4!X16)</f>
        <v>0.18019775415227021</v>
      </c>
      <c r="F83" s="12">
        <f>_xlfn.STDEV.P(Sheet5!L4,Sheet5!X4,Sheet5!L16,Sheet5!X16)</f>
        <v>0.30297784377839176</v>
      </c>
      <c r="G83" s="12">
        <f>_xlfn.STDEV.P(Sheet6!L4,Sheet6!X4,Sheet6!L16,Sheet6!X16)</f>
        <v>0.20497635796599303</v>
      </c>
      <c r="H83" s="12">
        <f>_xlfn.STDEV.P(Sheet7!L4,Sheet7!X4,Sheet7!L16,Sheet7!X16)</f>
        <v>0.25696746276429727</v>
      </c>
      <c r="I83" s="12">
        <f>_xlfn.STDEV.P(Sheet8!L4,Sheet8!X4,Sheet8!L16,Sheet8!X16)</f>
        <v>0.3281747452860499</v>
      </c>
      <c r="J83" s="12">
        <f>_xlfn.STDEV.P(Sheet9!L4,Sheet9!X4,Sheet9!L16,Sheet9!X16)</f>
        <v>0.42153386565966755</v>
      </c>
      <c r="K83" s="12">
        <f>_xlfn.STDEV.P(Sheet10!L4,Sheet10!X4,Sheet10!L16,Sheet10!X16)</f>
        <v>4.8573699961751329E-2</v>
      </c>
      <c r="L83" s="12">
        <f>_xlfn.STDEV.P(Sheet11!L4,Sheet11!X4,Sheet11!L16,Sheet11!X16)</f>
        <v>0.56132739475493054</v>
      </c>
      <c r="M83" s="12">
        <f>_xlfn.STDEV.P(Sheet12!L4,Sheet12!X4,Sheet12!L16,Sheet12!X16)</f>
        <v>0.36132830182513093</v>
      </c>
      <c r="N83" s="12">
        <f>_xlfn.STDEV.P(Sheet13!L4,Sheet13!X4,Sheet13!L16,Sheet13!X16)</f>
        <v>0.48868367536026508</v>
      </c>
      <c r="O83" s="12">
        <f>_xlfn.STDEV.P(Sheet14!L4,Sheet14!X4,Sheet14!L16,Sheet14!X16)</f>
        <v>0.35016134731198767</v>
      </c>
      <c r="P83" s="12">
        <f t="shared" si="72"/>
        <v>0.34624766045995314</v>
      </c>
      <c r="S83" t="s">
        <v>12</v>
      </c>
      <c r="T83">
        <v>1.4298717269210637</v>
      </c>
      <c r="U83" s="12">
        <v>0.34624766045995314</v>
      </c>
    </row>
    <row r="84" spans="2:21" x14ac:dyDescent="0.25">
      <c r="B84" t="s">
        <v>13</v>
      </c>
      <c r="C84" s="12">
        <f>_xlfn.STDEV.P(Sheet2!L5,Sheet2!X5,Sheet2!L17,Sheet2!X17)</f>
        <v>0.20365321010351947</v>
      </c>
      <c r="D84" s="12">
        <f>_xlfn.STDEV.P(Sheet3!L5,Sheet3!X5,Sheet3!L17,Sheet3!X17)</f>
        <v>0.59658487970696383</v>
      </c>
      <c r="E84" s="12">
        <f>_xlfn.STDEV.P(Sheet4!L5,Sheet4!X5,Sheet4!L17,Sheet4!X17)</f>
        <v>0.33834197152280604</v>
      </c>
      <c r="F84" s="12">
        <f>_xlfn.STDEV.P(Sheet5!L5,Sheet5!X5,Sheet5!L17,Sheet5!X17)</f>
        <v>0.52199184311688518</v>
      </c>
      <c r="G84" s="12">
        <f>_xlfn.STDEV.P(Sheet6!L5,Sheet6!X5,Sheet6!L17,Sheet6!X17)</f>
        <v>0.23798295250373963</v>
      </c>
      <c r="H84" s="12">
        <f>_xlfn.STDEV.P(Sheet7!L5,Sheet7!X5,Sheet7!L17,Sheet7!X17)</f>
        <v>0.29044096197456548</v>
      </c>
      <c r="I84" s="12">
        <f>_xlfn.STDEV.P(Sheet8!L5,Sheet8!X5,Sheet8!L17,Sheet8!X17)</f>
        <v>0.75649312514920808</v>
      </c>
      <c r="J84" s="12">
        <f>_xlfn.STDEV.P(Sheet9!L5,Sheet9!X5,Sheet9!L17,Sheet9!X17)</f>
        <v>0.58988480891249961</v>
      </c>
      <c r="K84" s="12">
        <f>_xlfn.STDEV.P(Sheet10!L5,Sheet10!X5,Sheet10!L17,Sheet10!X17)</f>
        <v>0.32655244438133757</v>
      </c>
      <c r="L84" s="12">
        <f>_xlfn.STDEV.P(Sheet11!L5,Sheet11!X5,Sheet11!L17,Sheet11!X17)</f>
        <v>1.33175721722679</v>
      </c>
      <c r="M84" s="12">
        <f>_xlfn.STDEV.P(Sheet12!L5,Sheet12!X5,Sheet12!L17,Sheet12!X17)</f>
        <v>0.6003575576265886</v>
      </c>
      <c r="N84" s="12">
        <f>_xlfn.STDEV.P(Sheet13!L5,Sheet13!X5,Sheet13!L17,Sheet13!X17)</f>
        <v>0.71432436816636713</v>
      </c>
      <c r="O84" s="12">
        <f>_xlfn.STDEV.P(Sheet14!L5,Sheet14!X5,Sheet14!L17,Sheet14!X17)</f>
        <v>0.25021325799580035</v>
      </c>
      <c r="P84" s="12">
        <f t="shared" si="72"/>
        <v>0.51989066141439</v>
      </c>
      <c r="S84" t="s">
        <v>13</v>
      </c>
      <c r="T84">
        <v>0.9839732753065904</v>
      </c>
      <c r="U84" s="12">
        <v>0.51989066141439</v>
      </c>
    </row>
    <row r="85" spans="2:21" x14ac:dyDescent="0.25">
      <c r="B85" t="s">
        <v>14</v>
      </c>
      <c r="C85" s="12">
        <f>_xlfn.STDEV.P(Sheet2!L6,Sheet2!X6,Sheet2!L18,Sheet2!X18)</f>
        <v>0.48706755996060386</v>
      </c>
      <c r="D85" s="12">
        <f>_xlfn.STDEV.P(Sheet3!L6,Sheet3!X6,Sheet3!L18,Sheet3!X18)</f>
        <v>0.52729580951810295</v>
      </c>
      <c r="E85" s="12">
        <f>_xlfn.STDEV.P(Sheet4!L6,Sheet4!X6,Sheet4!L18,Sheet4!X18)</f>
        <v>0.25571112754182251</v>
      </c>
      <c r="F85" s="12">
        <f>_xlfn.STDEV.P(Sheet5!L6,Sheet5!X6,Sheet5!L18,Sheet5!X18)</f>
        <v>0.42503132158061924</v>
      </c>
      <c r="G85" s="12">
        <f>_xlfn.STDEV.P(Sheet6!L6,Sheet6!X6,Sheet6!L18,Sheet6!X18)</f>
        <v>0.15162853966233736</v>
      </c>
      <c r="H85" s="12">
        <f>_xlfn.STDEV.P(Sheet7!L6,Sheet7!X6,Sheet7!L18,Sheet7!X18)</f>
        <v>0.48644904160821756</v>
      </c>
      <c r="I85" s="12">
        <f>_xlfn.STDEV.P(Sheet8!L6,Sheet8!X6,Sheet8!L18,Sheet8!X18)</f>
        <v>0.31703270767543362</v>
      </c>
      <c r="J85" s="12">
        <f>_xlfn.STDEV.P(Sheet9!L6,Sheet9!X6,Sheet9!L18,Sheet9!X18)</f>
        <v>0.32818715649015789</v>
      </c>
      <c r="K85" s="12">
        <f>_xlfn.STDEV.P(Sheet10!L6,Sheet10!X6,Sheet10!L18,Sheet10!X18)</f>
        <v>0.44297409386469072</v>
      </c>
      <c r="L85" s="12">
        <f>_xlfn.STDEV.P(Sheet11!L6,Sheet11!X6,Sheet11!L18,Sheet11!X18)</f>
        <v>0.12872475574228134</v>
      </c>
      <c r="M85" s="12">
        <f>_xlfn.STDEV.P(Sheet12!L6,Sheet12!X6,Sheet12!L18,Sheet12!X18)</f>
        <v>0.64542583139074938</v>
      </c>
      <c r="N85" s="12">
        <f>_xlfn.STDEV.P(Sheet13!L6,Sheet13!X6,Sheet13!L18,Sheet13!X18)</f>
        <v>0.9469382882244084</v>
      </c>
      <c r="O85" s="12">
        <f>_xlfn.STDEV.P(Sheet14!L6,Sheet14!X6,Sheet14!L18,Sheet14!X18)</f>
        <v>0.35011175130182176</v>
      </c>
      <c r="P85" s="12">
        <f t="shared" si="72"/>
        <v>0.42250599881240353</v>
      </c>
      <c r="S85" t="s">
        <v>14</v>
      </c>
      <c r="T85">
        <v>-0.28250470044924431</v>
      </c>
      <c r="U85" s="12">
        <v>0.42250599881240353</v>
      </c>
    </row>
    <row r="86" spans="2:21" x14ac:dyDescent="0.25">
      <c r="B86" t="s">
        <v>15</v>
      </c>
      <c r="C86" s="12">
        <f>_xlfn.STDEV.P(Sheet2!L7,Sheet2!X7,Sheet2!L19,Sheet2!X19)</f>
        <v>0.26585270006728429</v>
      </c>
      <c r="D86" s="12">
        <f>_xlfn.STDEV.P(Sheet3!L7,Sheet3!X7,Sheet3!L19,Sheet3!X19)</f>
        <v>0.25837373274828029</v>
      </c>
      <c r="E86" s="12">
        <f>_xlfn.STDEV.P(Sheet4!L7,Sheet4!X7,Sheet4!L19,Sheet4!X19)</f>
        <v>0.68705235496823747</v>
      </c>
      <c r="F86" s="12">
        <f>_xlfn.STDEV.P(Sheet5!L7,Sheet5!X7,Sheet5!L19,Sheet5!X19)</f>
        <v>1.2559297600018677</v>
      </c>
      <c r="G86" s="12">
        <f>_xlfn.STDEV.P(Sheet6!L7,Sheet6!X7,Sheet6!L19,Sheet6!X19)</f>
        <v>0.20345898611086233</v>
      </c>
      <c r="H86" s="12">
        <f>_xlfn.STDEV.P(Sheet7!L7,Sheet7!X7,Sheet7!L19,Sheet7!X19)</f>
        <v>0.77088348139293739</v>
      </c>
      <c r="I86" s="12">
        <f>_xlfn.STDEV.P(Sheet8!L7,Sheet8!X7,Sheet8!L19,Sheet8!X19)</f>
        <v>0.23988013743876066</v>
      </c>
      <c r="J86" s="12">
        <f>_xlfn.STDEV.P(Sheet9!L7,Sheet9!X7,Sheet9!L19,Sheet9!X19)</f>
        <v>0.48281914905375772</v>
      </c>
      <c r="K86" s="12">
        <f>_xlfn.STDEV.P(Sheet10!L7,Sheet10!X7,Sheet10!L19,Sheet10!X19)</f>
        <v>0.38503127353164462</v>
      </c>
      <c r="L86" s="12">
        <f>_xlfn.STDEV.P(Sheet11!L7,Sheet11!X7,Sheet11!L19,Sheet11!X19)</f>
        <v>0.71308260662915313</v>
      </c>
      <c r="M86" s="12">
        <f>_xlfn.STDEV.P(Sheet12!L7,Sheet12!X7,Sheet12!L19,Sheet12!X19)</f>
        <v>0.41741709539378102</v>
      </c>
      <c r="N86" s="12">
        <f>_xlfn.STDEV.P(Sheet13!L7,Sheet13!X7,Sheet13!L19,Sheet13!X19)</f>
        <v>1.036866841088004</v>
      </c>
      <c r="O86" s="12">
        <f>_xlfn.STDEV.P(Sheet14!L7,Sheet14!X7,Sheet14!L19,Sheet14!X19)</f>
        <v>0.37424630114769158</v>
      </c>
      <c r="P86" s="12">
        <f t="shared" si="72"/>
        <v>0.54545341689017401</v>
      </c>
      <c r="S86" t="s">
        <v>15</v>
      </c>
      <c r="T86">
        <v>-0.27881402648867837</v>
      </c>
      <c r="U86" s="12">
        <v>0.54545341689017401</v>
      </c>
    </row>
    <row r="87" spans="2:21" x14ac:dyDescent="0.25">
      <c r="B87" t="s">
        <v>16</v>
      </c>
      <c r="C87" s="12">
        <f>_xlfn.STDEV.P(Sheet2!L8,Sheet2!X8,Sheet2!L20,Sheet2!X20)</f>
        <v>0.26378684082088283</v>
      </c>
      <c r="D87" s="12">
        <f>_xlfn.STDEV.P(Sheet3!L8,Sheet3!X8,Sheet3!L20,Sheet3!X20)</f>
        <v>0.79094334756250018</v>
      </c>
      <c r="E87" s="12">
        <f>_xlfn.STDEV.P(Sheet4!L8,Sheet4!X8,Sheet4!L20,Sheet4!X20)</f>
        <v>0.44977143218224663</v>
      </c>
      <c r="F87" s="12">
        <f>_xlfn.STDEV.P(Sheet5!L8,Sheet5!X8,Sheet5!L20,Sheet5!X20)</f>
        <v>0.17751566609458719</v>
      </c>
      <c r="G87" s="12">
        <f>_xlfn.STDEV.P(Sheet6!L8,Sheet6!X8,Sheet6!L20,Sheet6!X20)</f>
        <v>0.48570048497098067</v>
      </c>
      <c r="H87" s="12">
        <f>_xlfn.STDEV.P(Sheet7!L8,Sheet7!X8,Sheet7!L20,Sheet7!X20)</f>
        <v>0.43605339990278186</v>
      </c>
      <c r="I87" s="12">
        <f>_xlfn.STDEV.P(Sheet8!L8,Sheet8!X8,Sheet8!L20,Sheet8!X20)</f>
        <v>0.61063726239723526</v>
      </c>
      <c r="J87" s="12">
        <f>_xlfn.STDEV.P(Sheet9!L8,Sheet9!X8,Sheet9!L20,Sheet9!X20)</f>
        <v>0.19334170163117717</v>
      </c>
      <c r="K87" s="12">
        <f>_xlfn.STDEV.P(Sheet10!L8,Sheet10!X8,Sheet10!L20,Sheet10!X20)</f>
        <v>0.1779716155813944</v>
      </c>
      <c r="L87" s="12">
        <f>_xlfn.STDEV.P(Sheet11!L8,Sheet11!X8,Sheet11!L20,Sheet11!X20)</f>
        <v>1.1498469586960576</v>
      </c>
      <c r="M87" s="12">
        <f>_xlfn.STDEV.P(Sheet12!L8,Sheet12!X8,Sheet12!L20,Sheet12!X20)</f>
        <v>0.14991591506428514</v>
      </c>
      <c r="N87" s="12">
        <f>_xlfn.STDEV.P(Sheet13!L8,Sheet13!X8,Sheet13!L20,Sheet13!X20)</f>
        <v>0.47910185031278707</v>
      </c>
      <c r="O87" s="12">
        <f>_xlfn.STDEV.P(Sheet14!L8,Sheet14!X8,Sheet14!L20,Sheet14!X20)</f>
        <v>0.50550560733367178</v>
      </c>
      <c r="P87" s="12">
        <f t="shared" si="72"/>
        <v>0.45154554481158365</v>
      </c>
      <c r="S87" t="s">
        <v>16</v>
      </c>
      <c r="T87">
        <v>-0.3108924090437365</v>
      </c>
      <c r="U87" s="12">
        <v>0.45154554481158365</v>
      </c>
    </row>
    <row r="88" spans="2:21" x14ac:dyDescent="0.25">
      <c r="B88" t="s">
        <v>17</v>
      </c>
      <c r="C88" s="12">
        <f>_xlfn.STDEV.P(Sheet2!L9,Sheet2!X9,Sheet2!L21,Sheet2!X21)</f>
        <v>0.4550501593710306</v>
      </c>
      <c r="D88" s="12">
        <f>_xlfn.STDEV.P(Sheet3!L9,Sheet3!X9,Sheet3!L21,Sheet3!X21)</f>
        <v>0.34285908783211244</v>
      </c>
      <c r="E88" s="12">
        <f>_xlfn.STDEV.P(Sheet4!L9,Sheet4!X9,Sheet4!L21,Sheet4!X21)</f>
        <v>0.71478289448188281</v>
      </c>
      <c r="F88" s="12">
        <f>_xlfn.STDEV.P(Sheet5!L9,Sheet5!X9,Sheet5!L21,Sheet5!X21)</f>
        <v>0.67388083483197592</v>
      </c>
      <c r="G88" s="12">
        <f>_xlfn.STDEV.P(Sheet6!L9,Sheet6!X9,Sheet6!L21,Sheet6!X21)</f>
        <v>0.44367319141722172</v>
      </c>
      <c r="H88" s="12">
        <f>_xlfn.STDEV.P(Sheet7!L9,Sheet7!X9,Sheet7!L21,Sheet7!X21)</f>
        <v>0.67360002209212999</v>
      </c>
      <c r="I88" s="12">
        <f>_xlfn.STDEV.P(Sheet8!L9,Sheet8!X9,Sheet8!L21,Sheet8!X21)</f>
        <v>0.65043493347040482</v>
      </c>
      <c r="J88" s="12">
        <f>_xlfn.STDEV.P(Sheet9!L9,Sheet9!X9,Sheet9!L21,Sheet9!X21)</f>
        <v>0.2421022985237033</v>
      </c>
      <c r="K88" s="12">
        <f>_xlfn.STDEV.P(Sheet10!L9,Sheet10!X9,Sheet10!L21,Sheet10!X21)</f>
        <v>0.64097100202833146</v>
      </c>
      <c r="L88" s="12">
        <f>_xlfn.STDEV.P(Sheet11!L9,Sheet11!X9,Sheet11!L21,Sheet11!X21)</f>
        <v>0.38943216951700238</v>
      </c>
      <c r="M88" s="12">
        <f>_xlfn.STDEV.P(Sheet12!L9,Sheet12!X9,Sheet12!L21,Sheet12!X21)</f>
        <v>0.37243196929116118</v>
      </c>
      <c r="N88" s="12">
        <f>_xlfn.STDEV.P(Sheet13!L9,Sheet13!X9,Sheet13!L21,Sheet13!X21)</f>
        <v>0.60856725033401948</v>
      </c>
      <c r="O88" s="12">
        <f>_xlfn.STDEV.P(Sheet14!L9,Sheet14!X9,Sheet14!L21,Sheet14!X21)</f>
        <v>0.31969488247298911</v>
      </c>
      <c r="P88" s="12">
        <f t="shared" si="72"/>
        <v>0.50211389966645881</v>
      </c>
      <c r="S88" t="s">
        <v>17</v>
      </c>
      <c r="T88">
        <v>-0.2224777741618785</v>
      </c>
      <c r="U88" s="12">
        <v>0.50211389966645881</v>
      </c>
    </row>
    <row r="89" spans="2:21" x14ac:dyDescent="0.25">
      <c r="B89" t="s">
        <v>18</v>
      </c>
      <c r="C89" s="12">
        <f>_xlfn.STDEV.P(Sheet2!L10,Sheet2!X10,Sheet2!L22,Sheet2!X22)</f>
        <v>0.13758897275941445</v>
      </c>
      <c r="D89" s="12">
        <f>_xlfn.STDEV.P(Sheet3!L10,Sheet3!X10,Sheet3!L22,Sheet3!X22)</f>
        <v>0.43250750393443782</v>
      </c>
      <c r="E89" s="12">
        <f>_xlfn.STDEV.P(Sheet4!L10,Sheet4!X10,Sheet4!L22,Sheet4!X22)</f>
        <v>0.42435308463041693</v>
      </c>
      <c r="F89" s="12">
        <f>_xlfn.STDEV.P(Sheet5!L10,Sheet5!X10,Sheet5!L22,Sheet5!X22)</f>
        <v>0.70981334228654736</v>
      </c>
      <c r="G89" s="12">
        <f>_xlfn.STDEV.P(Sheet6!L10,Sheet6!X10,Sheet6!L22,Sheet6!X22)</f>
        <v>7.4510168545715572E-2</v>
      </c>
      <c r="H89" s="12">
        <f>_xlfn.STDEV.P(Sheet7!L10,Sheet7!X10,Sheet7!L22,Sheet7!X22)</f>
        <v>0.19758499353441342</v>
      </c>
      <c r="I89" s="12">
        <f>_xlfn.STDEV.P(Sheet8!L10,Sheet8!X10,Sheet8!L22,Sheet8!X22)</f>
        <v>0.46017468498452258</v>
      </c>
      <c r="J89" s="12">
        <f>_xlfn.STDEV.P(Sheet9!L10,Sheet9!X10,Sheet9!L22,Sheet9!X22)</f>
        <v>0.12854787797320077</v>
      </c>
      <c r="K89" s="12">
        <f>_xlfn.STDEV.P(Sheet10!L10,Sheet10!X10,Sheet10!L22,Sheet10!X22)</f>
        <v>0.47813792085733714</v>
      </c>
      <c r="L89" s="12">
        <f>_xlfn.STDEV.P(Sheet11!L10,Sheet11!X10,Sheet11!L22,Sheet11!X22)</f>
        <v>0.71698782955311036</v>
      </c>
      <c r="M89" s="12">
        <f>_xlfn.STDEV.P(Sheet12!L10,Sheet12!X10,Sheet12!L22,Sheet12!X22)</f>
        <v>0.13354459824761336</v>
      </c>
      <c r="N89" s="12">
        <f>_xlfn.STDEV.P(Sheet13!L10,Sheet13!X10,Sheet13!L22,Sheet13!X22)</f>
        <v>0.17074414369553145</v>
      </c>
      <c r="O89" s="12">
        <f>_xlfn.STDEV.P(Sheet14!L10,Sheet14!X10,Sheet14!L22,Sheet14!X22)</f>
        <v>0.30336213281046082</v>
      </c>
      <c r="P89" s="12">
        <f t="shared" si="72"/>
        <v>0.33598901952405558</v>
      </c>
      <c r="S89" t="s">
        <v>18</v>
      </c>
      <c r="T89">
        <v>-0.98411659617806402</v>
      </c>
      <c r="U89" s="12">
        <v>0.33598901952405558</v>
      </c>
    </row>
    <row r="90" spans="2:21" x14ac:dyDescent="0.25">
      <c r="B90" t="s">
        <v>19</v>
      </c>
      <c r="C90" s="12">
        <f>_xlfn.STDEV.P(Sheet2!L11,Sheet2!X11,Sheet2!L23,Sheet2!X23)</f>
        <v>0.31476647417595532</v>
      </c>
      <c r="D90" s="12">
        <f>_xlfn.STDEV.P(Sheet3!L11,Sheet3!X11,Sheet3!L23,Sheet3!X23)</f>
        <v>0.58730982869148429</v>
      </c>
      <c r="E90" s="12">
        <f>_xlfn.STDEV.P(Sheet4!L11,Sheet4!X11,Sheet4!L23,Sheet4!X23)</f>
        <v>0.53974977022281467</v>
      </c>
      <c r="F90" s="12">
        <f>_xlfn.STDEV.P(Sheet5!L11,Sheet5!X11,Sheet5!L23,Sheet5!X23)</f>
        <v>0.73723033949723671</v>
      </c>
      <c r="G90" s="12">
        <f>_xlfn.STDEV.P(Sheet6!L11,Sheet6!X11,Sheet6!L23,Sheet6!X23)</f>
        <v>0.61991500733092064</v>
      </c>
      <c r="H90" s="12">
        <f>_xlfn.STDEV.P(Sheet7!L11,Sheet7!X11,Sheet7!L23,Sheet7!X23)</f>
        <v>0.35712355329765083</v>
      </c>
      <c r="I90" s="12">
        <f>_xlfn.STDEV.P(Sheet8!L11,Sheet8!X11,Sheet8!L23,Sheet8!X23)</f>
        <v>0.60192692410801629</v>
      </c>
      <c r="J90" s="12">
        <f>_xlfn.STDEV.P(Sheet9!L11,Sheet9!X11,Sheet9!L23,Sheet9!X23)</f>
        <v>0.5361148325113847</v>
      </c>
      <c r="K90" s="12">
        <f>_xlfn.STDEV.P(Sheet10!L11,Sheet10!X11,Sheet10!L23,Sheet10!X23)</f>
        <v>0.39790242665146974</v>
      </c>
      <c r="L90" s="12">
        <f>_xlfn.STDEV.P(Sheet11!L11,Sheet11!X11,Sheet11!L23,Sheet11!X23)</f>
        <v>0.56747268617018765</v>
      </c>
      <c r="M90" s="12">
        <f>_xlfn.STDEV.P(Sheet12!L11,Sheet12!X11,Sheet12!L23,Sheet12!X23)</f>
        <v>0.45712038855659226</v>
      </c>
      <c r="N90" s="12">
        <f>_xlfn.STDEV.P(Sheet13!L11,Sheet13!X11,Sheet13!L23,Sheet13!X23)</f>
        <v>0.66420114283579368</v>
      </c>
      <c r="O90" s="12">
        <f>_xlfn.STDEV.P(Sheet14!L11,Sheet14!X11,Sheet14!L23,Sheet14!X23)</f>
        <v>0.27811734829304829</v>
      </c>
      <c r="P90" s="12">
        <f t="shared" si="72"/>
        <v>0.51222697864173505</v>
      </c>
      <c r="S90" t="s">
        <v>19</v>
      </c>
      <c r="T90">
        <v>0.28100533087003182</v>
      </c>
      <c r="U90" s="12">
        <v>0.51222697864173505</v>
      </c>
    </row>
    <row r="91" spans="2:21" x14ac:dyDescent="0.25">
      <c r="B91" t="s">
        <v>20</v>
      </c>
      <c r="C91" s="12">
        <f>_xlfn.STDEV.P(Sheet2!L12,Sheet2!X12,Sheet2!L24,Sheet2!X24)</f>
        <v>0.11082365012012896</v>
      </c>
      <c r="D91" s="12">
        <f>_xlfn.STDEV.P(Sheet3!L12,Sheet3!X12,Sheet3!L24,Sheet3!X24)</f>
        <v>0.39925714896524178</v>
      </c>
      <c r="E91" s="12">
        <f>_xlfn.STDEV.P(Sheet4!L12,Sheet4!X12,Sheet4!L24,Sheet4!X24)</f>
        <v>0.32001944286824002</v>
      </c>
      <c r="F91" s="12">
        <f>_xlfn.STDEV.P(Sheet5!L12,Sheet5!X12,Sheet5!L24,Sheet5!X24)</f>
        <v>0.7949790616607314</v>
      </c>
      <c r="G91" s="12">
        <f>_xlfn.STDEV.P(Sheet6!L12,Sheet6!X12,Sheet6!L24,Sheet6!X24)</f>
        <v>0.4091138862491398</v>
      </c>
      <c r="H91" s="12">
        <f>_xlfn.STDEV.P(Sheet7!L12,Sheet7!X12,Sheet7!L24,Sheet7!X24)</f>
        <v>0.90579997734610962</v>
      </c>
      <c r="I91" s="12">
        <f>_xlfn.STDEV.P(Sheet8!L12,Sheet8!X12,Sheet8!L24,Sheet8!X24)</f>
        <v>0.75547341582339844</v>
      </c>
      <c r="J91" s="12">
        <f>_xlfn.STDEV.P(Sheet9!L12,Sheet9!X12,Sheet9!L24,Sheet9!X24)</f>
        <v>0.27358110562589949</v>
      </c>
      <c r="K91" s="12">
        <f>_xlfn.STDEV.P(Sheet10!L12,Sheet10!X12,Sheet10!L24,Sheet10!X24)</f>
        <v>0.50284254245438398</v>
      </c>
      <c r="L91" s="12">
        <f>_xlfn.STDEV.P(Sheet11!L12,Sheet11!X12,Sheet11!L24,Sheet11!X24)</f>
        <v>0.94889154512771245</v>
      </c>
      <c r="M91" s="12">
        <f>_xlfn.STDEV.P(Sheet12!L12,Sheet12!X12,Sheet12!L24,Sheet12!X24)</f>
        <v>0.61563617344858634</v>
      </c>
      <c r="N91" s="12">
        <f>_xlfn.STDEV.P(Sheet13!L12,Sheet13!X12,Sheet13!L24,Sheet13!X24)</f>
        <v>0.6928741382751582</v>
      </c>
      <c r="O91" s="12">
        <f>_xlfn.STDEV.P(Sheet14!L12,Sheet14!X12,Sheet14!L24,Sheet14!X24)</f>
        <v>0.34853926480145109</v>
      </c>
      <c r="P91" s="12">
        <f t="shared" si="72"/>
        <v>0.54444856559739851</v>
      </c>
      <c r="S91" t="s">
        <v>20</v>
      </c>
      <c r="T91">
        <v>-0.61604482677608396</v>
      </c>
      <c r="U91" s="12">
        <v>0.54444856559739851</v>
      </c>
    </row>
    <row r="92" spans="2:21" x14ac:dyDescent="0.25">
      <c r="B92" t="s">
        <v>47</v>
      </c>
      <c r="C92" s="12">
        <f>AVERAGE(C83:C91)</f>
        <v>0.33403895155731944</v>
      </c>
      <c r="D92" s="12">
        <f t="shared" ref="D92:O92" si="86">AVERAGE(D83:D91)</f>
        <v>0.4626319421645248</v>
      </c>
      <c r="E92" s="12">
        <f t="shared" si="86"/>
        <v>0.43444220361897085</v>
      </c>
      <c r="F92" s="12">
        <f t="shared" si="86"/>
        <v>0.62215000142764909</v>
      </c>
      <c r="G92" s="12">
        <f t="shared" si="86"/>
        <v>0.31455106386187898</v>
      </c>
      <c r="H92" s="12">
        <f t="shared" si="86"/>
        <v>0.48610032154590033</v>
      </c>
      <c r="I92" s="12">
        <f t="shared" si="86"/>
        <v>0.52446977070366996</v>
      </c>
      <c r="J92" s="12">
        <f t="shared" si="86"/>
        <v>0.35512364404238317</v>
      </c>
      <c r="K92" s="12">
        <f t="shared" si="86"/>
        <v>0.37788411325692678</v>
      </c>
      <c r="L92" s="12">
        <f t="shared" si="86"/>
        <v>0.7230581292685806</v>
      </c>
      <c r="M92" s="12">
        <f t="shared" si="86"/>
        <v>0.41701975898272092</v>
      </c>
      <c r="N92" s="12">
        <f t="shared" si="86"/>
        <v>0.64470018869914825</v>
      </c>
      <c r="O92" s="12">
        <f t="shared" si="86"/>
        <v>0.34221687705210246</v>
      </c>
      <c r="P92" s="12">
        <f t="shared" si="72"/>
        <v>0.4644913050909058</v>
      </c>
    </row>
    <row r="93" spans="2:21" x14ac:dyDescent="0.25">
      <c r="B93" t="s">
        <v>84</v>
      </c>
      <c r="C93" s="12">
        <f>Sheet2!Y36</f>
        <v>1.8583279791309522</v>
      </c>
      <c r="D93" s="12">
        <f>Sheet3!Y36</f>
        <v>2.4017917066955188</v>
      </c>
      <c r="E93" s="12">
        <f>Sheet4!Y36</f>
        <v>2.1806241293929012</v>
      </c>
      <c r="F93" s="12">
        <f>Sheet5!Y36</f>
        <v>3.3256714285979556</v>
      </c>
      <c r="G93" s="12">
        <f>Sheet6!Y36</f>
        <v>1.7131607615715698</v>
      </c>
      <c r="H93" s="12">
        <f>Sheet7!Y36</f>
        <v>2.566835298257049</v>
      </c>
      <c r="I93" s="12">
        <f>Sheet8!Y36</f>
        <v>2.6830595663657437</v>
      </c>
      <c r="J93" s="12">
        <f>Sheet9!Y36</f>
        <v>1.8758660052134359</v>
      </c>
      <c r="K93" s="12">
        <f>Sheet10!Y36</f>
        <v>2.0212192667714053</v>
      </c>
      <c r="L93" s="12">
        <f>Sheet11!Y36</f>
        <v>3.8942559634076872</v>
      </c>
      <c r="M93" s="12">
        <f>Sheet12!Y36</f>
        <v>2.1620200356165764</v>
      </c>
      <c r="N93" s="12">
        <f>Sheet13!Y36</f>
        <v>3.3517624814635227</v>
      </c>
      <c r="O93" s="12">
        <f>Sheet14!Y36</f>
        <v>1.690430404537185</v>
      </c>
      <c r="S93" t="s">
        <v>80</v>
      </c>
    </row>
    <row r="94" spans="2:21" x14ac:dyDescent="0.25">
      <c r="S94" t="s">
        <v>12</v>
      </c>
      <c r="T94" s="12">
        <v>2.1906354515050173</v>
      </c>
      <c r="U94" s="12">
        <v>1.3286780735868315</v>
      </c>
    </row>
    <row r="95" spans="2:21" x14ac:dyDescent="0.25">
      <c r="B95" t="s">
        <v>27</v>
      </c>
      <c r="C95" t="s">
        <v>33</v>
      </c>
      <c r="D95" t="s">
        <v>34</v>
      </c>
      <c r="E95" t="s">
        <v>35</v>
      </c>
      <c r="F95" t="s">
        <v>36</v>
      </c>
      <c r="G95" t="s">
        <v>45</v>
      </c>
      <c r="I95" t="s">
        <v>28</v>
      </c>
      <c r="J95" t="s">
        <v>33</v>
      </c>
      <c r="K95" t="s">
        <v>34</v>
      </c>
      <c r="L95" t="s">
        <v>35</v>
      </c>
      <c r="M95" t="s">
        <v>36</v>
      </c>
      <c r="N95" t="s">
        <v>45</v>
      </c>
      <c r="S95" t="s">
        <v>13</v>
      </c>
      <c r="T95" s="12">
        <v>3.2742474916387958</v>
      </c>
      <c r="U95" s="12">
        <v>1.1279585476391354</v>
      </c>
    </row>
    <row r="96" spans="2:21" x14ac:dyDescent="0.25">
      <c r="B96" t="s">
        <v>12</v>
      </c>
      <c r="C96" s="12">
        <f t="shared" ref="C96:C104" si="87">K4</f>
        <v>1.8237351870912992</v>
      </c>
      <c r="D96" s="12">
        <f t="shared" ref="D96:D104" si="88">K16</f>
        <v>1.6964713158584073</v>
      </c>
      <c r="E96" s="12">
        <f t="shared" ref="E96:E104" si="89">W4</f>
        <v>1.6025716034843902</v>
      </c>
      <c r="F96" s="12">
        <f t="shared" ref="F96:F104" si="90">W16</f>
        <v>1.3775664386399744</v>
      </c>
      <c r="G96" s="12">
        <f>_xlfn.STDEV.P(C96:F96)</f>
        <v>0.163041554640593</v>
      </c>
      <c r="I96" t="s">
        <v>12</v>
      </c>
      <c r="J96" s="12">
        <f t="shared" ref="J96:J104" si="91">L4</f>
        <v>1.256198126571525</v>
      </c>
      <c r="K96" s="12">
        <f t="shared" ref="K96:K104" si="92">K16</f>
        <v>1.6964713158584073</v>
      </c>
      <c r="L96" s="12">
        <f t="shared" ref="L96:L104" si="93">X4</f>
        <v>1.5724381218405816</v>
      </c>
      <c r="M96" s="12">
        <f t="shared" ref="M96:M104" si="94">X16</f>
        <v>1.3112741650128181</v>
      </c>
      <c r="N96" s="12">
        <f>_xlfn.STDEV.P(J96:M96)</f>
        <v>0.18180505981798881</v>
      </c>
      <c r="S96" t="s">
        <v>14</v>
      </c>
      <c r="T96" s="12">
        <v>2.3846153846153846</v>
      </c>
      <c r="U96" s="12">
        <v>1.292102341305625</v>
      </c>
    </row>
    <row r="97" spans="2:21" x14ac:dyDescent="0.25">
      <c r="B97" t="s">
        <v>13</v>
      </c>
      <c r="C97" s="12">
        <f t="shared" si="87"/>
        <v>0.83339379020562787</v>
      </c>
      <c r="D97" s="12">
        <f t="shared" si="88"/>
        <v>0.66414556653621359</v>
      </c>
      <c r="E97" s="12">
        <f t="shared" si="89"/>
        <v>0.71734058390941502</v>
      </c>
      <c r="F97" s="12">
        <f t="shared" si="90"/>
        <v>0.54610640304835134</v>
      </c>
      <c r="G97" s="12">
        <f t="shared" ref="G97:G104" si="95">_xlfn.STDEV.P(C97:F97)</f>
        <v>0.10329915579638831</v>
      </c>
      <c r="I97" t="s">
        <v>13</v>
      </c>
      <c r="J97" s="12">
        <f t="shared" si="91"/>
        <v>1.2365378501594024</v>
      </c>
      <c r="K97" s="12">
        <f t="shared" si="92"/>
        <v>0.66414556653621359</v>
      </c>
      <c r="L97" s="12">
        <f t="shared" si="93"/>
        <v>0.80795190125277938</v>
      </c>
      <c r="M97" s="12">
        <f t="shared" si="94"/>
        <v>0.86550673197783334</v>
      </c>
      <c r="N97" s="12">
        <f t="shared" ref="N97:N104" si="96">_xlfn.STDEV.P(J97:M97)</f>
        <v>0.21117558926208663</v>
      </c>
      <c r="S97" t="s">
        <v>15</v>
      </c>
      <c r="T97" s="12">
        <v>1.4247491638795993</v>
      </c>
      <c r="U97" s="12">
        <v>1.545781434629842</v>
      </c>
    </row>
    <row r="98" spans="2:21" x14ac:dyDescent="0.25">
      <c r="B98" t="s">
        <v>14</v>
      </c>
      <c r="C98" s="12">
        <f t="shared" si="87"/>
        <v>0.13600770688487868</v>
      </c>
      <c r="D98" s="12">
        <f t="shared" si="88"/>
        <v>-4.6642387586830036E-2</v>
      </c>
      <c r="E98" s="12">
        <f t="shared" si="89"/>
        <v>-0.31981666446794144</v>
      </c>
      <c r="F98" s="12">
        <f t="shared" si="90"/>
        <v>-0.11882831184592309</v>
      </c>
      <c r="G98" s="12">
        <f t="shared" si="95"/>
        <v>0.16323097555164234</v>
      </c>
      <c r="I98" t="s">
        <v>14</v>
      </c>
      <c r="J98" s="12">
        <f t="shared" si="91"/>
        <v>-0.36512960056666138</v>
      </c>
      <c r="K98" s="12">
        <f t="shared" si="92"/>
        <v>-4.6642387586830036E-2</v>
      </c>
      <c r="L98" s="12">
        <f t="shared" si="93"/>
        <v>-0.33333989736452507</v>
      </c>
      <c r="M98" s="12">
        <f t="shared" si="94"/>
        <v>-0.16745661591637281</v>
      </c>
      <c r="N98" s="12">
        <f t="shared" si="96"/>
        <v>0.12889630082587097</v>
      </c>
      <c r="S98" t="s">
        <v>16</v>
      </c>
      <c r="T98" s="12">
        <v>5.0133779264214047</v>
      </c>
      <c r="U98" s="12">
        <v>2.1868215784185527</v>
      </c>
    </row>
    <row r="99" spans="2:21" x14ac:dyDescent="0.25">
      <c r="B99" t="s">
        <v>15</v>
      </c>
      <c r="C99" s="12">
        <f t="shared" si="87"/>
        <v>-0.47387536274424519</v>
      </c>
      <c r="D99" s="12">
        <f t="shared" si="88"/>
        <v>-0.19118749913639294</v>
      </c>
      <c r="E99" s="12">
        <f t="shared" si="89"/>
        <v>-0.37996017474059163</v>
      </c>
      <c r="F99" s="12">
        <f t="shared" si="90"/>
        <v>-0.25969502269410205</v>
      </c>
      <c r="G99" s="12">
        <f t="shared" si="95"/>
        <v>0.1087996494331646</v>
      </c>
      <c r="I99" t="s">
        <v>15</v>
      </c>
      <c r="J99" s="12">
        <f t="shared" si="91"/>
        <v>-0.40818404763389093</v>
      </c>
      <c r="K99" s="12">
        <f t="shared" si="92"/>
        <v>-0.19118749913639294</v>
      </c>
      <c r="L99" s="12">
        <f t="shared" si="93"/>
        <v>-0.42200933682901137</v>
      </c>
      <c r="M99" s="12">
        <f t="shared" si="94"/>
        <v>-0.19194151040840171</v>
      </c>
      <c r="N99" s="12">
        <f t="shared" si="96"/>
        <v>0.11187324569282983</v>
      </c>
      <c r="S99" t="s">
        <v>17</v>
      </c>
      <c r="T99" s="12">
        <v>1.7993311036789306</v>
      </c>
      <c r="U99" s="12">
        <v>2.3271984792932425</v>
      </c>
    </row>
    <row r="100" spans="2:21" x14ac:dyDescent="0.25">
      <c r="B100" t="s">
        <v>16</v>
      </c>
      <c r="C100" s="12">
        <f t="shared" si="87"/>
        <v>-0.60049648215216012</v>
      </c>
      <c r="D100" s="12">
        <f t="shared" si="88"/>
        <v>-0.67078660750136487</v>
      </c>
      <c r="E100" s="12">
        <f t="shared" si="89"/>
        <v>-0.68008471306439233</v>
      </c>
      <c r="F100" s="12">
        <f t="shared" si="90"/>
        <v>-0.5188373003727651</v>
      </c>
      <c r="G100" s="12">
        <f t="shared" si="95"/>
        <v>6.4768329931519958E-2</v>
      </c>
      <c r="I100" t="s">
        <v>16</v>
      </c>
      <c r="J100" s="12">
        <f t="shared" si="91"/>
        <v>-0.14427977452917279</v>
      </c>
      <c r="K100" s="12">
        <f t="shared" si="92"/>
        <v>-0.67078660750136487</v>
      </c>
      <c r="L100" s="12">
        <f t="shared" si="93"/>
        <v>-0.33659400672824707</v>
      </c>
      <c r="M100" s="12">
        <f t="shared" si="94"/>
        <v>-0.32125055225969235</v>
      </c>
      <c r="N100" s="12">
        <f t="shared" si="96"/>
        <v>0.19033004806843276</v>
      </c>
      <c r="S100" t="s">
        <v>18</v>
      </c>
      <c r="T100" s="12">
        <v>3.3946488294314379</v>
      </c>
      <c r="U100" s="12">
        <v>2.212887345839599</v>
      </c>
    </row>
    <row r="101" spans="2:21" x14ac:dyDescent="0.25">
      <c r="B101" t="s">
        <v>17</v>
      </c>
      <c r="C101" s="12">
        <f t="shared" si="87"/>
        <v>-0.1054607942541135</v>
      </c>
      <c r="D101" s="12">
        <f t="shared" si="88"/>
        <v>-0.31370654876016346</v>
      </c>
      <c r="E101" s="12">
        <f t="shared" si="89"/>
        <v>-0.13287059607054511</v>
      </c>
      <c r="F101" s="12">
        <f t="shared" si="90"/>
        <v>8.6034109395436903E-2</v>
      </c>
      <c r="G101" s="12">
        <f t="shared" si="95"/>
        <v>0.14168658089074268</v>
      </c>
      <c r="I101" t="s">
        <v>17</v>
      </c>
      <c r="J101" s="12">
        <f t="shared" si="91"/>
        <v>-0.24139327789096304</v>
      </c>
      <c r="K101" s="12">
        <f t="shared" si="92"/>
        <v>-0.31370654876016346</v>
      </c>
      <c r="L101" s="12">
        <f t="shared" si="93"/>
        <v>-5.2843073279689505E-2</v>
      </c>
      <c r="M101" s="12">
        <f t="shared" si="94"/>
        <v>-0.16628778500411587</v>
      </c>
      <c r="N101" s="12">
        <f t="shared" si="96"/>
        <v>9.6524922698066382E-2</v>
      </c>
      <c r="S101" t="s">
        <v>19</v>
      </c>
      <c r="T101" s="12">
        <v>3.7926421404682267</v>
      </c>
      <c r="U101" s="12">
        <v>2.3123891232352913</v>
      </c>
    </row>
    <row r="102" spans="2:21" x14ac:dyDescent="0.25">
      <c r="B102" t="s">
        <v>18</v>
      </c>
      <c r="C102" s="12">
        <f t="shared" si="87"/>
        <v>-1.1863145351996036</v>
      </c>
      <c r="D102" s="12">
        <f t="shared" si="88"/>
        <v>-0.96414942656444458</v>
      </c>
      <c r="E102" s="12">
        <f t="shared" si="89"/>
        <v>-0.80067687900626028</v>
      </c>
      <c r="F102" s="12">
        <f t="shared" si="90"/>
        <v>-0.86014650043936491</v>
      </c>
      <c r="G102" s="12">
        <f t="shared" si="95"/>
        <v>0.14695574218741461</v>
      </c>
      <c r="I102" t="s">
        <v>18</v>
      </c>
      <c r="J102" s="12">
        <f t="shared" si="91"/>
        <v>-1.0847937164150072</v>
      </c>
      <c r="K102" s="12">
        <f t="shared" si="92"/>
        <v>-0.96414942656444458</v>
      </c>
      <c r="L102" s="12">
        <f t="shared" si="93"/>
        <v>-0.91301864886089001</v>
      </c>
      <c r="M102" s="12">
        <f t="shared" si="94"/>
        <v>-0.9606797891139961</v>
      </c>
      <c r="N102" s="12">
        <f t="shared" si="96"/>
        <v>6.3425135277586767E-2</v>
      </c>
      <c r="S102" t="s">
        <v>20</v>
      </c>
      <c r="T102" s="12">
        <v>3.1103678929765879</v>
      </c>
      <c r="U102" s="12">
        <v>2.345247062660806</v>
      </c>
    </row>
    <row r="103" spans="2:21" x14ac:dyDescent="0.25">
      <c r="B103" t="s">
        <v>19</v>
      </c>
      <c r="C103" s="12">
        <f t="shared" si="87"/>
        <v>0.12918823138026411</v>
      </c>
      <c r="D103" s="12">
        <f t="shared" si="88"/>
        <v>0.16262791428322951</v>
      </c>
      <c r="E103" s="12">
        <f t="shared" si="89"/>
        <v>0.49709536280651234</v>
      </c>
      <c r="F103" s="12">
        <f t="shared" si="90"/>
        <v>0.38148044537666859</v>
      </c>
      <c r="G103" s="12">
        <f t="shared" si="95"/>
        <v>0.15273689481632671</v>
      </c>
      <c r="I103" t="s">
        <v>19</v>
      </c>
      <c r="J103" s="12">
        <f t="shared" si="91"/>
        <v>0.38787382973324908</v>
      </c>
      <c r="K103" s="12">
        <f t="shared" si="92"/>
        <v>0.16262791428322951</v>
      </c>
      <c r="L103" s="12">
        <f t="shared" si="93"/>
        <v>0.40444854303608807</v>
      </c>
      <c r="M103" s="12">
        <f t="shared" si="94"/>
        <v>0.26761945802169174</v>
      </c>
      <c r="N103" s="12">
        <f t="shared" si="96"/>
        <v>9.8009628582036559E-2</v>
      </c>
    </row>
    <row r="104" spans="2:21" x14ac:dyDescent="0.25">
      <c r="B104" t="s">
        <v>20</v>
      </c>
      <c r="C104" s="12">
        <f t="shared" si="87"/>
        <v>-0.55617774121194752</v>
      </c>
      <c r="D104" s="12">
        <f t="shared" si="88"/>
        <v>-0.33677232712865418</v>
      </c>
      <c r="E104" s="12">
        <f t="shared" si="89"/>
        <v>-0.4475028038767675</v>
      </c>
      <c r="F104" s="12">
        <f t="shared" si="90"/>
        <v>-0.63368026110827613</v>
      </c>
      <c r="G104" s="12">
        <f t="shared" si="95"/>
        <v>0.11209182163695343</v>
      </c>
      <c r="I104" t="s">
        <v>20</v>
      </c>
      <c r="J104" s="12">
        <f t="shared" si="91"/>
        <v>-0.63682938942848044</v>
      </c>
      <c r="K104" s="12">
        <f t="shared" si="92"/>
        <v>-0.33677232712865418</v>
      </c>
      <c r="L104" s="12">
        <f t="shared" si="93"/>
        <v>-0.72703360306708598</v>
      </c>
      <c r="M104" s="12">
        <f t="shared" si="94"/>
        <v>-0.63678410230976423</v>
      </c>
      <c r="N104" s="12">
        <f t="shared" si="96"/>
        <v>0.1476115984552967</v>
      </c>
    </row>
    <row r="105" spans="2:21" x14ac:dyDescent="0.25">
      <c r="B105" t="s">
        <v>48</v>
      </c>
      <c r="C105" s="12">
        <f>AVERAGE(C96:C104)</f>
        <v>0</v>
      </c>
      <c r="D105" s="12">
        <f t="shared" ref="D105:F105" si="97">AVERAGE(D96:D104)</f>
        <v>0</v>
      </c>
      <c r="E105" s="12">
        <f t="shared" si="97"/>
        <v>6.2328576637577142E-3</v>
      </c>
      <c r="F105" s="12">
        <f t="shared" si="97"/>
        <v>0</v>
      </c>
      <c r="I105" t="s">
        <v>48</v>
      </c>
      <c r="J105" s="12">
        <f>AVERAGE(J96:J104)</f>
        <v>0</v>
      </c>
      <c r="K105" s="12">
        <f t="shared" ref="K105:M105" si="98">AVERAGE(K96:K104)</f>
        <v>0</v>
      </c>
      <c r="L105" s="12">
        <f t="shared" si="98"/>
        <v>0</v>
      </c>
      <c r="M105" s="12">
        <f t="shared" si="98"/>
        <v>0</v>
      </c>
    </row>
    <row r="139" spans="1:17" x14ac:dyDescent="0.25">
      <c r="A139" t="s">
        <v>39</v>
      </c>
    </row>
    <row r="142" spans="1:17" x14ac:dyDescent="0.25">
      <c r="D142" t="s">
        <v>29</v>
      </c>
      <c r="E142" t="s">
        <v>30</v>
      </c>
      <c r="F142" t="s">
        <v>31</v>
      </c>
      <c r="G142" t="s">
        <v>32</v>
      </c>
      <c r="H142" t="s">
        <v>54</v>
      </c>
      <c r="I142" t="s">
        <v>55</v>
      </c>
      <c r="J142" t="s">
        <v>67</v>
      </c>
      <c r="K142" t="s">
        <v>68</v>
      </c>
      <c r="L142" t="s">
        <v>69</v>
      </c>
      <c r="M142" t="s">
        <v>70</v>
      </c>
      <c r="N142" t="s">
        <v>71</v>
      </c>
      <c r="O142" t="s">
        <v>73</v>
      </c>
      <c r="P142" t="s">
        <v>72</v>
      </c>
      <c r="Q142" s="12" t="s">
        <v>74</v>
      </c>
    </row>
    <row r="143" spans="1:17" x14ac:dyDescent="0.25">
      <c r="B143" s="31" t="s">
        <v>89</v>
      </c>
      <c r="C143" s="31"/>
      <c r="D143">
        <v>1</v>
      </c>
      <c r="E143">
        <v>1</v>
      </c>
      <c r="F143">
        <v>0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f>SUM(D143:P143)</f>
        <v>11</v>
      </c>
    </row>
    <row r="144" spans="1:17" x14ac:dyDescent="0.25">
      <c r="B144" s="31" t="s">
        <v>88</v>
      </c>
      <c r="C144" s="31"/>
      <c r="D144">
        <v>1</v>
      </c>
      <c r="E144">
        <v>1</v>
      </c>
      <c r="F144">
        <v>0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0</v>
      </c>
      <c r="P144">
        <v>1</v>
      </c>
      <c r="Q144">
        <f t="shared" ref="Q144:Q146" si="99">SUM(D144:P144)</f>
        <v>10</v>
      </c>
    </row>
    <row r="145" spans="2:17" x14ac:dyDescent="0.25">
      <c r="B145" s="31" t="s">
        <v>90</v>
      </c>
      <c r="C145" s="31"/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0</v>
      </c>
      <c r="P145">
        <v>1</v>
      </c>
      <c r="Q145">
        <f t="shared" si="99"/>
        <v>7</v>
      </c>
    </row>
    <row r="146" spans="2:17" x14ac:dyDescent="0.25">
      <c r="B146" s="31" t="s">
        <v>92</v>
      </c>
      <c r="C146" s="31"/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f t="shared" si="99"/>
        <v>2</v>
      </c>
    </row>
  </sheetData>
  <sortState xmlns:xlrd2="http://schemas.microsoft.com/office/spreadsheetml/2017/richdata2" ref="S94:U102">
    <sortCondition ref="T94:T102"/>
  </sortState>
  <mergeCells count="7">
    <mergeCell ref="U42:X44"/>
    <mergeCell ref="BH2:BN2"/>
    <mergeCell ref="BX2:CD2"/>
    <mergeCell ref="B146:C146"/>
    <mergeCell ref="B145:C145"/>
    <mergeCell ref="B144:C144"/>
    <mergeCell ref="B143:C14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D885-C438-40DD-8F8C-7749425CB9C4}">
  <dimension ref="A1:H10"/>
  <sheetViews>
    <sheetView tabSelected="1" workbookViewId="0">
      <selection sqref="A1:H10"/>
    </sheetView>
  </sheetViews>
  <sheetFormatPr defaultRowHeight="15" x14ac:dyDescent="0.25"/>
  <sheetData>
    <row r="1" spans="1:8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25">
      <c r="A2" t="s">
        <v>12</v>
      </c>
      <c r="B2">
        <v>1.6250861362685181</v>
      </c>
      <c r="C2">
        <v>1.4298717269210637</v>
      </c>
      <c r="D2">
        <v>0.14899999999999999</v>
      </c>
      <c r="E2">
        <v>2.6</v>
      </c>
      <c r="F2">
        <v>0.72599999999999998</v>
      </c>
      <c r="G2">
        <v>0.88</v>
      </c>
      <c r="H2">
        <v>1</v>
      </c>
    </row>
    <row r="3" spans="1:8" x14ac:dyDescent="0.25">
      <c r="A3" t="s">
        <v>13</v>
      </c>
      <c r="B3">
        <v>0.69024658592490185</v>
      </c>
      <c r="C3">
        <v>0.9839732753065904</v>
      </c>
      <c r="D3">
        <v>1.2E-2</v>
      </c>
      <c r="E3">
        <v>4.0739999999999998</v>
      </c>
      <c r="F3">
        <v>0.108</v>
      </c>
      <c r="G3">
        <v>0.79200000000000004</v>
      </c>
      <c r="H3">
        <v>1</v>
      </c>
    </row>
    <row r="4" spans="1:8" x14ac:dyDescent="0.25">
      <c r="A4" t="s">
        <v>19</v>
      </c>
      <c r="B4">
        <v>-8.7319914253953954E-2</v>
      </c>
      <c r="C4">
        <v>-0.28250470044924431</v>
      </c>
      <c r="D4">
        <v>1.0999999999999999E-2</v>
      </c>
      <c r="E4">
        <v>2.927</v>
      </c>
      <c r="F4">
        <v>0.22500000000000001</v>
      </c>
      <c r="G4">
        <v>0.89</v>
      </c>
      <c r="H4">
        <v>1</v>
      </c>
    </row>
    <row r="5" spans="1:8" x14ac:dyDescent="0.25">
      <c r="A5" t="s">
        <v>14</v>
      </c>
      <c r="B5">
        <v>-0.32617951482883301</v>
      </c>
      <c r="C5">
        <v>-0.27881402648867837</v>
      </c>
      <c r="D5">
        <v>2.7E-2</v>
      </c>
      <c r="E5">
        <v>2.0579999999999998</v>
      </c>
      <c r="F5">
        <v>0.54100000000000004</v>
      </c>
      <c r="G5">
        <v>0.90500000000000003</v>
      </c>
      <c r="H5">
        <v>0</v>
      </c>
    </row>
    <row r="6" spans="1:8" x14ac:dyDescent="0.25">
      <c r="A6" t="s">
        <v>17</v>
      </c>
      <c r="B6">
        <v>-0.61755127577267066</v>
      </c>
      <c r="C6">
        <v>-0.3108924090437365</v>
      </c>
      <c r="D6">
        <v>0.28299999999999997</v>
      </c>
      <c r="E6">
        <v>5.6130000000000004</v>
      </c>
      <c r="F6">
        <v>2E-3</v>
      </c>
      <c r="G6">
        <v>0.80700000000000005</v>
      </c>
      <c r="H6">
        <v>0</v>
      </c>
    </row>
    <row r="7" spans="1:8" x14ac:dyDescent="0.25">
      <c r="A7" t="s">
        <v>15</v>
      </c>
      <c r="B7">
        <v>-0.11650095742234633</v>
      </c>
      <c r="C7">
        <v>-0.2224777741618785</v>
      </c>
      <c r="D7">
        <v>0.2</v>
      </c>
      <c r="E7">
        <v>2.1219999999999999</v>
      </c>
      <c r="F7">
        <v>0.96899999999999997</v>
      </c>
      <c r="G7">
        <v>0.93300000000000005</v>
      </c>
      <c r="H7">
        <v>1</v>
      </c>
    </row>
    <row r="8" spans="1:8" x14ac:dyDescent="0.25">
      <c r="A8" s="12" t="s">
        <v>20</v>
      </c>
      <c r="B8">
        <v>-0.95282183530241826</v>
      </c>
      <c r="C8">
        <v>-0.98411659617806402</v>
      </c>
      <c r="D8">
        <v>2.9000000000000001E-2</v>
      </c>
      <c r="E8">
        <v>4.3150000000000004</v>
      </c>
      <c r="F8">
        <v>0.16300000000000001</v>
      </c>
      <c r="G8">
        <v>0.74099999999999999</v>
      </c>
      <c r="H8">
        <v>1</v>
      </c>
    </row>
    <row r="9" spans="1:8" x14ac:dyDescent="0.25">
      <c r="A9" t="s">
        <v>16</v>
      </c>
      <c r="B9">
        <v>0.29259798846166857</v>
      </c>
      <c r="C9">
        <v>0.28100533087003182</v>
      </c>
      <c r="D9">
        <v>0.159</v>
      </c>
      <c r="E9">
        <v>4.5620000000000003</v>
      </c>
      <c r="F9">
        <v>2.5000000000000001E-2</v>
      </c>
      <c r="G9">
        <v>0.79700000000000004</v>
      </c>
      <c r="H9">
        <v>0</v>
      </c>
    </row>
    <row r="10" spans="1:8" x14ac:dyDescent="0.25">
      <c r="A10" t="s">
        <v>18</v>
      </c>
      <c r="B10">
        <v>-0.49353328333141133</v>
      </c>
      <c r="C10">
        <v>-0.61604482677608396</v>
      </c>
      <c r="D10">
        <v>1.0999999999999999E-2</v>
      </c>
      <c r="E10">
        <v>4.05</v>
      </c>
      <c r="F10">
        <v>0.11700000000000001</v>
      </c>
      <c r="G10">
        <v>0.78800000000000003</v>
      </c>
      <c r="H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E5FA-360B-44C7-B6D8-DF2E22E0BDDE}">
  <dimension ref="A1:Y36"/>
  <sheetViews>
    <sheetView workbookViewId="0">
      <selection activeCell="T26" sqref="T26:Y36"/>
    </sheetView>
  </sheetViews>
  <sheetFormatPr defaultRowHeight="15" x14ac:dyDescent="0.25"/>
  <sheetData>
    <row r="1" spans="1:24" x14ac:dyDescent="0.25">
      <c r="A1" t="s">
        <v>3</v>
      </c>
    </row>
    <row r="2" spans="1:24" x14ac:dyDescent="0.25">
      <c r="B2" t="s">
        <v>0</v>
      </c>
      <c r="I2" t="s">
        <v>2</v>
      </c>
      <c r="J2" t="s">
        <v>5</v>
      </c>
      <c r="K2" t="s">
        <v>27</v>
      </c>
      <c r="L2" t="s">
        <v>28</v>
      </c>
      <c r="N2" t="s">
        <v>6</v>
      </c>
      <c r="U2" t="s">
        <v>2</v>
      </c>
      <c r="V2" t="s">
        <v>1</v>
      </c>
      <c r="W2" t="s">
        <v>27</v>
      </c>
      <c r="X2" t="s">
        <v>28</v>
      </c>
    </row>
    <row r="3" spans="1:24" x14ac:dyDescent="0.25">
      <c r="B3">
        <v>0</v>
      </c>
      <c r="C3">
        <v>23</v>
      </c>
      <c r="D3">
        <v>2</v>
      </c>
      <c r="E3">
        <v>12</v>
      </c>
      <c r="F3">
        <v>22</v>
      </c>
      <c r="G3">
        <v>15</v>
      </c>
      <c r="H3">
        <v>18</v>
      </c>
      <c r="N3">
        <v>0</v>
      </c>
      <c r="O3">
        <v>17</v>
      </c>
      <c r="P3">
        <v>6</v>
      </c>
      <c r="Q3">
        <v>18</v>
      </c>
      <c r="R3">
        <v>21</v>
      </c>
      <c r="S3">
        <v>17</v>
      </c>
      <c r="T3">
        <v>25</v>
      </c>
    </row>
    <row r="4" spans="1:24" x14ac:dyDescent="0.25">
      <c r="B4">
        <v>1</v>
      </c>
      <c r="C4">
        <v>1</v>
      </c>
      <c r="D4">
        <v>1</v>
      </c>
      <c r="E4">
        <v>4</v>
      </c>
      <c r="F4">
        <v>17</v>
      </c>
      <c r="G4">
        <v>18</v>
      </c>
      <c r="H4">
        <v>27</v>
      </c>
      <c r="I4">
        <v>9</v>
      </c>
      <c r="J4">
        <v>7.5</v>
      </c>
      <c r="K4">
        <f>(I4-AVERAGE(I$4:I$12))/_xlfn.STDEV.P(I$4:I$12)</f>
        <v>1.468567377019206</v>
      </c>
      <c r="L4">
        <f>(J4-AVERAGE(J$4:J$12))/_xlfn.STDEV.P(J$4:J$12)</f>
        <v>0.83145009175476481</v>
      </c>
      <c r="N4">
        <v>1</v>
      </c>
      <c r="O4">
        <v>9</v>
      </c>
      <c r="P4">
        <v>1</v>
      </c>
      <c r="Q4">
        <v>3</v>
      </c>
      <c r="R4">
        <v>22</v>
      </c>
      <c r="S4">
        <v>18</v>
      </c>
      <c r="T4">
        <v>27</v>
      </c>
      <c r="U4">
        <v>7.75</v>
      </c>
      <c r="V4">
        <v>6.5</v>
      </c>
      <c r="W4">
        <f>(U4-AVERAGE(U$4:U$12))/_xlfn.STDEV.P(U$4:U$12)</f>
        <v>0.9589962209798758</v>
      </c>
      <c r="X4">
        <f>(V4-AVERAGE(V$4:V$12))/_xlfn.STDEV.P(V$4:V$12)</f>
        <v>0.2297518743202451</v>
      </c>
    </row>
    <row r="5" spans="1:24" x14ac:dyDescent="0.25">
      <c r="B5">
        <v>2</v>
      </c>
      <c r="C5">
        <v>5</v>
      </c>
      <c r="D5">
        <v>1</v>
      </c>
      <c r="E5">
        <v>3</v>
      </c>
      <c r="F5">
        <v>13</v>
      </c>
      <c r="G5">
        <v>10</v>
      </c>
      <c r="H5">
        <v>23</v>
      </c>
      <c r="I5">
        <v>8</v>
      </c>
      <c r="J5">
        <v>8</v>
      </c>
      <c r="K5">
        <f t="shared" ref="K5:K12" si="0">(I5-AVERAGE(I$4:I$12))/_xlfn.STDEV.P(I$4:I$12)</f>
        <v>0.96505856204119256</v>
      </c>
      <c r="L5">
        <f t="shared" ref="L5:L12" si="1">(J5-AVERAGE(J$4:J$12))/_xlfn.STDEV.P(J$4:J$12)</f>
        <v>1.0452515439202756</v>
      </c>
      <c r="N5">
        <v>2</v>
      </c>
      <c r="O5">
        <v>2</v>
      </c>
      <c r="P5">
        <v>1</v>
      </c>
      <c r="Q5">
        <v>8</v>
      </c>
      <c r="R5">
        <v>14</v>
      </c>
      <c r="S5">
        <v>11</v>
      </c>
      <c r="T5">
        <v>26</v>
      </c>
      <c r="U5">
        <v>8</v>
      </c>
      <c r="V5">
        <v>9</v>
      </c>
      <c r="W5">
        <f t="shared" ref="W5:W12" si="2">(V5-AVERAGE(V$4:V$12))/_xlfn.STDEV.P(V$4:V$12)</f>
        <v>1.3785112459214706</v>
      </c>
      <c r="X5">
        <f t="shared" ref="X5:X12" si="3">(V5-AVERAGE(V$4:V$12))/_xlfn.STDEV.P(V$4:V$12)</f>
        <v>1.3785112459214706</v>
      </c>
    </row>
    <row r="6" spans="1:24" x14ac:dyDescent="0.25">
      <c r="B6">
        <v>3</v>
      </c>
      <c r="C6">
        <v>2</v>
      </c>
      <c r="D6">
        <v>1</v>
      </c>
      <c r="E6">
        <v>3</v>
      </c>
      <c r="F6">
        <v>11</v>
      </c>
      <c r="G6">
        <v>10</v>
      </c>
      <c r="H6">
        <v>27</v>
      </c>
      <c r="I6">
        <v>4.5</v>
      </c>
      <c r="J6">
        <v>4</v>
      </c>
      <c r="K6">
        <f t="shared" si="0"/>
        <v>-0.79722229038185444</v>
      </c>
      <c r="L6">
        <f t="shared" si="1"/>
        <v>-0.66516007340381167</v>
      </c>
      <c r="N6">
        <v>3</v>
      </c>
      <c r="O6">
        <v>5</v>
      </c>
      <c r="P6">
        <v>1</v>
      </c>
      <c r="Q6">
        <v>8</v>
      </c>
      <c r="R6">
        <v>21</v>
      </c>
      <c r="S6">
        <v>19</v>
      </c>
      <c r="T6">
        <v>24</v>
      </c>
      <c r="U6">
        <v>6.5</v>
      </c>
      <c r="V6">
        <v>6.75</v>
      </c>
      <c r="W6">
        <f t="shared" si="2"/>
        <v>0.34462781148036764</v>
      </c>
      <c r="X6">
        <f t="shared" si="3"/>
        <v>0.34462781148036764</v>
      </c>
    </row>
    <row r="7" spans="1:24" x14ac:dyDescent="0.25">
      <c r="B7">
        <v>4</v>
      </c>
      <c r="C7">
        <v>6</v>
      </c>
      <c r="D7">
        <v>2</v>
      </c>
      <c r="E7">
        <v>13</v>
      </c>
      <c r="F7">
        <v>13</v>
      </c>
      <c r="G7">
        <v>15</v>
      </c>
      <c r="H7">
        <v>23</v>
      </c>
      <c r="I7">
        <v>7</v>
      </c>
      <c r="J7">
        <v>7.5</v>
      </c>
      <c r="K7">
        <f t="shared" si="0"/>
        <v>0.46154974706317908</v>
      </c>
      <c r="L7">
        <f t="shared" si="1"/>
        <v>0.83145009175476481</v>
      </c>
      <c r="N7">
        <v>4</v>
      </c>
      <c r="O7">
        <v>5</v>
      </c>
      <c r="P7">
        <v>1</v>
      </c>
      <c r="Q7">
        <v>11</v>
      </c>
      <c r="R7">
        <v>21</v>
      </c>
      <c r="S7">
        <v>18</v>
      </c>
      <c r="T7">
        <v>24</v>
      </c>
      <c r="U7">
        <v>7</v>
      </c>
      <c r="V7">
        <v>6.5</v>
      </c>
      <c r="W7">
        <f t="shared" si="2"/>
        <v>0.2297518743202451</v>
      </c>
      <c r="X7">
        <f t="shared" si="3"/>
        <v>0.2297518743202451</v>
      </c>
    </row>
    <row r="8" spans="1:24" x14ac:dyDescent="0.25">
      <c r="B8">
        <v>5</v>
      </c>
      <c r="C8">
        <v>2</v>
      </c>
      <c r="D8">
        <v>1</v>
      </c>
      <c r="E8">
        <v>3</v>
      </c>
      <c r="F8">
        <v>9</v>
      </c>
      <c r="G8">
        <v>6</v>
      </c>
      <c r="H8">
        <v>15</v>
      </c>
      <c r="I8">
        <v>5.5</v>
      </c>
      <c r="J8">
        <v>5.5</v>
      </c>
      <c r="K8">
        <f t="shared" si="0"/>
        <v>-0.29371347540384102</v>
      </c>
      <c r="L8">
        <f t="shared" si="1"/>
        <v>-2.3755716907278908E-2</v>
      </c>
      <c r="N8">
        <v>5</v>
      </c>
      <c r="O8">
        <v>5</v>
      </c>
      <c r="P8">
        <v>1</v>
      </c>
      <c r="Q8">
        <v>3</v>
      </c>
      <c r="R8">
        <v>13</v>
      </c>
      <c r="S8">
        <v>9</v>
      </c>
      <c r="T8">
        <v>23</v>
      </c>
      <c r="U8">
        <v>6</v>
      </c>
      <c r="V8">
        <v>6.25</v>
      </c>
      <c r="W8">
        <f t="shared" si="2"/>
        <v>0.11487593716012255</v>
      </c>
      <c r="X8">
        <f t="shared" si="3"/>
        <v>0.11487593716012255</v>
      </c>
    </row>
    <row r="9" spans="1:24" x14ac:dyDescent="0.25">
      <c r="B9">
        <v>6</v>
      </c>
      <c r="C9">
        <v>5</v>
      </c>
      <c r="D9">
        <v>1</v>
      </c>
      <c r="E9">
        <v>7</v>
      </c>
      <c r="F9">
        <v>22</v>
      </c>
      <c r="G9">
        <v>13</v>
      </c>
      <c r="H9">
        <v>26</v>
      </c>
      <c r="I9">
        <v>6.75</v>
      </c>
      <c r="J9">
        <v>5.5</v>
      </c>
      <c r="K9">
        <f t="shared" si="0"/>
        <v>0.33567254331867574</v>
      </c>
      <c r="L9">
        <f t="shared" si="1"/>
        <v>-2.3755716907278908E-2</v>
      </c>
      <c r="N9">
        <v>6</v>
      </c>
      <c r="O9">
        <v>5</v>
      </c>
      <c r="P9">
        <v>1</v>
      </c>
      <c r="Q9">
        <v>12</v>
      </c>
      <c r="R9">
        <v>21</v>
      </c>
      <c r="S9">
        <v>18</v>
      </c>
      <c r="T9">
        <v>27</v>
      </c>
      <c r="U9">
        <v>4.5</v>
      </c>
      <c r="V9">
        <v>4.5</v>
      </c>
      <c r="W9">
        <f t="shared" si="2"/>
        <v>-0.68925562296073528</v>
      </c>
      <c r="X9">
        <f t="shared" si="3"/>
        <v>-0.68925562296073528</v>
      </c>
    </row>
    <row r="10" spans="1:24" x14ac:dyDescent="0.25">
      <c r="B10">
        <v>7</v>
      </c>
      <c r="C10">
        <v>1</v>
      </c>
      <c r="D10">
        <v>1</v>
      </c>
      <c r="E10">
        <v>1</v>
      </c>
      <c r="F10">
        <v>9</v>
      </c>
      <c r="G10">
        <v>6</v>
      </c>
      <c r="H10">
        <v>23</v>
      </c>
      <c r="I10">
        <v>2.5</v>
      </c>
      <c r="J10">
        <v>1</v>
      </c>
      <c r="K10">
        <f t="shared" si="0"/>
        <v>-1.8042399203378812</v>
      </c>
      <c r="L10">
        <f t="shared" si="1"/>
        <v>-1.9479687863968771</v>
      </c>
      <c r="N10">
        <v>7</v>
      </c>
      <c r="O10">
        <v>1</v>
      </c>
      <c r="P10">
        <v>1</v>
      </c>
      <c r="Q10">
        <v>1</v>
      </c>
      <c r="R10">
        <v>25</v>
      </c>
      <c r="S10">
        <v>14</v>
      </c>
      <c r="T10">
        <v>26</v>
      </c>
      <c r="U10">
        <v>2.5</v>
      </c>
      <c r="V10">
        <v>2.5</v>
      </c>
      <c r="W10">
        <f t="shared" si="2"/>
        <v>-1.6082631202417157</v>
      </c>
      <c r="X10">
        <f t="shared" si="3"/>
        <v>-1.6082631202417157</v>
      </c>
    </row>
    <row r="11" spans="1:24" x14ac:dyDescent="0.25">
      <c r="B11">
        <v>8</v>
      </c>
      <c r="C11">
        <v>5</v>
      </c>
      <c r="D11">
        <v>2</v>
      </c>
      <c r="E11">
        <v>3</v>
      </c>
      <c r="F11">
        <v>8</v>
      </c>
      <c r="G11">
        <v>9</v>
      </c>
      <c r="H11">
        <v>23</v>
      </c>
      <c r="I11">
        <v>7.5</v>
      </c>
      <c r="J11">
        <v>8</v>
      </c>
      <c r="K11">
        <f t="shared" si="0"/>
        <v>0.71330415455218577</v>
      </c>
      <c r="L11">
        <f t="shared" si="1"/>
        <v>1.0452515439202756</v>
      </c>
      <c r="N11">
        <v>8</v>
      </c>
      <c r="O11">
        <v>2</v>
      </c>
      <c r="P11">
        <v>1</v>
      </c>
      <c r="Q11">
        <v>9</v>
      </c>
      <c r="R11">
        <v>14</v>
      </c>
      <c r="S11">
        <v>13</v>
      </c>
      <c r="T11">
        <v>23</v>
      </c>
      <c r="U11">
        <v>7.75</v>
      </c>
      <c r="V11">
        <v>9</v>
      </c>
      <c r="W11">
        <f t="shared" si="2"/>
        <v>1.3785112459214706</v>
      </c>
      <c r="X11">
        <f t="shared" si="3"/>
        <v>1.3785112459214706</v>
      </c>
    </row>
    <row r="12" spans="1:24" x14ac:dyDescent="0.25">
      <c r="B12">
        <v>9</v>
      </c>
      <c r="C12">
        <v>1</v>
      </c>
      <c r="D12">
        <v>1</v>
      </c>
      <c r="E12">
        <v>3</v>
      </c>
      <c r="F12">
        <v>21</v>
      </c>
      <c r="G12">
        <v>17</v>
      </c>
      <c r="H12">
        <v>26</v>
      </c>
      <c r="I12">
        <v>4</v>
      </c>
      <c r="J12">
        <v>3</v>
      </c>
      <c r="K12">
        <f t="shared" si="0"/>
        <v>-1.0489766978708612</v>
      </c>
      <c r="L12">
        <f t="shared" si="1"/>
        <v>-1.0927629777348336</v>
      </c>
      <c r="N12">
        <v>9</v>
      </c>
      <c r="O12">
        <v>2</v>
      </c>
      <c r="P12">
        <v>1</v>
      </c>
      <c r="Q12">
        <v>8</v>
      </c>
      <c r="R12">
        <v>25</v>
      </c>
      <c r="S12">
        <v>14</v>
      </c>
      <c r="T12">
        <v>26</v>
      </c>
      <c r="U12">
        <v>4.5</v>
      </c>
      <c r="V12">
        <v>3</v>
      </c>
      <c r="W12">
        <f t="shared" si="2"/>
        <v>-1.3785112459214706</v>
      </c>
      <c r="X12">
        <f t="shared" si="3"/>
        <v>-1.3785112459214706</v>
      </c>
    </row>
    <row r="14" spans="1:24" x14ac:dyDescent="0.25">
      <c r="B14" t="s">
        <v>4</v>
      </c>
      <c r="I14" t="s">
        <v>2</v>
      </c>
      <c r="J14" t="s">
        <v>5</v>
      </c>
      <c r="K14" t="s">
        <v>27</v>
      </c>
      <c r="L14" t="s">
        <v>28</v>
      </c>
      <c r="N14" t="s">
        <v>7</v>
      </c>
      <c r="U14" t="s">
        <v>2</v>
      </c>
      <c r="V14" t="s">
        <v>5</v>
      </c>
      <c r="W14" t="s">
        <v>27</v>
      </c>
      <c r="X14" t="s">
        <v>28</v>
      </c>
    </row>
    <row r="15" spans="1:24" x14ac:dyDescent="0.25">
      <c r="B15">
        <v>0</v>
      </c>
      <c r="C15">
        <v>17</v>
      </c>
      <c r="D15">
        <v>1</v>
      </c>
      <c r="E15">
        <v>14</v>
      </c>
      <c r="F15">
        <v>17</v>
      </c>
      <c r="G15">
        <v>9</v>
      </c>
      <c r="H15">
        <v>14</v>
      </c>
      <c r="N15">
        <v>0</v>
      </c>
      <c r="O15" t="s">
        <v>8</v>
      </c>
      <c r="P15">
        <v>6</v>
      </c>
      <c r="Q15">
        <v>14</v>
      </c>
      <c r="R15">
        <v>21</v>
      </c>
      <c r="S15">
        <v>10</v>
      </c>
      <c r="T15">
        <v>14</v>
      </c>
    </row>
    <row r="16" spans="1:24" x14ac:dyDescent="0.25">
      <c r="B16">
        <v>1</v>
      </c>
      <c r="C16">
        <v>21</v>
      </c>
      <c r="D16">
        <v>1</v>
      </c>
      <c r="E16">
        <v>15</v>
      </c>
      <c r="F16">
        <v>22</v>
      </c>
      <c r="G16">
        <v>14</v>
      </c>
      <c r="H16">
        <v>23</v>
      </c>
      <c r="I16">
        <v>8.5</v>
      </c>
      <c r="J16">
        <v>8</v>
      </c>
      <c r="K16">
        <f>(I16-AVERAGE(I$16:I$24))/_xlfn.STDEV.P(I$16:I$24)</f>
        <v>1.4335257134042403</v>
      </c>
      <c r="L16">
        <f>(J16-AVERAGE(J$16:J$24))/_xlfn.STDEV.P(J$16:J$24)</f>
        <v>1.1022703842524302</v>
      </c>
      <c r="N16">
        <v>1</v>
      </c>
      <c r="O16" t="s">
        <v>8</v>
      </c>
      <c r="P16">
        <v>1</v>
      </c>
      <c r="Q16">
        <v>14</v>
      </c>
      <c r="R16">
        <v>17</v>
      </c>
      <c r="S16">
        <v>10</v>
      </c>
      <c r="T16">
        <v>22</v>
      </c>
      <c r="U16">
        <v>7.5</v>
      </c>
      <c r="V16">
        <v>3</v>
      </c>
      <c r="W16">
        <f>(U16-AVERAGE(U$16:U$24))/_xlfn.STDEV.P(U$16:U$24)</f>
        <v>0.69126037720305422</v>
      </c>
      <c r="X16">
        <f>(V16-AVERAGE(V$16:V$24))/_xlfn.STDEV.P(V$16:V$24)</f>
        <v>-0.89498479467815517</v>
      </c>
    </row>
    <row r="17" spans="2:25" x14ac:dyDescent="0.25">
      <c r="B17">
        <v>2</v>
      </c>
      <c r="C17">
        <v>13</v>
      </c>
      <c r="D17">
        <v>1</v>
      </c>
      <c r="E17">
        <v>15</v>
      </c>
      <c r="F17">
        <v>14</v>
      </c>
      <c r="G17">
        <v>10</v>
      </c>
      <c r="H17">
        <v>19</v>
      </c>
      <c r="I17">
        <v>6.75</v>
      </c>
      <c r="J17">
        <v>7.5</v>
      </c>
      <c r="K17">
        <f t="shared" ref="K17:L24" si="4">(I17-AVERAGE(I$16:I$24))/_xlfn.STDEV.P(I$16:I$24)</f>
        <v>0.53934630801347649</v>
      </c>
      <c r="L17">
        <f t="shared" si="4"/>
        <v>0.85732140997411233</v>
      </c>
      <c r="N17">
        <v>2</v>
      </c>
      <c r="O17" t="s">
        <v>8</v>
      </c>
      <c r="P17">
        <v>1</v>
      </c>
      <c r="Q17">
        <v>6</v>
      </c>
      <c r="R17">
        <v>25</v>
      </c>
      <c r="S17">
        <v>14</v>
      </c>
      <c r="T17">
        <v>18</v>
      </c>
      <c r="U17">
        <v>7</v>
      </c>
      <c r="V17">
        <v>7.75</v>
      </c>
      <c r="W17">
        <f t="shared" ref="W17:X24" si="5">(U17-AVERAGE(U$16:U$24))/_xlfn.STDEV.P(U$16:U$24)</f>
        <v>0.47673129462279595</v>
      </c>
      <c r="X17">
        <f t="shared" si="5"/>
        <v>0.90551402755672206</v>
      </c>
    </row>
    <row r="18" spans="2:25" x14ac:dyDescent="0.25">
      <c r="B18">
        <v>3</v>
      </c>
      <c r="C18">
        <v>17</v>
      </c>
      <c r="D18">
        <v>1</v>
      </c>
      <c r="E18">
        <v>14</v>
      </c>
      <c r="F18">
        <v>9</v>
      </c>
      <c r="G18">
        <v>10</v>
      </c>
      <c r="H18">
        <v>22</v>
      </c>
      <c r="I18">
        <v>5.5</v>
      </c>
      <c r="J18">
        <v>7</v>
      </c>
      <c r="K18">
        <f t="shared" si="4"/>
        <v>-9.9353267265640532E-2</v>
      </c>
      <c r="L18">
        <f t="shared" si="4"/>
        <v>0.61237243569579447</v>
      </c>
      <c r="N18">
        <v>3</v>
      </c>
      <c r="O18" t="s">
        <v>8</v>
      </c>
      <c r="P18">
        <v>1</v>
      </c>
      <c r="Q18">
        <v>9</v>
      </c>
      <c r="R18">
        <v>17</v>
      </c>
      <c r="S18">
        <v>6</v>
      </c>
      <c r="T18">
        <v>15</v>
      </c>
      <c r="U18">
        <v>6</v>
      </c>
      <c r="V18">
        <v>5</v>
      </c>
      <c r="W18">
        <f t="shared" si="5"/>
        <v>4.7673129462279445E-2</v>
      </c>
      <c r="X18">
        <f t="shared" si="5"/>
        <v>-0.13688002742136479</v>
      </c>
    </row>
    <row r="19" spans="2:25" x14ac:dyDescent="0.25">
      <c r="B19">
        <v>4</v>
      </c>
      <c r="C19">
        <v>17</v>
      </c>
      <c r="D19">
        <v>1</v>
      </c>
      <c r="E19">
        <v>14</v>
      </c>
      <c r="F19">
        <v>21</v>
      </c>
      <c r="G19">
        <v>13</v>
      </c>
      <c r="H19">
        <v>18</v>
      </c>
      <c r="I19">
        <v>7</v>
      </c>
      <c r="J19">
        <v>6.5</v>
      </c>
      <c r="K19">
        <f t="shared" si="4"/>
        <v>0.66708622306929988</v>
      </c>
      <c r="L19">
        <f t="shared" si="4"/>
        <v>0.36742346141747667</v>
      </c>
      <c r="N19">
        <v>4</v>
      </c>
      <c r="O19" t="s">
        <v>8</v>
      </c>
      <c r="P19">
        <v>2</v>
      </c>
      <c r="Q19">
        <v>14</v>
      </c>
      <c r="R19">
        <v>17</v>
      </c>
      <c r="S19">
        <v>10</v>
      </c>
      <c r="T19">
        <v>14</v>
      </c>
      <c r="U19">
        <v>7.5</v>
      </c>
      <c r="V19">
        <v>7.5</v>
      </c>
      <c r="W19">
        <f t="shared" si="5"/>
        <v>0.69126037720305422</v>
      </c>
      <c r="X19">
        <f t="shared" si="5"/>
        <v>0.8107509316496232</v>
      </c>
    </row>
    <row r="20" spans="2:25" x14ac:dyDescent="0.25">
      <c r="B20">
        <v>5</v>
      </c>
      <c r="C20">
        <v>5</v>
      </c>
      <c r="D20">
        <v>1</v>
      </c>
      <c r="E20">
        <v>10</v>
      </c>
      <c r="F20">
        <v>13</v>
      </c>
      <c r="G20">
        <v>10</v>
      </c>
      <c r="H20">
        <v>15</v>
      </c>
      <c r="I20">
        <v>6.5</v>
      </c>
      <c r="J20">
        <v>6.75</v>
      </c>
      <c r="K20">
        <f t="shared" si="4"/>
        <v>0.41160639295765311</v>
      </c>
      <c r="L20">
        <f t="shared" si="4"/>
        <v>0.4898979485566356</v>
      </c>
      <c r="N20">
        <v>5</v>
      </c>
      <c r="O20" t="s">
        <v>8</v>
      </c>
      <c r="P20">
        <v>1</v>
      </c>
      <c r="Q20">
        <v>9</v>
      </c>
      <c r="R20">
        <v>13</v>
      </c>
      <c r="S20">
        <v>10</v>
      </c>
      <c r="T20">
        <v>14</v>
      </c>
      <c r="U20">
        <v>7</v>
      </c>
      <c r="V20">
        <v>7</v>
      </c>
      <c r="W20">
        <f t="shared" si="5"/>
        <v>0.47673129462279595</v>
      </c>
      <c r="X20">
        <f t="shared" si="5"/>
        <v>0.62122473983542559</v>
      </c>
    </row>
    <row r="21" spans="2:25" x14ac:dyDescent="0.25">
      <c r="B21">
        <v>6</v>
      </c>
      <c r="C21">
        <v>17</v>
      </c>
      <c r="D21">
        <v>1</v>
      </c>
      <c r="E21">
        <v>23</v>
      </c>
      <c r="F21">
        <v>23</v>
      </c>
      <c r="G21">
        <v>11</v>
      </c>
      <c r="H21">
        <v>27</v>
      </c>
      <c r="I21">
        <v>5</v>
      </c>
      <c r="J21">
        <v>4</v>
      </c>
      <c r="K21">
        <f t="shared" si="4"/>
        <v>-0.35483309737728735</v>
      </c>
      <c r="L21">
        <f t="shared" si="4"/>
        <v>-0.85732140997411233</v>
      </c>
      <c r="N21">
        <v>6</v>
      </c>
      <c r="O21" t="s">
        <v>8</v>
      </c>
      <c r="P21">
        <v>1</v>
      </c>
      <c r="Q21">
        <v>10</v>
      </c>
      <c r="R21">
        <v>25</v>
      </c>
      <c r="S21">
        <v>15</v>
      </c>
      <c r="T21">
        <v>22</v>
      </c>
      <c r="U21">
        <v>6</v>
      </c>
      <c r="V21">
        <v>6</v>
      </c>
      <c r="W21">
        <f t="shared" si="5"/>
        <v>4.7673129462279445E-2</v>
      </c>
      <c r="X21">
        <f t="shared" si="5"/>
        <v>0.24217235620703043</v>
      </c>
    </row>
    <row r="22" spans="2:25" x14ac:dyDescent="0.25">
      <c r="B22">
        <v>7</v>
      </c>
      <c r="C22">
        <v>5</v>
      </c>
      <c r="D22">
        <v>1</v>
      </c>
      <c r="E22">
        <v>3</v>
      </c>
      <c r="F22">
        <v>22</v>
      </c>
      <c r="G22">
        <v>14</v>
      </c>
      <c r="H22">
        <v>27</v>
      </c>
      <c r="I22">
        <v>2</v>
      </c>
      <c r="J22">
        <v>2</v>
      </c>
      <c r="K22">
        <f t="shared" si="4"/>
        <v>-1.8877120780471681</v>
      </c>
      <c r="L22">
        <f t="shared" si="4"/>
        <v>-1.8371173070873834</v>
      </c>
      <c r="N22">
        <v>7</v>
      </c>
      <c r="O22" t="s">
        <v>8</v>
      </c>
      <c r="P22">
        <v>1</v>
      </c>
      <c r="Q22">
        <v>13</v>
      </c>
      <c r="R22">
        <v>25</v>
      </c>
      <c r="S22">
        <v>14</v>
      </c>
      <c r="T22">
        <v>16</v>
      </c>
      <c r="U22">
        <v>1.5</v>
      </c>
      <c r="V22">
        <v>1</v>
      </c>
      <c r="W22">
        <f t="shared" si="5"/>
        <v>-1.8830886137600449</v>
      </c>
      <c r="X22">
        <f t="shared" si="5"/>
        <v>-1.6530895619349455</v>
      </c>
    </row>
    <row r="23" spans="2:25" x14ac:dyDescent="0.25">
      <c r="B23">
        <v>8</v>
      </c>
      <c r="C23">
        <v>9</v>
      </c>
      <c r="D23">
        <v>1</v>
      </c>
      <c r="E23">
        <v>10</v>
      </c>
      <c r="F23">
        <v>9</v>
      </c>
      <c r="G23">
        <v>19</v>
      </c>
      <c r="H23">
        <v>22</v>
      </c>
      <c r="I23">
        <v>7</v>
      </c>
      <c r="J23">
        <v>7</v>
      </c>
      <c r="K23">
        <f t="shared" si="4"/>
        <v>0.66708622306929988</v>
      </c>
      <c r="L23">
        <f t="shared" si="4"/>
        <v>0.61237243569579447</v>
      </c>
      <c r="N23">
        <v>8</v>
      </c>
      <c r="O23" t="s">
        <v>8</v>
      </c>
      <c r="P23">
        <v>1</v>
      </c>
      <c r="Q23">
        <v>9</v>
      </c>
      <c r="R23">
        <v>13</v>
      </c>
      <c r="S23">
        <v>9</v>
      </c>
      <c r="T23">
        <v>19</v>
      </c>
      <c r="U23">
        <v>8.5</v>
      </c>
      <c r="V23">
        <v>9</v>
      </c>
      <c r="W23">
        <f t="shared" si="5"/>
        <v>1.1203185423635709</v>
      </c>
      <c r="X23">
        <f t="shared" si="5"/>
        <v>1.379329507092216</v>
      </c>
    </row>
    <row r="24" spans="2:25" x14ac:dyDescent="0.25">
      <c r="B24">
        <v>9</v>
      </c>
      <c r="C24">
        <v>1</v>
      </c>
      <c r="D24">
        <v>1</v>
      </c>
      <c r="E24">
        <v>1</v>
      </c>
      <c r="F24">
        <v>21</v>
      </c>
      <c r="G24">
        <v>9</v>
      </c>
      <c r="H24">
        <v>23</v>
      </c>
      <c r="I24">
        <v>3</v>
      </c>
      <c r="J24">
        <v>3</v>
      </c>
      <c r="K24">
        <f t="shared" si="4"/>
        <v>-1.3767524178238746</v>
      </c>
      <c r="L24">
        <f t="shared" si="4"/>
        <v>-1.3472193585307479</v>
      </c>
      <c r="N24">
        <v>9</v>
      </c>
      <c r="O24" t="s">
        <v>8</v>
      </c>
      <c r="P24">
        <v>1</v>
      </c>
      <c r="Q24">
        <v>7</v>
      </c>
      <c r="R24">
        <v>21</v>
      </c>
      <c r="S24">
        <v>14</v>
      </c>
      <c r="T24">
        <v>22</v>
      </c>
      <c r="U24">
        <v>2</v>
      </c>
      <c r="V24">
        <v>2</v>
      </c>
      <c r="W24">
        <f t="shared" si="5"/>
        <v>-1.6685595311797867</v>
      </c>
      <c r="X24">
        <f t="shared" si="5"/>
        <v>-1.2740371783065505</v>
      </c>
    </row>
    <row r="26" spans="2:25" x14ac:dyDescent="0.25">
      <c r="T26" t="s">
        <v>85</v>
      </c>
      <c r="U26" t="s">
        <v>0</v>
      </c>
      <c r="V26" t="s">
        <v>6</v>
      </c>
      <c r="W26" t="s">
        <v>4</v>
      </c>
      <c r="X26" t="s">
        <v>7</v>
      </c>
    </row>
    <row r="27" spans="2:25" x14ac:dyDescent="0.25">
      <c r="T27" t="s">
        <v>0</v>
      </c>
      <c r="U27">
        <v>0</v>
      </c>
      <c r="V27">
        <f>SQRT(SUMXMY2(K4:K12,W4:W12))</f>
        <v>1.8960699477711935</v>
      </c>
      <c r="W27">
        <f>SQRT(SUMXMY2(K4:K12,K16:K24))</f>
        <v>1.3425870680312659</v>
      </c>
      <c r="X27">
        <f>SQRT(SUMXMY2(K4:K12,W16:W24))</f>
        <v>1.6856970243357372</v>
      </c>
    </row>
    <row r="28" spans="2:25" x14ac:dyDescent="0.25">
      <c r="T28" t="s">
        <v>6</v>
      </c>
      <c r="V28">
        <v>0</v>
      </c>
      <c r="W28">
        <f>SQRT(SUMXMY2(W4:W12,K16:K24))</f>
        <v>1.4497807864381933</v>
      </c>
      <c r="X28">
        <f>SQRT(SUMXMY2(W4:W12,W16:W24))</f>
        <v>1.4444326089244601</v>
      </c>
    </row>
    <row r="29" spans="2:25" x14ac:dyDescent="0.25">
      <c r="T29" t="s">
        <v>4</v>
      </c>
      <c r="W29">
        <v>0</v>
      </c>
      <c r="X29">
        <f>SQRT(SUMXMY2(K16:K24,W16:W24))</f>
        <v>1.0168207505908604</v>
      </c>
      <c r="Y29" t="s">
        <v>87</v>
      </c>
    </row>
    <row r="30" spans="2:25" x14ac:dyDescent="0.25">
      <c r="T30" t="s">
        <v>7</v>
      </c>
      <c r="X30">
        <v>0</v>
      </c>
      <c r="Y30">
        <f>(V27+W27+X27+W28+X28+X29)/6</f>
        <v>1.4725646976819518</v>
      </c>
    </row>
    <row r="32" spans="2:25" x14ac:dyDescent="0.25">
      <c r="T32" t="s">
        <v>86</v>
      </c>
      <c r="U32" t="s">
        <v>0</v>
      </c>
      <c r="V32" t="s">
        <v>6</v>
      </c>
      <c r="W32" t="s">
        <v>4</v>
      </c>
      <c r="X32" t="s">
        <v>7</v>
      </c>
    </row>
    <row r="33" spans="20:25" x14ac:dyDescent="0.25">
      <c r="T33" t="s">
        <v>0</v>
      </c>
      <c r="U33">
        <v>0</v>
      </c>
      <c r="V33">
        <f>SQRT(SUMXMY2(L4:L12,X4:X12))</f>
        <v>1.620196899453483</v>
      </c>
      <c r="W33">
        <f>SQRT(SUMXMY2(L4:L12,L16:L24))</f>
        <v>1.7830209384005122</v>
      </c>
      <c r="X33">
        <f>SQRT(SUMXMY2(L4:L12,X16:X24))</f>
        <v>1.9994379111950422</v>
      </c>
    </row>
    <row r="34" spans="20:25" x14ac:dyDescent="0.25">
      <c r="T34" t="s">
        <v>6</v>
      </c>
      <c r="V34">
        <v>0</v>
      </c>
      <c r="W34">
        <f>SQRT(SUMXMY2(X4:X12,L16:L24))</f>
        <v>1.3902437773077201</v>
      </c>
      <c r="X34">
        <f>SQRT(SUMXMY2(X4:X12,X16:X24))</f>
        <v>1.7874676912574776</v>
      </c>
    </row>
    <row r="35" spans="20:25" x14ac:dyDescent="0.25">
      <c r="T35" t="s">
        <v>4</v>
      </c>
      <c r="W35">
        <v>0</v>
      </c>
      <c r="X35">
        <f>SQRT(SUMXMY2(L16:L24,X16:X24))</f>
        <v>2.5696006571714767</v>
      </c>
      <c r="Y35" t="s">
        <v>87</v>
      </c>
    </row>
    <row r="36" spans="20:25" x14ac:dyDescent="0.25">
      <c r="T36" t="s">
        <v>7</v>
      </c>
      <c r="X36">
        <v>0</v>
      </c>
      <c r="Y36">
        <f t="shared" ref="Y36" si="6">(V33+W33+X33+W34+X34+X35)/6</f>
        <v>1.8583279791309522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64B4-2888-40AD-ABD8-296C8DD1A98F}">
  <dimension ref="A1:Y36"/>
  <sheetViews>
    <sheetView workbookViewId="0">
      <selection activeCell="T26" sqref="T26:Y36"/>
    </sheetView>
  </sheetViews>
  <sheetFormatPr defaultRowHeight="15" x14ac:dyDescent="0.25"/>
  <sheetData>
    <row r="1" spans="1:24" x14ac:dyDescent="0.25">
      <c r="A1" t="s">
        <v>9</v>
      </c>
    </row>
    <row r="2" spans="1:24" x14ac:dyDescent="0.25">
      <c r="B2" t="s">
        <v>0</v>
      </c>
      <c r="I2" t="s">
        <v>2</v>
      </c>
      <c r="J2" t="s">
        <v>5</v>
      </c>
      <c r="K2" t="s">
        <v>27</v>
      </c>
      <c r="L2" t="s">
        <v>28</v>
      </c>
      <c r="N2" t="s">
        <v>6</v>
      </c>
      <c r="U2" t="s">
        <v>2</v>
      </c>
      <c r="V2" t="s">
        <v>1</v>
      </c>
      <c r="W2" t="s">
        <v>27</v>
      </c>
      <c r="X2" t="s">
        <v>28</v>
      </c>
    </row>
    <row r="3" spans="1:24" x14ac:dyDescent="0.25">
      <c r="B3">
        <v>0</v>
      </c>
      <c r="C3">
        <v>3</v>
      </c>
      <c r="D3">
        <v>1</v>
      </c>
      <c r="E3">
        <v>6</v>
      </c>
      <c r="F3">
        <v>14</v>
      </c>
      <c r="G3">
        <v>9</v>
      </c>
      <c r="H3">
        <v>17</v>
      </c>
      <c r="N3">
        <v>0</v>
      </c>
      <c r="O3">
        <v>5</v>
      </c>
      <c r="P3">
        <v>1</v>
      </c>
      <c r="Q3">
        <v>9</v>
      </c>
      <c r="R3">
        <v>13</v>
      </c>
      <c r="S3">
        <v>12</v>
      </c>
      <c r="T3">
        <v>21</v>
      </c>
    </row>
    <row r="4" spans="1:24" x14ac:dyDescent="0.25">
      <c r="B4">
        <v>1</v>
      </c>
      <c r="C4">
        <v>1</v>
      </c>
      <c r="D4">
        <v>1</v>
      </c>
      <c r="E4">
        <v>1</v>
      </c>
      <c r="F4">
        <v>9</v>
      </c>
      <c r="G4">
        <v>3</v>
      </c>
      <c r="H4">
        <v>22</v>
      </c>
      <c r="I4">
        <v>9</v>
      </c>
      <c r="J4">
        <v>8</v>
      </c>
      <c r="K4">
        <f>(I4-AVERAGE(I$4:I$12))/_xlfn.STDEV.P(I$4:I$12)</f>
        <v>1.8973665961010275</v>
      </c>
      <c r="L4">
        <f>(J4-AVERAGE(J$4:J$12))/_xlfn.STDEV.P(J$4:J$12)</f>
        <v>1.3553436913709862</v>
      </c>
      <c r="N4">
        <v>1</v>
      </c>
      <c r="O4">
        <v>3</v>
      </c>
      <c r="P4">
        <v>1</v>
      </c>
      <c r="Q4">
        <v>5</v>
      </c>
      <c r="R4">
        <v>9</v>
      </c>
      <c r="S4">
        <v>6</v>
      </c>
      <c r="T4">
        <v>13</v>
      </c>
      <c r="U4">
        <v>9</v>
      </c>
      <c r="V4">
        <v>9</v>
      </c>
      <c r="W4">
        <f>(U4-AVERAGE(U$4:U$12))/_xlfn.STDEV.P(U$4:U$12)</f>
        <v>1.9888932104393249</v>
      </c>
      <c r="X4">
        <f>(V4-AVERAGE(V$4:V$12))/_xlfn.STDEV.P(V$4:V$12)</f>
        <v>1.8019963960108119</v>
      </c>
    </row>
    <row r="5" spans="1:24" x14ac:dyDescent="0.25">
      <c r="B5">
        <v>2</v>
      </c>
      <c r="C5">
        <v>3</v>
      </c>
      <c r="D5">
        <v>1</v>
      </c>
      <c r="E5">
        <v>3</v>
      </c>
      <c r="F5">
        <v>14</v>
      </c>
      <c r="G5">
        <v>10</v>
      </c>
      <c r="H5">
        <v>26</v>
      </c>
      <c r="I5">
        <v>8</v>
      </c>
      <c r="J5">
        <v>9</v>
      </c>
      <c r="K5">
        <f t="shared" ref="K5:L12" si="0">(I5-AVERAGE(I$4:I$12))/_xlfn.STDEV.P(I$4:I$12)</f>
        <v>0.94868329805051377</v>
      </c>
      <c r="L5">
        <f t="shared" si="0"/>
        <v>1.8245011229994044</v>
      </c>
      <c r="N5">
        <v>2</v>
      </c>
      <c r="O5">
        <v>1</v>
      </c>
      <c r="P5">
        <v>1</v>
      </c>
      <c r="Q5">
        <v>6</v>
      </c>
      <c r="R5">
        <v>9</v>
      </c>
      <c r="S5">
        <v>7</v>
      </c>
      <c r="T5">
        <v>17</v>
      </c>
      <c r="U5">
        <v>7</v>
      </c>
      <c r="V5">
        <v>6</v>
      </c>
      <c r="W5">
        <f t="shared" ref="W5:X12" si="1">(U5-AVERAGE(U$4:U$12))/_xlfn.STDEV.P(U$4:U$12)</f>
        <v>0.55689009892301089</v>
      </c>
      <c r="X5">
        <f t="shared" si="1"/>
        <v>0.37099925800222594</v>
      </c>
    </row>
    <row r="6" spans="1:24" x14ac:dyDescent="0.25">
      <c r="B6">
        <v>3</v>
      </c>
      <c r="C6">
        <v>5</v>
      </c>
      <c r="D6">
        <v>4</v>
      </c>
      <c r="E6">
        <v>8</v>
      </c>
      <c r="F6">
        <v>17</v>
      </c>
      <c r="G6">
        <v>9</v>
      </c>
      <c r="H6">
        <v>21</v>
      </c>
      <c r="I6">
        <v>8</v>
      </c>
      <c r="J6">
        <v>4</v>
      </c>
      <c r="K6">
        <f t="shared" si="0"/>
        <v>0.94868329805051377</v>
      </c>
      <c r="L6">
        <f t="shared" si="0"/>
        <v>-0.52128603514268668</v>
      </c>
      <c r="N6">
        <v>3</v>
      </c>
      <c r="O6">
        <v>3</v>
      </c>
      <c r="P6">
        <v>1</v>
      </c>
      <c r="Q6">
        <v>6</v>
      </c>
      <c r="R6">
        <v>9</v>
      </c>
      <c r="S6">
        <v>6</v>
      </c>
      <c r="T6">
        <v>11</v>
      </c>
      <c r="U6">
        <v>6</v>
      </c>
      <c r="V6">
        <v>3</v>
      </c>
      <c r="W6">
        <f t="shared" si="1"/>
        <v>-0.15911145683514608</v>
      </c>
      <c r="X6">
        <f t="shared" si="1"/>
        <v>-1.0599978800063601</v>
      </c>
    </row>
    <row r="7" spans="1:24" x14ac:dyDescent="0.25">
      <c r="B7">
        <v>4</v>
      </c>
      <c r="C7">
        <v>6</v>
      </c>
      <c r="D7">
        <v>1</v>
      </c>
      <c r="E7">
        <v>7</v>
      </c>
      <c r="F7">
        <v>13</v>
      </c>
      <c r="G7">
        <v>9</v>
      </c>
      <c r="H7">
        <v>25</v>
      </c>
      <c r="I7">
        <v>6</v>
      </c>
      <c r="J7">
        <v>5</v>
      </c>
      <c r="K7">
        <f t="shared" si="0"/>
        <v>-0.94868329805051377</v>
      </c>
      <c r="L7">
        <f t="shared" si="0"/>
        <v>-5.2128603514268505E-2</v>
      </c>
      <c r="N7">
        <v>4</v>
      </c>
      <c r="O7">
        <v>2</v>
      </c>
      <c r="P7">
        <v>1</v>
      </c>
      <c r="Q7">
        <v>4</v>
      </c>
      <c r="R7">
        <v>5</v>
      </c>
      <c r="S7">
        <v>3</v>
      </c>
      <c r="T7">
        <v>13</v>
      </c>
      <c r="U7">
        <v>4</v>
      </c>
      <c r="V7">
        <v>4</v>
      </c>
      <c r="W7">
        <f t="shared" si="1"/>
        <v>-1.59111456835146</v>
      </c>
      <c r="X7">
        <f t="shared" si="1"/>
        <v>-0.58299883400349806</v>
      </c>
    </row>
    <row r="8" spans="1:24" x14ac:dyDescent="0.25">
      <c r="B8">
        <v>5</v>
      </c>
      <c r="C8">
        <v>5</v>
      </c>
      <c r="D8">
        <v>1</v>
      </c>
      <c r="E8">
        <v>7</v>
      </c>
      <c r="F8">
        <v>9</v>
      </c>
      <c r="G8">
        <v>5</v>
      </c>
      <c r="H8">
        <v>22</v>
      </c>
      <c r="I8">
        <v>7</v>
      </c>
      <c r="J8">
        <v>4</v>
      </c>
      <c r="K8">
        <f t="shared" si="0"/>
        <v>0</v>
      </c>
      <c r="L8">
        <f t="shared" si="0"/>
        <v>-0.52128603514268668</v>
      </c>
      <c r="N8">
        <v>5</v>
      </c>
      <c r="O8">
        <v>2</v>
      </c>
      <c r="P8">
        <v>1</v>
      </c>
      <c r="Q8">
        <v>4</v>
      </c>
      <c r="R8">
        <v>5</v>
      </c>
      <c r="S8">
        <v>3</v>
      </c>
      <c r="T8">
        <v>15</v>
      </c>
      <c r="U8">
        <v>5</v>
      </c>
      <c r="V8">
        <v>5</v>
      </c>
      <c r="W8">
        <f t="shared" si="1"/>
        <v>-0.8751130125933031</v>
      </c>
      <c r="X8">
        <f t="shared" si="1"/>
        <v>-0.10599978800063604</v>
      </c>
    </row>
    <row r="9" spans="1:24" x14ac:dyDescent="0.25">
      <c r="B9">
        <v>6</v>
      </c>
      <c r="C9">
        <v>4</v>
      </c>
      <c r="D9">
        <v>1</v>
      </c>
      <c r="E9">
        <v>5</v>
      </c>
      <c r="F9">
        <v>17</v>
      </c>
      <c r="G9">
        <v>10</v>
      </c>
      <c r="H9">
        <v>26</v>
      </c>
      <c r="I9">
        <v>7</v>
      </c>
      <c r="J9">
        <v>5</v>
      </c>
      <c r="K9">
        <f t="shared" si="0"/>
        <v>0</v>
      </c>
      <c r="L9">
        <f t="shared" si="0"/>
        <v>-5.2128603514268505E-2</v>
      </c>
      <c r="N9">
        <v>6</v>
      </c>
      <c r="O9">
        <v>1</v>
      </c>
      <c r="P9">
        <v>1</v>
      </c>
      <c r="Q9">
        <v>5</v>
      </c>
      <c r="R9">
        <v>9</v>
      </c>
      <c r="S9">
        <v>5</v>
      </c>
      <c r="T9">
        <v>17</v>
      </c>
      <c r="U9">
        <v>7</v>
      </c>
      <c r="V9">
        <v>7</v>
      </c>
      <c r="W9">
        <f t="shared" si="1"/>
        <v>0.55689009892301089</v>
      </c>
      <c r="X9">
        <f t="shared" si="1"/>
        <v>0.84799830400508791</v>
      </c>
    </row>
    <row r="10" spans="1:24" x14ac:dyDescent="0.25">
      <c r="B10">
        <v>7</v>
      </c>
      <c r="C10">
        <v>1</v>
      </c>
      <c r="D10">
        <v>1</v>
      </c>
      <c r="E10">
        <v>1</v>
      </c>
      <c r="F10">
        <v>21</v>
      </c>
      <c r="G10">
        <v>5</v>
      </c>
      <c r="H10">
        <v>27</v>
      </c>
      <c r="I10">
        <v>6</v>
      </c>
      <c r="J10">
        <v>2</v>
      </c>
      <c r="K10">
        <f t="shared" si="0"/>
        <v>-0.94868329805051377</v>
      </c>
      <c r="L10">
        <f t="shared" si="0"/>
        <v>-1.4596008983995232</v>
      </c>
      <c r="N10">
        <v>7</v>
      </c>
      <c r="O10">
        <v>1</v>
      </c>
      <c r="P10">
        <v>1</v>
      </c>
      <c r="Q10">
        <v>1</v>
      </c>
      <c r="R10">
        <v>5</v>
      </c>
      <c r="S10">
        <v>1</v>
      </c>
      <c r="T10">
        <v>9</v>
      </c>
      <c r="U10">
        <v>6</v>
      </c>
      <c r="V10">
        <v>4</v>
      </c>
      <c r="W10">
        <f t="shared" si="1"/>
        <v>-0.15911145683514608</v>
      </c>
      <c r="X10">
        <f t="shared" si="1"/>
        <v>-0.58299883400349806</v>
      </c>
    </row>
    <row r="11" spans="1:24" x14ac:dyDescent="0.25">
      <c r="B11">
        <v>8</v>
      </c>
      <c r="C11">
        <v>2</v>
      </c>
      <c r="D11">
        <v>1</v>
      </c>
      <c r="E11">
        <v>3</v>
      </c>
      <c r="F11">
        <v>13</v>
      </c>
      <c r="G11">
        <v>9</v>
      </c>
      <c r="H11">
        <v>22</v>
      </c>
      <c r="I11">
        <v>6</v>
      </c>
      <c r="J11">
        <v>6</v>
      </c>
      <c r="K11">
        <f t="shared" si="0"/>
        <v>-0.94868329805051377</v>
      </c>
      <c r="L11">
        <f t="shared" si="0"/>
        <v>0.41702882811414971</v>
      </c>
      <c r="N11">
        <v>8</v>
      </c>
      <c r="O11">
        <v>3</v>
      </c>
      <c r="P11">
        <v>1</v>
      </c>
      <c r="Q11">
        <v>1</v>
      </c>
      <c r="R11">
        <v>5</v>
      </c>
      <c r="S11">
        <v>1</v>
      </c>
      <c r="T11">
        <v>9</v>
      </c>
      <c r="U11">
        <v>7</v>
      </c>
      <c r="V11">
        <v>7</v>
      </c>
      <c r="W11">
        <f t="shared" si="1"/>
        <v>0.55689009892301089</v>
      </c>
      <c r="X11">
        <f t="shared" si="1"/>
        <v>0.84799830400508791</v>
      </c>
    </row>
    <row r="12" spans="1:24" x14ac:dyDescent="0.25">
      <c r="B12">
        <v>9</v>
      </c>
      <c r="C12">
        <v>1</v>
      </c>
      <c r="D12">
        <v>1</v>
      </c>
      <c r="E12">
        <v>9</v>
      </c>
      <c r="F12">
        <v>13</v>
      </c>
      <c r="G12">
        <v>10</v>
      </c>
      <c r="H12">
        <v>21</v>
      </c>
      <c r="I12">
        <v>6</v>
      </c>
      <c r="J12">
        <v>3</v>
      </c>
      <c r="K12">
        <f t="shared" si="0"/>
        <v>-0.94868329805051377</v>
      </c>
      <c r="L12">
        <f t="shared" si="0"/>
        <v>-0.99044346677110495</v>
      </c>
      <c r="N12">
        <v>9</v>
      </c>
      <c r="O12">
        <v>1</v>
      </c>
      <c r="P12">
        <v>1</v>
      </c>
      <c r="Q12">
        <v>1</v>
      </c>
      <c r="R12">
        <v>5</v>
      </c>
      <c r="S12">
        <v>3</v>
      </c>
      <c r="T12">
        <v>9</v>
      </c>
      <c r="U12">
        <v>5</v>
      </c>
      <c r="V12">
        <v>2</v>
      </c>
      <c r="W12">
        <f t="shared" si="1"/>
        <v>-0.8751130125933031</v>
      </c>
      <c r="X12">
        <f t="shared" si="1"/>
        <v>-1.536996926009222</v>
      </c>
    </row>
    <row r="14" spans="1:24" x14ac:dyDescent="0.25">
      <c r="B14" t="s">
        <v>4</v>
      </c>
      <c r="I14" t="s">
        <v>2</v>
      </c>
      <c r="J14" t="s">
        <v>5</v>
      </c>
      <c r="K14" t="s">
        <v>27</v>
      </c>
      <c r="L14" t="s">
        <v>28</v>
      </c>
      <c r="N14" t="s">
        <v>7</v>
      </c>
      <c r="U14" t="s">
        <v>2</v>
      </c>
      <c r="V14" t="s">
        <v>5</v>
      </c>
      <c r="W14" t="s">
        <v>27</v>
      </c>
      <c r="X14" t="s">
        <v>28</v>
      </c>
    </row>
    <row r="15" spans="1:24" x14ac:dyDescent="0.25">
      <c r="B15">
        <v>0</v>
      </c>
      <c r="C15">
        <v>5</v>
      </c>
      <c r="D15">
        <v>1</v>
      </c>
      <c r="E15">
        <v>9</v>
      </c>
      <c r="F15">
        <v>13</v>
      </c>
      <c r="G15">
        <v>9</v>
      </c>
      <c r="H15">
        <v>19</v>
      </c>
      <c r="N15">
        <v>0</v>
      </c>
      <c r="O15" t="s">
        <v>8</v>
      </c>
      <c r="P15">
        <v>1</v>
      </c>
      <c r="Q15">
        <v>11</v>
      </c>
      <c r="R15">
        <v>13</v>
      </c>
      <c r="S15">
        <v>5</v>
      </c>
      <c r="T15">
        <v>8</v>
      </c>
    </row>
    <row r="16" spans="1:24" x14ac:dyDescent="0.25">
      <c r="B16">
        <v>1</v>
      </c>
      <c r="C16">
        <v>9</v>
      </c>
      <c r="D16">
        <v>1</v>
      </c>
      <c r="E16">
        <v>5</v>
      </c>
      <c r="F16">
        <v>9</v>
      </c>
      <c r="G16">
        <v>7</v>
      </c>
      <c r="H16">
        <v>22</v>
      </c>
      <c r="I16">
        <v>8</v>
      </c>
      <c r="J16">
        <v>9</v>
      </c>
      <c r="K16">
        <f>(I16-AVERAGE(I$16:I$24))/_xlfn.STDEV.P(I$16:I$24)</f>
        <v>1.7650452162436563</v>
      </c>
      <c r="L16">
        <f>(J16-AVERAGE(J$16:J$24))/_xlfn.STDEV.P(J$16:J$24)</f>
        <v>1.9796535909297293</v>
      </c>
      <c r="N16">
        <v>1</v>
      </c>
      <c r="O16" t="s">
        <v>8</v>
      </c>
      <c r="P16">
        <v>1</v>
      </c>
      <c r="Q16">
        <v>2</v>
      </c>
      <c r="R16">
        <v>5</v>
      </c>
      <c r="S16">
        <v>2</v>
      </c>
      <c r="T16">
        <v>8</v>
      </c>
      <c r="U16">
        <v>7</v>
      </c>
      <c r="V16">
        <v>7</v>
      </c>
      <c r="W16">
        <f>(U16-AVERAGE(U$16:U$24))/_xlfn.STDEV.P(U$16:U$24)</f>
        <v>0.66815310478106071</v>
      </c>
      <c r="X16">
        <f>(V16-AVERAGE(V$16:V$24))/_xlfn.STDEV.P(V$16:V$24)</f>
        <v>1.7641057126819923</v>
      </c>
    </row>
    <row r="17" spans="2:25" x14ac:dyDescent="0.25">
      <c r="B17">
        <v>2</v>
      </c>
      <c r="C17">
        <v>5</v>
      </c>
      <c r="D17">
        <v>1</v>
      </c>
      <c r="E17">
        <v>10</v>
      </c>
      <c r="F17">
        <v>10</v>
      </c>
      <c r="G17">
        <v>5</v>
      </c>
      <c r="H17">
        <v>18</v>
      </c>
      <c r="I17">
        <v>6</v>
      </c>
      <c r="J17">
        <v>5</v>
      </c>
      <c r="K17">
        <f t="shared" ref="K17:L24" si="2">(I17-AVERAGE(I$16:I$24))/_xlfn.STDEV.P(I$16:I$24)</f>
        <v>0.58834840541455213</v>
      </c>
      <c r="L17">
        <f t="shared" si="2"/>
        <v>0.35993701653267818</v>
      </c>
      <c r="N17">
        <v>2</v>
      </c>
      <c r="O17" t="s">
        <v>8</v>
      </c>
      <c r="P17">
        <v>1</v>
      </c>
      <c r="Q17">
        <v>5</v>
      </c>
      <c r="R17">
        <v>2</v>
      </c>
      <c r="S17">
        <v>1</v>
      </c>
      <c r="T17">
        <v>10</v>
      </c>
      <c r="U17">
        <v>8</v>
      </c>
      <c r="V17">
        <v>6</v>
      </c>
      <c r="W17">
        <f t="shared" ref="W17:X24" si="3">(U17-AVERAGE(U$16:U$24))/_xlfn.STDEV.P(U$16:U$24)</f>
        <v>1.8708286933869704</v>
      </c>
      <c r="X17">
        <f t="shared" si="3"/>
        <v>0.92847669088525897</v>
      </c>
    </row>
    <row r="18" spans="2:25" x14ac:dyDescent="0.25">
      <c r="B18">
        <v>3</v>
      </c>
      <c r="C18">
        <v>6</v>
      </c>
      <c r="D18">
        <v>1</v>
      </c>
      <c r="E18">
        <v>8</v>
      </c>
      <c r="F18">
        <v>8</v>
      </c>
      <c r="G18">
        <v>5</v>
      </c>
      <c r="H18">
        <v>12</v>
      </c>
      <c r="I18">
        <v>6</v>
      </c>
      <c r="J18">
        <v>5</v>
      </c>
      <c r="K18">
        <f t="shared" si="2"/>
        <v>0.58834840541455213</v>
      </c>
      <c r="L18">
        <f t="shared" si="2"/>
        <v>0.35993701653267818</v>
      </c>
      <c r="N18">
        <v>3</v>
      </c>
      <c r="O18" t="s">
        <v>8</v>
      </c>
      <c r="P18">
        <v>1</v>
      </c>
      <c r="Q18">
        <v>2</v>
      </c>
      <c r="R18">
        <v>2</v>
      </c>
      <c r="S18">
        <v>1</v>
      </c>
      <c r="T18">
        <v>12</v>
      </c>
      <c r="U18">
        <v>6</v>
      </c>
      <c r="V18">
        <v>4</v>
      </c>
      <c r="W18">
        <f t="shared" si="3"/>
        <v>-0.53452248382484902</v>
      </c>
      <c r="X18">
        <f t="shared" si="3"/>
        <v>-0.74278135270820778</v>
      </c>
    </row>
    <row r="19" spans="2:25" x14ac:dyDescent="0.25">
      <c r="B19">
        <v>4</v>
      </c>
      <c r="C19">
        <v>5</v>
      </c>
      <c r="D19">
        <v>1</v>
      </c>
      <c r="E19">
        <v>5</v>
      </c>
      <c r="F19">
        <v>8</v>
      </c>
      <c r="G19">
        <v>5</v>
      </c>
      <c r="H19">
        <v>14</v>
      </c>
      <c r="I19">
        <v>4</v>
      </c>
      <c r="J19">
        <v>4</v>
      </c>
      <c r="K19">
        <f t="shared" si="2"/>
        <v>-0.58834840541455213</v>
      </c>
      <c r="L19">
        <f t="shared" si="2"/>
        <v>-4.4992127066584592E-2</v>
      </c>
      <c r="N19">
        <v>4</v>
      </c>
      <c r="O19" t="s">
        <v>8</v>
      </c>
      <c r="P19">
        <v>1</v>
      </c>
      <c r="Q19">
        <v>5</v>
      </c>
      <c r="R19">
        <v>2</v>
      </c>
      <c r="S19">
        <v>1</v>
      </c>
      <c r="T19">
        <v>9</v>
      </c>
      <c r="U19">
        <v>7</v>
      </c>
      <c r="V19">
        <v>5</v>
      </c>
      <c r="W19">
        <f t="shared" si="3"/>
        <v>0.66815310478106071</v>
      </c>
      <c r="X19">
        <f t="shared" si="3"/>
        <v>9.2847669088525597E-2</v>
      </c>
    </row>
    <row r="20" spans="2:25" x14ac:dyDescent="0.25">
      <c r="B20">
        <v>5</v>
      </c>
      <c r="C20">
        <v>4</v>
      </c>
      <c r="D20">
        <v>1</v>
      </c>
      <c r="E20">
        <v>6</v>
      </c>
      <c r="F20">
        <v>9</v>
      </c>
      <c r="G20">
        <v>5</v>
      </c>
      <c r="H20">
        <v>15</v>
      </c>
      <c r="I20">
        <v>2</v>
      </c>
      <c r="J20">
        <v>1</v>
      </c>
      <c r="K20">
        <f t="shared" si="2"/>
        <v>-1.7650452162436563</v>
      </c>
      <c r="L20">
        <f t="shared" si="2"/>
        <v>-1.2597795578643729</v>
      </c>
      <c r="N20">
        <v>5</v>
      </c>
      <c r="O20" t="s">
        <v>8</v>
      </c>
      <c r="P20">
        <v>1</v>
      </c>
      <c r="Q20">
        <v>3</v>
      </c>
      <c r="R20">
        <v>1</v>
      </c>
      <c r="S20">
        <v>2</v>
      </c>
      <c r="T20">
        <v>14</v>
      </c>
      <c r="U20">
        <v>6</v>
      </c>
      <c r="V20">
        <v>6</v>
      </c>
      <c r="W20">
        <f t="shared" si="3"/>
        <v>-0.53452248382484902</v>
      </c>
      <c r="X20">
        <f t="shared" si="3"/>
        <v>0.92847669088525897</v>
      </c>
    </row>
    <row r="21" spans="2:25" x14ac:dyDescent="0.25">
      <c r="B21">
        <v>6</v>
      </c>
      <c r="C21">
        <v>9</v>
      </c>
      <c r="D21">
        <v>1</v>
      </c>
      <c r="E21">
        <v>12</v>
      </c>
      <c r="F21">
        <v>13</v>
      </c>
      <c r="G21">
        <v>9</v>
      </c>
      <c r="H21">
        <v>17</v>
      </c>
      <c r="I21">
        <v>6</v>
      </c>
      <c r="J21">
        <v>5</v>
      </c>
      <c r="K21">
        <f t="shared" si="2"/>
        <v>0.58834840541455213</v>
      </c>
      <c r="L21">
        <f t="shared" si="2"/>
        <v>0.35993701653267818</v>
      </c>
      <c r="N21">
        <v>6</v>
      </c>
      <c r="O21" t="s">
        <v>8</v>
      </c>
      <c r="P21">
        <v>1</v>
      </c>
      <c r="Q21">
        <v>3</v>
      </c>
      <c r="R21">
        <v>9</v>
      </c>
      <c r="S21">
        <v>4</v>
      </c>
      <c r="T21">
        <v>6</v>
      </c>
      <c r="U21">
        <v>7</v>
      </c>
      <c r="V21">
        <v>5</v>
      </c>
      <c r="W21">
        <f t="shared" si="3"/>
        <v>0.66815310478106071</v>
      </c>
      <c r="X21">
        <f t="shared" si="3"/>
        <v>9.2847669088525597E-2</v>
      </c>
    </row>
    <row r="22" spans="2:25" x14ac:dyDescent="0.25">
      <c r="B22">
        <v>7</v>
      </c>
      <c r="C22">
        <v>1</v>
      </c>
      <c r="D22">
        <v>1</v>
      </c>
      <c r="E22">
        <v>1</v>
      </c>
      <c r="F22">
        <v>1</v>
      </c>
      <c r="G22">
        <v>1</v>
      </c>
      <c r="H22">
        <v>5</v>
      </c>
      <c r="I22">
        <v>3</v>
      </c>
      <c r="J22">
        <v>0</v>
      </c>
      <c r="K22">
        <f t="shared" si="2"/>
        <v>-1.1766968108291043</v>
      </c>
      <c r="L22">
        <f t="shared" si="2"/>
        <v>-1.6647087014636357</v>
      </c>
      <c r="N22">
        <v>7</v>
      </c>
      <c r="O22" t="s">
        <v>8</v>
      </c>
      <c r="P22">
        <v>1</v>
      </c>
      <c r="Q22">
        <v>5</v>
      </c>
      <c r="R22">
        <v>9</v>
      </c>
      <c r="S22">
        <v>1</v>
      </c>
      <c r="T22">
        <v>14</v>
      </c>
      <c r="U22">
        <v>6</v>
      </c>
      <c r="V22">
        <v>3</v>
      </c>
      <c r="W22">
        <f t="shared" si="3"/>
        <v>-0.53452248382484902</v>
      </c>
      <c r="X22">
        <f t="shared" si="3"/>
        <v>-1.5784103745049411</v>
      </c>
    </row>
    <row r="23" spans="2:25" x14ac:dyDescent="0.25">
      <c r="B23">
        <v>8</v>
      </c>
      <c r="C23">
        <v>2</v>
      </c>
      <c r="D23">
        <v>1</v>
      </c>
      <c r="E23">
        <v>3</v>
      </c>
      <c r="F23">
        <v>5</v>
      </c>
      <c r="G23">
        <v>4</v>
      </c>
      <c r="H23">
        <v>9</v>
      </c>
      <c r="I23">
        <v>5</v>
      </c>
      <c r="J23">
        <v>5</v>
      </c>
      <c r="K23">
        <f t="shared" si="2"/>
        <v>0</v>
      </c>
      <c r="L23">
        <f t="shared" si="2"/>
        <v>0.35993701653267818</v>
      </c>
      <c r="N23">
        <v>8</v>
      </c>
      <c r="O23" t="s">
        <v>8</v>
      </c>
      <c r="P23">
        <v>1</v>
      </c>
      <c r="Q23">
        <v>2</v>
      </c>
      <c r="R23">
        <v>1</v>
      </c>
      <c r="S23">
        <v>2</v>
      </c>
      <c r="T23">
        <v>8</v>
      </c>
      <c r="U23">
        <v>5</v>
      </c>
      <c r="V23">
        <v>4</v>
      </c>
      <c r="W23">
        <f t="shared" si="3"/>
        <v>-1.7371980724307587</v>
      </c>
      <c r="X23">
        <f t="shared" si="3"/>
        <v>-0.74278135270820778</v>
      </c>
    </row>
    <row r="24" spans="2:25" x14ac:dyDescent="0.25">
      <c r="B24">
        <v>9</v>
      </c>
      <c r="C24">
        <v>5</v>
      </c>
      <c r="D24">
        <v>1</v>
      </c>
      <c r="E24">
        <v>6</v>
      </c>
      <c r="F24">
        <v>13</v>
      </c>
      <c r="G24">
        <v>7</v>
      </c>
      <c r="H24">
        <v>17</v>
      </c>
      <c r="I24">
        <v>5</v>
      </c>
      <c r="J24">
        <v>3</v>
      </c>
      <c r="K24">
        <f t="shared" si="2"/>
        <v>0</v>
      </c>
      <c r="L24">
        <f t="shared" si="2"/>
        <v>-0.44992127066584736</v>
      </c>
      <c r="N24">
        <v>9</v>
      </c>
      <c r="O24" t="s">
        <v>8</v>
      </c>
      <c r="P24">
        <v>1</v>
      </c>
      <c r="Q24">
        <v>1</v>
      </c>
      <c r="R24">
        <v>2</v>
      </c>
      <c r="S24">
        <v>1</v>
      </c>
      <c r="T24">
        <v>9</v>
      </c>
      <c r="U24">
        <v>6</v>
      </c>
      <c r="V24">
        <v>4</v>
      </c>
      <c r="W24">
        <f t="shared" si="3"/>
        <v>-0.53452248382484902</v>
      </c>
      <c r="X24">
        <f t="shared" si="3"/>
        <v>-0.74278135270820778</v>
      </c>
    </row>
    <row r="26" spans="2:25" x14ac:dyDescent="0.25">
      <c r="T26" t="s">
        <v>85</v>
      </c>
      <c r="U26" t="s">
        <v>0</v>
      </c>
      <c r="V26" t="s">
        <v>6</v>
      </c>
      <c r="W26" t="s">
        <v>4</v>
      </c>
      <c r="X26" t="s">
        <v>7</v>
      </c>
    </row>
    <row r="27" spans="2:25" x14ac:dyDescent="0.25">
      <c r="T27" t="s">
        <v>0</v>
      </c>
      <c r="U27">
        <v>0</v>
      </c>
      <c r="V27">
        <f>SQRT(SUMXMY2(K4:K12,W4:W12))</f>
        <v>2.4027782020263437</v>
      </c>
      <c r="W27">
        <f>SQRT(SUMXMY2(K4:K12,K16:K24))</f>
        <v>2.3917694863151766</v>
      </c>
      <c r="X27">
        <f>SQRT(SUMXMY2(K4:K12,W16:W24))</f>
        <v>2.9786463450587783</v>
      </c>
    </row>
    <row r="28" spans="2:25" x14ac:dyDescent="0.25">
      <c r="T28" t="s">
        <v>6</v>
      </c>
      <c r="V28">
        <v>0</v>
      </c>
      <c r="W28">
        <f>SQRT(SUMXMY2(W4:W12,K16:K24))</f>
        <v>2.1259661438158397</v>
      </c>
      <c r="X28">
        <f>SQRT(SUMXMY2(W4:W12,W16:W24))</f>
        <v>3.7900092565770986</v>
      </c>
    </row>
    <row r="29" spans="2:25" x14ac:dyDescent="0.25">
      <c r="T29" t="s">
        <v>4</v>
      </c>
      <c r="W29">
        <v>0</v>
      </c>
      <c r="X29">
        <f>SQRT(SUMXMY2(K16:K24,W16:W24))</f>
        <v>3.305159202236263</v>
      </c>
      <c r="Y29" t="s">
        <v>87</v>
      </c>
    </row>
    <row r="30" spans="2:25" x14ac:dyDescent="0.25">
      <c r="T30" t="s">
        <v>7</v>
      </c>
      <c r="X30">
        <v>0</v>
      </c>
      <c r="Y30">
        <f>(V27+W27+X27+W28+X28+X29)/6</f>
        <v>2.8323881060049168</v>
      </c>
    </row>
    <row r="32" spans="2:25" x14ac:dyDescent="0.25">
      <c r="T32" t="s">
        <v>86</v>
      </c>
      <c r="U32" t="s">
        <v>0</v>
      </c>
      <c r="V32" t="s">
        <v>6</v>
      </c>
      <c r="W32" t="s">
        <v>4</v>
      </c>
      <c r="X32" t="s">
        <v>7</v>
      </c>
    </row>
    <row r="33" spans="20:25" x14ac:dyDescent="0.25">
      <c r="T33" t="s">
        <v>0</v>
      </c>
      <c r="U33">
        <v>0</v>
      </c>
      <c r="V33">
        <f>SQRT(SUMXMY2(L4:L12,X4:X12))</f>
        <v>2.2626925625220013</v>
      </c>
      <c r="W33">
        <f>SQRT(SUMXMY2(L4:L12,L16:L24))</f>
        <v>2.0890140156002572</v>
      </c>
      <c r="X33">
        <f>SQRT(SUMXMY2(L4:L12,X16:X24))</f>
        <v>2.140903178479705</v>
      </c>
    </row>
    <row r="34" spans="20:25" x14ac:dyDescent="0.25">
      <c r="T34" t="s">
        <v>6</v>
      </c>
      <c r="V34">
        <v>0</v>
      </c>
      <c r="W34">
        <f>SQRT(SUMXMY2(X4:X12,L16:L24))</f>
        <v>2.5488813026536454</v>
      </c>
      <c r="X34">
        <f>SQRT(SUMXMY2(X4:X12,X16:X24))</f>
        <v>2.5811253568594901</v>
      </c>
    </row>
    <row r="35" spans="20:25" x14ac:dyDescent="0.25">
      <c r="T35" t="s">
        <v>4</v>
      </c>
      <c r="W35">
        <v>0</v>
      </c>
      <c r="X35">
        <f>SQRT(SUMXMY2(L16:L24,X16:X24))</f>
        <v>2.7881338240580136</v>
      </c>
      <c r="Y35" t="s">
        <v>87</v>
      </c>
    </row>
    <row r="36" spans="20:25" x14ac:dyDescent="0.25">
      <c r="T36" t="s">
        <v>7</v>
      </c>
      <c r="X36">
        <v>0</v>
      </c>
      <c r="Y36">
        <f t="shared" ref="Y36" si="4">(V33+W33+X33+W34+X34+X35)/6</f>
        <v>2.4017917066955188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502A7C9E5C40F43A3FAF2242BF8EA9D" ma:contentTypeVersion="11" ma:contentTypeDescription="Crear nuevo documento." ma:contentTypeScope="" ma:versionID="87d064684491fb6ca195678380a1ac5d">
  <xsd:schema xmlns:xsd="http://www.w3.org/2001/XMLSchema" xmlns:xs="http://www.w3.org/2001/XMLSchema" xmlns:p="http://schemas.microsoft.com/office/2006/metadata/properties" xmlns:ns3="41e1b173-09c1-4c03-b600-6c1c02b4e784" targetNamespace="http://schemas.microsoft.com/office/2006/metadata/properties" ma:root="true" ma:fieldsID="ba5e125382f4f04f24ea0818431e28f7" ns3:_="">
    <xsd:import namespace="41e1b173-09c1-4c03-b600-6c1c02b4e7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e1b173-09c1-4c03-b600-6c1c02b4e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B72766-EAC3-4402-AD78-2EF21757ED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e1b173-09c1-4c03-b600-6c1c02b4e7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A5DCDC-29BC-472A-9309-3A439A5B7B04}">
  <ds:schemaRefs/>
</ds:datastoreItem>
</file>

<file path=customXml/itemProps3.xml><?xml version="1.0" encoding="utf-8"?>
<ds:datastoreItem xmlns:ds="http://schemas.openxmlformats.org/officeDocument/2006/customXml" ds:itemID="{D73AFC10-EFF8-4141-BB82-88E79FF1ED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fid_norm</vt:lpstr>
      <vt:lpstr>est_norm</vt:lpstr>
      <vt:lpstr>fid_dev</vt:lpstr>
      <vt:lpstr>est_dev</vt:lpstr>
      <vt:lpstr>gray_match</vt:lpstr>
      <vt:lpstr>Sheet1</vt:lpstr>
      <vt:lpstr>Summary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Nero</dc:creator>
  <cp:lastModifiedBy>Pau Blasco Roca</cp:lastModifiedBy>
  <dcterms:created xsi:type="dcterms:W3CDTF">2015-06-05T18:17:20Z</dcterms:created>
  <dcterms:modified xsi:type="dcterms:W3CDTF">2024-01-10T19:33:09Z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0x010100E502A7C9E5C40F43A3FAF2242BF8EA9D</vt:lpwstr>
  </property>
</Properties>
</file>