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otim\Desktop\Motim\Backoffice\Processos Seletivos\1. Conteúdo e Sucesso do Aluno\Case - Excel\"/>
    </mc:Choice>
  </mc:AlternateContent>
  <xr:revisionPtr revIDLastSave="0" documentId="8_{FA814F26-9F1C-40E3-BD8A-53434BE6C23D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Plan1" sheetId="4" state="hidden" r:id="rId1"/>
    <sheet name="Planilha1" sheetId="5" r:id="rId2"/>
    <sheet name="Planilha2" sheetId="6" r:id="rId3"/>
    <sheet name="Teste" sheetId="1" r:id="rId4"/>
    <sheet name="Plan3" sheetId="3" state="hidden" r:id="rId5"/>
  </sheets>
  <definedNames>
    <definedName name="_xlnm._FilterDatabase" localSheetId="3" hidden="1">Teste!$C$65:$E$66</definedName>
  </definedNames>
  <calcPr calcId="191028"/>
  <pivotCaches>
    <pivotCache cacheId="41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3" i="1"/>
  <c r="G91" i="1"/>
  <c r="F79" i="1"/>
  <c r="F80" i="1"/>
  <c r="F81" i="1"/>
  <c r="F82" i="1"/>
  <c r="F83" i="1"/>
  <c r="F84" i="1"/>
  <c r="F85" i="1"/>
  <c r="F86" i="1"/>
  <c r="G80" i="1"/>
  <c r="G81" i="1"/>
  <c r="G82" i="1"/>
  <c r="G83" i="1"/>
  <c r="G84" i="1"/>
  <c r="G85" i="1"/>
  <c r="G86" i="1"/>
  <c r="G79" i="1"/>
  <c r="E79" i="1"/>
  <c r="E80" i="1"/>
  <c r="E81" i="1"/>
  <c r="E82" i="1"/>
  <c r="E83" i="1"/>
  <c r="E84" i="1"/>
  <c r="E85" i="1"/>
  <c r="E86" i="1"/>
  <c r="E66" i="1"/>
  <c r="D66" i="1"/>
  <c r="F60" i="1"/>
  <c r="E60" i="1"/>
  <c r="D60" i="1"/>
  <c r="I18" i="1"/>
  <c r="I19" i="1"/>
  <c r="I20" i="1"/>
  <c r="I21" i="1"/>
  <c r="I22" i="1"/>
  <c r="I23" i="1"/>
  <c r="I24" i="1"/>
  <c r="K18" i="1"/>
  <c r="K20" i="1"/>
  <c r="K21" i="1"/>
  <c r="K22" i="1"/>
  <c r="K23" i="1"/>
  <c r="K24" i="1"/>
  <c r="I17" i="1"/>
  <c r="K17" i="1" s="1"/>
  <c r="K19" i="1"/>
  <c r="J18" i="1"/>
  <c r="J19" i="1"/>
  <c r="J20" i="1"/>
  <c r="J21" i="1"/>
  <c r="J22" i="1"/>
  <c r="J23" i="1"/>
  <c r="J24" i="1"/>
  <c r="J17" i="1"/>
</calcChain>
</file>

<file path=xl/sharedStrings.xml><?xml version="1.0" encoding="utf-8"?>
<sst xmlns="http://schemas.openxmlformats.org/spreadsheetml/2006/main" count="147" uniqueCount="105">
  <si>
    <t>Mês de Nascimento</t>
  </si>
  <si>
    <t>Contagem de Nome do Colaborador</t>
  </si>
  <si>
    <t>Janeiro</t>
  </si>
  <si>
    <t>Fevereiro</t>
  </si>
  <si>
    <t>Março</t>
  </si>
  <si>
    <t>Maio</t>
  </si>
  <si>
    <t>Junho</t>
  </si>
  <si>
    <t>Agosto</t>
  </si>
  <si>
    <t>Setembro</t>
  </si>
  <si>
    <t>Outubro</t>
  </si>
  <si>
    <t>Novembro</t>
  </si>
  <si>
    <t>Dezembro</t>
  </si>
  <si>
    <t>Total Geral</t>
  </si>
  <si>
    <t>Média de Salário Anual</t>
  </si>
  <si>
    <t>Teste de Excel</t>
  </si>
  <si>
    <t>Instruções:</t>
  </si>
  <si>
    <t>1. Preencha as células laranjas com suas respostas:</t>
  </si>
  <si>
    <t xml:space="preserve">Seu nome: </t>
  </si>
  <si>
    <t>Rodrigo Nery da Silva</t>
  </si>
  <si>
    <t>2. Tempo sugerir para realizar o teste:</t>
  </si>
  <si>
    <t>60 minutos</t>
  </si>
  <si>
    <t xml:space="preserve">Seu e-mail: </t>
  </si>
  <si>
    <t>rodrigonery27@hotmail.com</t>
  </si>
  <si>
    <t>Exercício I</t>
  </si>
  <si>
    <t>Aprovado</t>
  </si>
  <si>
    <t>&gt;=7</t>
  </si>
  <si>
    <t>Resolva o que se pede utilizando os dados da tabela abaixo:</t>
  </si>
  <si>
    <t xml:space="preserve">Reprovado </t>
  </si>
  <si>
    <t>&lt;7</t>
  </si>
  <si>
    <r>
      <rPr>
        <b/>
        <sz val="11"/>
        <rFont val="Arial"/>
        <family val="2"/>
      </rPr>
      <t xml:space="preserve">a) </t>
    </r>
    <r>
      <rPr>
        <sz val="11"/>
        <rFont val="Arial"/>
        <family val="2"/>
      </rPr>
      <t>Crie uma função que calcule a Média das notas de cada aluno e outra que calcule o Total das notas de todos os trimestres.</t>
    </r>
  </si>
  <si>
    <r>
      <rPr>
        <b/>
        <sz val="11"/>
        <rFont val="Arial"/>
        <family val="2"/>
      </rPr>
      <t>b)</t>
    </r>
    <r>
      <rPr>
        <sz val="11"/>
        <rFont val="Arial"/>
        <family val="2"/>
      </rPr>
      <t xml:space="preserve"> Crie uma função que sinalize a situação do aluno, considerando que, se a sua Média estiver maior ou igual a 7, ele está Aprovado. Se a Média estiver menor que 7, ele está reprovado.</t>
    </r>
  </si>
  <si>
    <r>
      <rPr>
        <b/>
        <sz val="10.5"/>
        <rFont val="Arial"/>
        <family val="2"/>
      </rPr>
      <t>c)</t>
    </r>
    <r>
      <rPr>
        <sz val="10.5"/>
        <rFont val="Arial"/>
        <family val="2"/>
      </rPr>
      <t xml:space="preserve"> Nos resultados da situação final dos alunos, crie uma formatação condicional em que "Aprovado" apareça de </t>
    </r>
    <r>
      <rPr>
        <b/>
        <sz val="10.5"/>
        <color rgb="FF00B050"/>
        <rFont val="Arial"/>
        <family val="2"/>
      </rPr>
      <t>cor verde em negrito</t>
    </r>
    <r>
      <rPr>
        <sz val="10.5"/>
        <rFont val="Arial"/>
        <family val="2"/>
      </rPr>
      <t xml:space="preserve"> e "Reprovado" apareça na </t>
    </r>
    <r>
      <rPr>
        <b/>
        <sz val="10.5"/>
        <color rgb="FFFF0000"/>
        <rFont val="Arial"/>
        <family val="2"/>
      </rPr>
      <t>cor vermelha e em negrito</t>
    </r>
    <r>
      <rPr>
        <sz val="10.5"/>
        <rFont val="Arial"/>
        <family val="2"/>
      </rPr>
      <t>.</t>
    </r>
  </si>
  <si>
    <t>Código</t>
  </si>
  <si>
    <t>Aluno</t>
  </si>
  <si>
    <t>1º Bimestre</t>
  </si>
  <si>
    <t>2º Bimestre</t>
  </si>
  <si>
    <t>3º Bimestre</t>
  </si>
  <si>
    <t>4º Bimestre</t>
  </si>
  <si>
    <t>Média</t>
  </si>
  <si>
    <t>Total</t>
  </si>
  <si>
    <t>Situação</t>
  </si>
  <si>
    <t>Paulo Araujo</t>
  </si>
  <si>
    <t>André Peixoto</t>
  </si>
  <si>
    <t>Giovanna Pires</t>
  </si>
  <si>
    <t>Pedro Mesquita</t>
  </si>
  <si>
    <t>Maria Luísa</t>
  </si>
  <si>
    <t>Natália Maria</t>
  </si>
  <si>
    <t>Suzane</t>
  </si>
  <si>
    <t>Gabriel Jesus</t>
  </si>
  <si>
    <t>Exercício II</t>
  </si>
  <si>
    <t>Nome do Colaborador</t>
  </si>
  <si>
    <t>Data de Nascimento</t>
  </si>
  <si>
    <t>Salário Anual</t>
  </si>
  <si>
    <t>Aloisio Apolinario</t>
  </si>
  <si>
    <t>Ana Maria Siqueira</t>
  </si>
  <si>
    <t>Arli Pimenta</t>
  </si>
  <si>
    <t>Carlos Eduardo Hilduino</t>
  </si>
  <si>
    <t>Genildo Luciano Paes</t>
  </si>
  <si>
    <t>Guiaroni Bernardes Borges</t>
  </si>
  <si>
    <t>Hudson Urgel Figueiredo</t>
  </si>
  <si>
    <t>Jocimar de Souza Santo</t>
  </si>
  <si>
    <t>Jose da Silva Aurelio</t>
  </si>
  <si>
    <t>Juciara Cadete</t>
  </si>
  <si>
    <t>Luan Carvalho Veras</t>
  </si>
  <si>
    <t>Luciana Cunha Moura</t>
  </si>
  <si>
    <t>Marcio Rangel Barreto</t>
  </si>
  <si>
    <t>Maria Lauriana Ventura</t>
  </si>
  <si>
    <t>Marisa Correa Ribeiro</t>
  </si>
  <si>
    <t>Renata Maria Alvarenga</t>
  </si>
  <si>
    <t>Renato Cardoso Barreto</t>
  </si>
  <si>
    <t>Rosinete Couto Conceição</t>
  </si>
  <si>
    <t>Rubem Benedito de Souza</t>
  </si>
  <si>
    <t>Tamires da Silva dos Santos</t>
  </si>
  <si>
    <r>
      <rPr>
        <b/>
        <sz val="11"/>
        <color rgb="FF000000"/>
        <rFont val="Arial"/>
      </rPr>
      <t xml:space="preserve">a) </t>
    </r>
    <r>
      <rPr>
        <sz val="11"/>
        <color rgb="FF000000"/>
        <rFont val="Arial"/>
      </rPr>
      <t>Crie uma tabela dinâmica que mostre a quantidade de Colaboradores, agrupados pelo mês de nascimento.</t>
    </r>
  </si>
  <si>
    <r>
      <t xml:space="preserve">b) </t>
    </r>
    <r>
      <rPr>
        <sz val="11"/>
        <rFont val="Arial"/>
        <family val="2"/>
      </rPr>
      <t>Crie uma tabela dinâmica que mostre a Média do Salário Anual, agrupado pelo mês de nascimento.</t>
    </r>
  </si>
  <si>
    <r>
      <rPr>
        <b/>
        <sz val="11"/>
        <rFont val="Arial"/>
        <family val="2"/>
      </rPr>
      <t xml:space="preserve">c) </t>
    </r>
    <r>
      <rPr>
        <sz val="11"/>
        <rFont val="Arial"/>
        <family val="2"/>
      </rPr>
      <t>Crie uma fórmula que, ao preencher o Código do Colaborador, retorne automáticamente as informações de Nome, Data de Nascimento e Salário Anual.</t>
    </r>
  </si>
  <si>
    <r>
      <rPr>
        <b/>
        <sz val="11"/>
        <color rgb="FF000000"/>
        <rFont val="Arial"/>
      </rPr>
      <t>d)</t>
    </r>
    <r>
      <rPr>
        <sz val="11"/>
        <color rgb="FF000000"/>
        <rFont val="Arial"/>
      </rPr>
      <t xml:space="preserve"> Na tabela abaixo, crie uma forma de selecionar o Mês de Nascimento sem precisar escrevê-lo na célula.</t>
    </r>
  </si>
  <si>
    <r>
      <rPr>
        <b/>
        <sz val="11"/>
        <color rgb="FF000000"/>
        <rFont val="Arial"/>
      </rPr>
      <t xml:space="preserve">e) </t>
    </r>
    <r>
      <rPr>
        <sz val="11"/>
        <color rgb="FF000000"/>
        <rFont val="Arial"/>
      </rPr>
      <t>Depois de selecionar o Mês de Nascimento, crie fórmulas que calculem a soma dos Salários e a Quantidade de Colaboradores desse mês.</t>
    </r>
  </si>
  <si>
    <t>Mês</t>
  </si>
  <si>
    <t>Soma dos Salários</t>
  </si>
  <si>
    <t>Qtde. de Colaboradores</t>
  </si>
  <si>
    <t>Exercício III</t>
  </si>
  <si>
    <t>Resolva o que se pede na tabela abaixo:</t>
  </si>
  <si>
    <r>
      <rPr>
        <b/>
        <sz val="11"/>
        <color rgb="FF000000"/>
        <rFont val="Arial"/>
      </rPr>
      <t>a)</t>
    </r>
    <r>
      <rPr>
        <sz val="11"/>
        <color rgb="FF000000"/>
        <rFont val="Arial"/>
      </rPr>
      <t xml:space="preserve"> Na coluna </t>
    </r>
    <r>
      <rPr>
        <b/>
        <sz val="11"/>
        <color rgb="FF000000"/>
        <rFont val="Arial"/>
      </rPr>
      <t>Código</t>
    </r>
    <r>
      <rPr>
        <sz val="11"/>
        <color rgb="FF000000"/>
        <rFont val="Arial"/>
      </rPr>
      <t>, mostre apenas o código do campo "</t>
    </r>
    <r>
      <rPr>
        <u/>
        <sz val="11"/>
        <color rgb="FF000000"/>
        <rFont val="Arial"/>
      </rPr>
      <t>Código</t>
    </r>
    <r>
      <rPr>
        <sz val="11"/>
        <color rgb="FF000000"/>
        <rFont val="Arial"/>
      </rPr>
      <t xml:space="preserve"> (PAÍS) Nome"</t>
    </r>
  </si>
  <si>
    <r>
      <rPr>
        <b/>
        <sz val="11"/>
        <rFont val="Arial"/>
        <family val="2"/>
      </rPr>
      <t>b)</t>
    </r>
    <r>
      <rPr>
        <sz val="11"/>
        <rFont val="Arial"/>
        <family val="2"/>
      </rPr>
      <t xml:space="preserve"> Na coluna </t>
    </r>
    <r>
      <rPr>
        <b/>
        <sz val="11"/>
        <rFont val="Arial"/>
        <family val="2"/>
      </rPr>
      <t>País</t>
    </r>
    <r>
      <rPr>
        <sz val="11"/>
        <rFont val="Arial"/>
        <family val="2"/>
      </rPr>
      <t>, mostre apenas as 2 letras do país no campo "Código (</t>
    </r>
    <r>
      <rPr>
        <u/>
        <sz val="11"/>
        <rFont val="Arial"/>
        <family val="2"/>
      </rPr>
      <t>PAÍS</t>
    </r>
    <r>
      <rPr>
        <sz val="11"/>
        <rFont val="Arial"/>
        <family val="2"/>
      </rPr>
      <t>) Nome"</t>
    </r>
  </si>
  <si>
    <r>
      <rPr>
        <b/>
        <sz val="11"/>
        <rFont val="Arial"/>
        <family val="2"/>
      </rPr>
      <t>c)</t>
    </r>
    <r>
      <rPr>
        <sz val="11"/>
        <rFont val="Arial"/>
        <family val="2"/>
      </rPr>
      <t xml:space="preserve"> Na coluna </t>
    </r>
    <r>
      <rPr>
        <b/>
        <sz val="11"/>
        <rFont val="Arial"/>
        <family val="2"/>
      </rPr>
      <t>Nome</t>
    </r>
    <r>
      <rPr>
        <sz val="11"/>
        <rFont val="Arial"/>
        <family val="2"/>
      </rPr>
      <t xml:space="preserve">, mostre apenas o nome do campo "Código (PAÍS) </t>
    </r>
    <r>
      <rPr>
        <u/>
        <sz val="11"/>
        <rFont val="Arial"/>
        <family val="2"/>
      </rPr>
      <t>Nome</t>
    </r>
    <r>
      <rPr>
        <sz val="11"/>
        <rFont val="Arial"/>
        <family val="2"/>
      </rPr>
      <t>"</t>
    </r>
  </si>
  <si>
    <t>Código (PAÍS) Nome</t>
  </si>
  <si>
    <t>País</t>
  </si>
  <si>
    <t>Nome</t>
  </si>
  <si>
    <t>327feller1 (BR) FELIPE ROCHEFELLER</t>
  </si>
  <si>
    <t>327feller1</t>
  </si>
  <si>
    <t>BR</t>
  </si>
  <si>
    <t>FELIPE ROCHEFELLER</t>
  </si>
  <si>
    <t>(exemplo)</t>
  </si>
  <si>
    <t>0844lurez9 (MX) LUCIA SUAREZ</t>
  </si>
  <si>
    <t>542adiisz9 (CO) ANITA GUTIERREZ</t>
  </si>
  <si>
    <t>0869adiva9 (CO) YAGO SUAREZ</t>
  </si>
  <si>
    <t>0141adias9 (CO) IAN ROMERO</t>
  </si>
  <si>
    <t>0124adiso9 (CO) IAN DAVILA</t>
  </si>
  <si>
    <t>1095admro9 (BR) ADMILSON DE CASTRO</t>
  </si>
  <si>
    <t>5513crper  (MX) CRISTIAN PEREZ</t>
  </si>
  <si>
    <t>4454adrno9 (BR) ADRIANA ANGÉLICA</t>
  </si>
  <si>
    <r>
      <rPr>
        <b/>
        <sz val="11"/>
        <color rgb="FF000000"/>
        <rFont val="Arial"/>
      </rPr>
      <t>d)</t>
    </r>
    <r>
      <rPr>
        <sz val="11"/>
        <color rgb="FF000000"/>
        <rFont val="Arial"/>
      </rPr>
      <t xml:space="preserve"> Crie um gráfico de rosca que mostre a quantidade de pessoas por país, como no exemplo abaixo:</t>
    </r>
  </si>
  <si>
    <t>MX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</si>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</sst>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  <numFmt numFmtId="166" formatCode="&quot;R$&quot;\ #,##0.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28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36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b/>
      <sz val="10.5"/>
      <color rgb="FF00B050"/>
      <name val="Arial"/>
      <family val="2"/>
    </font>
    <font>
      <b/>
      <sz val="10.5"/>
      <color rgb="FFFF0000"/>
      <name val="Arial"/>
      <family val="2"/>
    </font>
    <font>
      <b/>
      <sz val="12"/>
      <name val="Calibri"/>
      <family val="2"/>
      <scheme val="minor"/>
    </font>
    <font>
      <u/>
      <sz val="1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 applyProtection="1">
      <alignment vertic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6" fillId="0" borderId="0" xfId="0" applyFont="1"/>
    <xf numFmtId="0" fontId="6" fillId="0" borderId="0" xfId="0" applyFont="1" applyProtection="1">
      <protection hidden="1"/>
    </xf>
    <xf numFmtId="0" fontId="6" fillId="0" borderId="0" xfId="0" applyFont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1" xfId="0" applyFont="1" applyBorder="1"/>
    <xf numFmtId="0" fontId="6" fillId="0" borderId="6" xfId="0" applyFont="1" applyBorder="1"/>
    <xf numFmtId="0" fontId="7" fillId="0" borderId="0" xfId="0" applyFont="1" applyAlignment="1" applyProtection="1">
      <alignment horizontal="left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/>
    <xf numFmtId="0" fontId="8" fillId="0" borderId="4" xfId="0" applyFont="1" applyBorder="1"/>
    <xf numFmtId="0" fontId="8" fillId="0" borderId="0" xfId="0" applyFont="1"/>
    <xf numFmtId="0" fontId="2" fillId="2" borderId="2" xfId="0" applyFont="1" applyFill="1" applyBorder="1" applyAlignment="1" applyProtection="1">
      <alignment horizontal="center"/>
      <protection hidden="1"/>
    </xf>
    <xf numFmtId="14" fontId="7" fillId="0" borderId="2" xfId="0" applyNumberFormat="1" applyFont="1" applyBorder="1" applyAlignment="1" applyProtection="1">
      <alignment horizontal="center"/>
      <protection hidden="1"/>
    </xf>
    <xf numFmtId="164" fontId="7" fillId="0" borderId="2" xfId="1" applyFont="1" applyFill="1" applyBorder="1" applyAlignment="1" applyProtection="1">
      <alignment horizontal="center"/>
      <protection hidden="1"/>
    </xf>
    <xf numFmtId="0" fontId="7" fillId="0" borderId="0" xfId="0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14" fontId="7" fillId="0" borderId="0" xfId="0" applyNumberFormat="1" applyFont="1" applyAlignment="1" applyProtection="1">
      <alignment horizontal="center"/>
      <protection hidden="1"/>
    </xf>
    <xf numFmtId="164" fontId="7" fillId="0" borderId="0" xfId="1" applyFont="1" applyFill="1" applyBorder="1" applyAlignment="1" applyProtection="1">
      <alignment horizontal="center"/>
      <protection hidden="1"/>
    </xf>
    <xf numFmtId="14" fontId="2" fillId="2" borderId="2" xfId="0" applyNumberFormat="1" applyFont="1" applyFill="1" applyBorder="1" applyAlignment="1" applyProtection="1">
      <alignment horizontal="center"/>
      <protection hidden="1"/>
    </xf>
    <xf numFmtId="0" fontId="7" fillId="0" borderId="7" xfId="0" applyFont="1" applyBorder="1"/>
    <xf numFmtId="164" fontId="7" fillId="0" borderId="8" xfId="0" applyNumberFormat="1" applyFont="1" applyBorder="1" applyAlignment="1" applyProtection="1">
      <alignment horizontal="center"/>
      <protection hidden="1"/>
    </xf>
    <xf numFmtId="164" fontId="7" fillId="0" borderId="8" xfId="1" applyFont="1" applyFill="1" applyBorder="1" applyAlignment="1" applyProtection="1">
      <alignment horizontal="left"/>
      <protection hidden="1"/>
    </xf>
    <xf numFmtId="164" fontId="7" fillId="0" borderId="8" xfId="1" applyFont="1" applyFill="1" applyBorder="1" applyAlignment="1" applyProtection="1">
      <alignment horizontal="center"/>
      <protection hidden="1"/>
    </xf>
    <xf numFmtId="0" fontId="7" fillId="0" borderId="8" xfId="0" applyFont="1" applyBorder="1"/>
    <xf numFmtId="0" fontId="7" fillId="0" borderId="3" xfId="0" applyFont="1" applyBorder="1"/>
    <xf numFmtId="0" fontId="2" fillId="0" borderId="4" xfId="0" applyFont="1" applyBorder="1" applyAlignment="1" applyProtection="1">
      <alignment horizontal="left"/>
      <protection hidden="1"/>
    </xf>
    <xf numFmtId="0" fontId="7" fillId="0" borderId="4" xfId="0" applyFont="1" applyBorder="1" applyAlignment="1" applyProtection="1">
      <alignment horizontal="left"/>
      <protection hidden="1"/>
    </xf>
    <xf numFmtId="14" fontId="7" fillId="0" borderId="4" xfId="0" applyNumberFormat="1" applyFont="1" applyBorder="1" applyAlignment="1" applyProtection="1">
      <alignment horizontal="center"/>
      <protection hidden="1"/>
    </xf>
    <xf numFmtId="164" fontId="7" fillId="0" borderId="4" xfId="1" applyFont="1" applyFill="1" applyBorder="1" applyAlignment="1" applyProtection="1">
      <alignment horizontal="center"/>
      <protection hidden="1"/>
    </xf>
    <xf numFmtId="0" fontId="4" fillId="0" borderId="0" xfId="0" applyFont="1"/>
    <xf numFmtId="0" fontId="9" fillId="0" borderId="0" xfId="0" applyFont="1" applyAlignment="1" applyProtection="1">
      <alignment vertical="center"/>
      <protection hidden="1"/>
    </xf>
    <xf numFmtId="0" fontId="10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hidden="1"/>
    </xf>
    <xf numFmtId="0" fontId="11" fillId="0" borderId="0" xfId="0" applyFont="1" applyAlignment="1" applyProtection="1">
      <alignment horizontal="left"/>
      <protection hidden="1"/>
    </xf>
    <xf numFmtId="0" fontId="12" fillId="0" borderId="2" xfId="0" applyFont="1" applyBorder="1" applyAlignment="1">
      <alignment horizontal="center"/>
    </xf>
    <xf numFmtId="0" fontId="7" fillId="0" borderId="11" xfId="0" applyFont="1" applyBorder="1" applyAlignment="1" applyProtection="1">
      <alignment horizontal="center"/>
      <protection hidden="1"/>
    </xf>
    <xf numFmtId="14" fontId="7" fillId="0" borderId="11" xfId="0" applyNumberFormat="1" applyFont="1" applyBorder="1" applyAlignment="1" applyProtection="1">
      <alignment horizontal="center"/>
      <protection hidden="1"/>
    </xf>
    <xf numFmtId="164" fontId="7" fillId="0" borderId="11" xfId="1" applyFont="1" applyFill="1" applyBorder="1" applyAlignment="1" applyProtection="1">
      <alignment horizontal="center"/>
      <protection hidden="1"/>
    </xf>
    <xf numFmtId="0" fontId="4" fillId="3" borderId="2" xfId="0" applyFont="1" applyFill="1" applyBorder="1" applyAlignment="1">
      <alignment horizontal="center"/>
    </xf>
    <xf numFmtId="0" fontId="15" fillId="0" borderId="0" xfId="0" applyFont="1" applyAlignment="1" applyProtection="1">
      <alignment horizontal="left"/>
      <protection hidden="1"/>
    </xf>
    <xf numFmtId="0" fontId="12" fillId="4" borderId="2" xfId="0" applyFont="1" applyFill="1" applyBorder="1" applyAlignment="1">
      <alignment horizontal="center"/>
    </xf>
    <xf numFmtId="0" fontId="6" fillId="4" borderId="10" xfId="0" applyFont="1" applyFill="1" applyBorder="1" applyProtection="1">
      <protection hidden="1"/>
    </xf>
    <xf numFmtId="0" fontId="7" fillId="4" borderId="2" xfId="0" applyFont="1" applyFill="1" applyBorder="1" applyAlignment="1" applyProtection="1">
      <alignment horizontal="center"/>
      <protection hidden="1"/>
    </xf>
    <xf numFmtId="0" fontId="7" fillId="4" borderId="2" xfId="1" applyNumberFormat="1" applyFont="1" applyFill="1" applyBorder="1" applyAlignment="1" applyProtection="1">
      <alignment horizontal="center"/>
      <protection hidden="1"/>
    </xf>
    <xf numFmtId="0" fontId="19" fillId="0" borderId="0" xfId="0" applyFont="1" applyAlignment="1">
      <alignment horizontal="right"/>
    </xf>
    <xf numFmtId="0" fontId="3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22" fillId="0" borderId="6" xfId="0" applyFont="1" applyBorder="1"/>
    <xf numFmtId="0" fontId="23" fillId="0" borderId="0" xfId="0" applyFont="1" applyAlignment="1" applyProtection="1">
      <alignment horizontal="right"/>
      <protection hidden="1"/>
    </xf>
    <xf numFmtId="0" fontId="11" fillId="5" borderId="2" xfId="0" applyFont="1" applyFill="1" applyBorder="1" applyAlignment="1" applyProtection="1">
      <alignment horizontal="center"/>
      <protection hidden="1"/>
    </xf>
    <xf numFmtId="0" fontId="11" fillId="4" borderId="2" xfId="0" applyFont="1" applyFill="1" applyBorder="1" applyAlignment="1" applyProtection="1">
      <alignment horizontal="center"/>
      <protection hidden="1"/>
    </xf>
    <xf numFmtId="0" fontId="24" fillId="4" borderId="2" xfId="0" applyFont="1" applyFill="1" applyBorder="1" applyAlignment="1">
      <alignment horizontal="center"/>
    </xf>
    <xf numFmtId="0" fontId="25" fillId="0" borderId="0" xfId="0" applyFont="1" applyAlignment="1" applyProtection="1">
      <alignment horizontal="left"/>
      <protection hidden="1"/>
    </xf>
    <xf numFmtId="0" fontId="7" fillId="0" borderId="16" xfId="1" applyNumberFormat="1" applyFont="1" applyFill="1" applyBorder="1" applyAlignment="1" applyProtection="1">
      <alignment horizontal="center"/>
      <protection hidden="1"/>
    </xf>
    <xf numFmtId="0" fontId="7" fillId="0" borderId="15" xfId="1" applyNumberFormat="1" applyFont="1" applyFill="1" applyBorder="1" applyAlignment="1" applyProtection="1">
      <alignment horizontal="center"/>
      <protection hidden="1"/>
    </xf>
    <xf numFmtId="8" fontId="7" fillId="0" borderId="18" xfId="1" applyNumberFormat="1" applyFont="1" applyFill="1" applyBorder="1" applyAlignment="1" applyProtection="1">
      <alignment horizontal="center"/>
      <protection hidden="1"/>
    </xf>
    <xf numFmtId="8" fontId="7" fillId="0" borderId="17" xfId="1" applyNumberFormat="1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7" fillId="0" borderId="19" xfId="1" applyNumberFormat="1" applyFont="1" applyFill="1" applyBorder="1" applyAlignment="1" applyProtection="1">
      <alignment horizontal="center"/>
      <protection hidden="1"/>
    </xf>
    <xf numFmtId="0" fontId="7" fillId="0" borderId="20" xfId="0" applyFont="1" applyBorder="1" applyAlignment="1" applyProtection="1">
      <alignment horizontal="center"/>
      <protection hidden="1"/>
    </xf>
    <xf numFmtId="14" fontId="7" fillId="0" borderId="21" xfId="0" applyNumberFormat="1" applyFont="1" applyBorder="1" applyAlignment="1" applyProtection="1">
      <alignment horizontal="center"/>
      <protection hidden="1"/>
    </xf>
    <xf numFmtId="164" fontId="7" fillId="0" borderId="20" xfId="1" applyFont="1" applyFill="1" applyBorder="1" applyAlignment="1" applyProtection="1">
      <alignment horizontal="center"/>
      <protection hidden="1"/>
    </xf>
    <xf numFmtId="8" fontId="7" fillId="0" borderId="22" xfId="1" applyNumberFormat="1" applyFont="1" applyFill="1" applyBorder="1" applyAlignment="1" applyProtection="1">
      <alignment horizontal="center"/>
      <protection hidden="1"/>
    </xf>
    <xf numFmtId="0" fontId="0" fillId="0" borderId="23" xfId="0" pivotButton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0" borderId="26" xfId="0" applyNumberFormat="1" applyBorder="1"/>
    <xf numFmtId="165" fontId="0" fillId="0" borderId="28" xfId="0" applyNumberFormat="1" applyBorder="1"/>
    <xf numFmtId="0" fontId="26" fillId="0" borderId="0" xfId="0" applyFont="1" applyAlignment="1" applyProtection="1">
      <alignment horizontal="left"/>
      <protection hidden="1"/>
    </xf>
    <xf numFmtId="8" fontId="7" fillId="4" borderId="2" xfId="1" applyNumberFormat="1" applyFont="1" applyFill="1" applyBorder="1" applyAlignment="1" applyProtection="1">
      <alignment horizontal="center"/>
      <protection hidden="1"/>
    </xf>
    <xf numFmtId="14" fontId="7" fillId="4" borderId="2" xfId="0" applyNumberFormat="1" applyFont="1" applyFill="1" applyBorder="1" applyAlignment="1" applyProtection="1">
      <alignment horizontal="center"/>
      <protection hidden="1"/>
    </xf>
    <xf numFmtId="0" fontId="11" fillId="5" borderId="17" xfId="0" applyFont="1" applyFill="1" applyBorder="1" applyAlignment="1" applyProtection="1">
      <alignment horizontal="left" shrinkToFit="1"/>
      <protection hidden="1"/>
    </xf>
    <xf numFmtId="0" fontId="11" fillId="5" borderId="15" xfId="0" applyFont="1" applyFill="1" applyBorder="1" applyAlignment="1" applyProtection="1">
      <alignment horizontal="left" shrinkToFit="1"/>
      <protection hidden="1"/>
    </xf>
    <xf numFmtId="0" fontId="11" fillId="0" borderId="17" xfId="0" applyFont="1" applyBorder="1" applyAlignment="1" applyProtection="1">
      <alignment horizontal="left" shrinkToFit="1"/>
      <protection hidden="1"/>
    </xf>
    <xf numFmtId="0" fontId="11" fillId="0" borderId="15" xfId="0" applyFont="1" applyBorder="1" applyAlignment="1" applyProtection="1">
      <alignment horizontal="left" shrinkToFit="1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5" xfId="0" applyFont="1" applyFill="1" applyBorder="1" applyAlignment="1" applyProtection="1">
      <alignment horizontal="center"/>
      <protection hidden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6" fontId="7" fillId="4" borderId="2" xfId="0" applyNumberFormat="1" applyFont="1" applyFill="1" applyBorder="1" applyAlignment="1" applyProtection="1">
      <alignment horizontal="center"/>
      <protection hidden="1"/>
    </xf>
    <xf numFmtId="0" fontId="28" fillId="0" borderId="12" xfId="2" applyBorder="1" applyAlignment="1">
      <alignment horizontal="center"/>
    </xf>
    <xf numFmtId="0" fontId="28" fillId="0" borderId="13" xfId="2" applyBorder="1" applyAlignment="1">
      <alignment horizontal="center"/>
    </xf>
    <xf numFmtId="0" fontId="28" fillId="0" borderId="14" xfId="2" applyBorder="1" applyAlignment="1">
      <alignment horizontal="center"/>
    </xf>
  </cellXfs>
  <cellStyles count="3">
    <cellStyle name="Hyperlink" xfId="2" xr:uid="{00000000-000B-0000-0000-000008000000}"/>
    <cellStyle name="Moeda" xfId="1" builtinId="4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[$R$-416]\ * #,##0.00_-;\-[$R$-416]\ * #,##0.00_-;_-[$R$-416]\ * &quot;-&quot;??_-;_-@_-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5" formatCode="_-[$R$-416]\ * #,##0.00_-;\-[$R$-416]\ * #,##0.00_-;_-[$R$-416]\ * &quot;-&quot;??_-;_-@_-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/>
    </dxf>
    <dxf>
      <alignment horizontal="center"/>
    </dxf>
  </dxfs>
  <tableStyles count="0" defaultTableStyle="TableStyleMedium9" defaultPivotStyle="PivotStyleLight16"/>
  <colors>
    <mruColors>
      <color rgb="FFE7795B"/>
      <color rgb="FF114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Pessoas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Teste!$F$91:$F$93</c:f>
              <c:strCache>
                <c:ptCount val="3"/>
                <c:pt idx="0">
                  <c:v>BR</c:v>
                </c:pt>
                <c:pt idx="1">
                  <c:v>MX</c:v>
                </c:pt>
                <c:pt idx="2">
                  <c:v>CO</c:v>
                </c:pt>
              </c:strCache>
            </c:strRef>
          </c:cat>
          <c:val>
            <c:numRef>
              <c:f>Teste!$G$91:$G$93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2-422C-A776-5DE128B0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88</xdr:row>
      <xdr:rowOff>129540</xdr:rowOff>
    </xdr:from>
    <xdr:to>
      <xdr:col>4</xdr:col>
      <xdr:colOff>264733</xdr:colOff>
      <xdr:row>104</xdr:row>
      <xdr:rowOff>81011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5DBF8A-710E-894D-1C0B-6FADB906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474440"/>
          <a:ext cx="3682303" cy="2755631"/>
        </a:xfrm>
        <a:prstGeom prst="rect">
          <a:avLst/>
        </a:prstGeom>
      </xdr:spPr>
    </xdr:pic>
    <xdr:clientData/>
  </xdr:twoCellAnchor>
  <xdr:twoCellAnchor>
    <xdr:from>
      <xdr:col>4</xdr:col>
      <xdr:colOff>876300</xdr:colOff>
      <xdr:row>88</xdr:row>
      <xdr:rowOff>133350</xdr:rowOff>
    </xdr:from>
    <xdr:to>
      <xdr:col>7</xdr:col>
      <xdr:colOff>523875</xdr:colOff>
      <xdr:row>104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BC46E5-14AA-8555-2A20-334B501297F0}"/>
            </a:ext>
            <a:ext uri="{147F2762-F138-4A5C-976F-8EAC2B608ADB}">
              <a16:predDERef xmlns:a16="http://schemas.microsoft.com/office/drawing/2014/main" pred="{1B5DBF8A-710E-894D-1C0B-6FADB9061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94.77461782407" createdVersion="8" refreshedVersion="8" minRefreshableVersion="3" recordCount="20" xr:uid="{1BD7C008-C62E-4C5F-A0AC-A6BB22C12ABD}">
  <cacheSource type="worksheet">
    <worksheetSource name="Tabela1"/>
  </cacheSource>
  <cacheFields count="5">
    <cacheField name="Código" numFmtId="0">
      <sharedItems containsSemiMixedTypes="0" containsString="0" containsNumber="1" containsInteger="1" minValue="101" maxValue="120"/>
    </cacheField>
    <cacheField name="Nome do Colaborador" numFmtId="0">
      <sharedItems count="20">
        <s v="Aloisio Apolinario"/>
        <s v="Ana Maria Siqueira"/>
        <s v="Arli Pimenta"/>
        <s v="Carlos Eduardo Hilduino"/>
        <s v="Genildo Luciano Paes"/>
        <s v="Guiaroni Bernardes Borges"/>
        <s v="Hudson Urgel Figueiredo"/>
        <s v="Jocimar de Souza Santo"/>
        <s v="Jose da Silva Aurelio"/>
        <s v="Juciara Cadete"/>
        <s v="Luan Carvalho Veras"/>
        <s v="Luciana Cunha Moura"/>
        <s v="Marcio Rangel Barreto"/>
        <s v="Maria Lauriana Ventura"/>
        <s v="Marisa Correa Ribeiro"/>
        <s v="Renata Maria Alvarenga"/>
        <s v="Renato Cardoso Barreto"/>
        <s v="Rosinete Couto Conceição"/>
        <s v="Rubem Benedito de Souza"/>
        <s v="Tamires da Silva dos Santos"/>
      </sharedItems>
    </cacheField>
    <cacheField name="Data de Nascimento" numFmtId="14">
      <sharedItems containsSemiMixedTypes="0" containsNonDate="0" containsDate="1" containsString="0" minDate="1920-01-01T00:00:00" maxDate="1999-05-13T00:00:00"/>
    </cacheField>
    <cacheField name="Mês de Nascimento" numFmtId="164">
      <sharedItems count="10">
        <s v="Fevereiro"/>
        <s v="Maio"/>
        <s v="Agosto"/>
        <s v="Outubro"/>
        <s v="Novembro"/>
        <s v="Dezembro"/>
        <s v="Março"/>
        <s v="Junho"/>
        <s v="Janeiro"/>
        <s v="Setembro"/>
      </sharedItems>
    </cacheField>
    <cacheField name="Salário Anual" numFmtId="8">
      <sharedItems containsSemiMixedTypes="0" containsString="0" containsNumber="1" containsInteger="1" minValue="7306" maxValue="36292" count="20">
        <n v="16836"/>
        <n v="36292"/>
        <n v="20691"/>
        <n v="16719"/>
        <n v="18553"/>
        <n v="25892"/>
        <n v="29005"/>
        <n v="29718"/>
        <n v="28811"/>
        <n v="29934"/>
        <n v="29310"/>
        <n v="27934"/>
        <n v="7306"/>
        <n v="15329"/>
        <n v="20103"/>
        <n v="19740"/>
        <n v="26196"/>
        <n v="31124"/>
        <n v="22173"/>
        <n v="241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1"/>
    <x v="0"/>
    <d v="1946-02-03T00:00:00"/>
    <x v="0"/>
    <x v="0"/>
  </r>
  <r>
    <n v="102"/>
    <x v="1"/>
    <d v="1999-05-12T00:00:00"/>
    <x v="1"/>
    <x v="1"/>
  </r>
  <r>
    <n v="103"/>
    <x v="2"/>
    <d v="1956-08-24T00:00:00"/>
    <x v="2"/>
    <x v="2"/>
  </r>
  <r>
    <n v="104"/>
    <x v="3"/>
    <d v="1945-10-09T00:00:00"/>
    <x v="3"/>
    <x v="3"/>
  </r>
  <r>
    <n v="105"/>
    <x v="4"/>
    <d v="1950-10-17T00:00:00"/>
    <x v="3"/>
    <x v="4"/>
  </r>
  <r>
    <n v="106"/>
    <x v="5"/>
    <d v="1970-11-20T00:00:00"/>
    <x v="4"/>
    <x v="5"/>
  </r>
  <r>
    <n v="107"/>
    <x v="6"/>
    <d v="1979-05-30T00:00:00"/>
    <x v="1"/>
    <x v="6"/>
  </r>
  <r>
    <n v="108"/>
    <x v="7"/>
    <d v="1981-05-12T00:00:00"/>
    <x v="1"/>
    <x v="7"/>
  </r>
  <r>
    <n v="109"/>
    <x v="8"/>
    <d v="1978-11-17T00:00:00"/>
    <x v="4"/>
    <x v="8"/>
  </r>
  <r>
    <n v="110"/>
    <x v="9"/>
    <d v="1981-12-14T00:00:00"/>
    <x v="5"/>
    <x v="9"/>
  </r>
  <r>
    <n v="111"/>
    <x v="10"/>
    <d v="1980-03-30T00:00:00"/>
    <x v="6"/>
    <x v="10"/>
  </r>
  <r>
    <n v="112"/>
    <x v="11"/>
    <d v="1976-06-23T00:00:00"/>
    <x v="7"/>
    <x v="11"/>
  </r>
  <r>
    <n v="113"/>
    <x v="12"/>
    <d v="1920-01-01T00:00:00"/>
    <x v="8"/>
    <x v="12"/>
  </r>
  <r>
    <n v="114"/>
    <x v="13"/>
    <d v="1941-12-19T00:00:00"/>
    <x v="5"/>
    <x v="13"/>
  </r>
  <r>
    <n v="115"/>
    <x v="14"/>
    <d v="1955-01-14T00:00:00"/>
    <x v="8"/>
    <x v="14"/>
  </r>
  <r>
    <n v="116"/>
    <x v="15"/>
    <d v="1954-01-16T00:00:00"/>
    <x v="8"/>
    <x v="15"/>
  </r>
  <r>
    <n v="117"/>
    <x v="16"/>
    <d v="1971-09-20T00:00:00"/>
    <x v="9"/>
    <x v="16"/>
  </r>
  <r>
    <n v="118"/>
    <x v="17"/>
    <d v="1985-03-18T00:00:00"/>
    <x v="6"/>
    <x v="17"/>
  </r>
  <r>
    <n v="119"/>
    <x v="18"/>
    <d v="1960-09-14T00:00:00"/>
    <x v="9"/>
    <x v="18"/>
  </r>
  <r>
    <n v="120"/>
    <x v="19"/>
    <d v="1966-02-14T00:00:00"/>
    <x v="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0883D-7F77-4596-9C2D-FBA1ECAC0847}" name="Tabela dinâmica1" cacheId="41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B12" firstHeaderRow="1" firstDataRow="1" firstDataCol="1"/>
  <pivotFields count="5">
    <pivotField compact="0" outline="0" showAll="0"/>
    <pivotField dataField="1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numFmtId="14" outline="0" showAll="0"/>
    <pivotField axis="axisRow" compact="0" outline="0" showAll="0">
      <items count="11">
        <item x="8"/>
        <item x="0"/>
        <item x="6"/>
        <item x="1"/>
        <item x="7"/>
        <item x="2"/>
        <item x="9"/>
        <item x="3"/>
        <item x="4"/>
        <item x="5"/>
        <item t="default"/>
      </items>
    </pivotField>
    <pivotField compact="0" numFmtId="8" outline="0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Nome do Colaborador" fld="1" subtotal="count" baseField="0" baseItem="0"/>
  </dataFields>
  <formats count="12">
    <format dxfId="18">
      <pivotArea type="all" dataOnly="0" outline="0" fieldPosition="0"/>
    </format>
    <format dxfId="19">
      <pivotArea field="3" type="button" dataOnly="0" labelOnly="1" outline="0" axis="axisRow" fieldPosition="0"/>
    </format>
    <format dxfId="20">
      <pivotArea dataOnly="0" labelOnly="1" outline="0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>
      <pivotArea type="all" dataOnly="0" outline="0" fieldPosition="0"/>
    </format>
    <format>
      <pivotArea field="3" type="button" dataOnly="0" labelOnly="1" outline="0" axis="axisRow" fieldPosition="0"/>
    </format>
    <format>
      <pivotArea dataOnly="0" labelOnly="1" outline="0" fieldPosition="0">
        <references count="1">
          <reference field="3" count="0"/>
        </references>
      </pivotArea>
    </format>
    <format>
      <pivotArea dataOnly="0" labelOnly="1" grandRow="1" outline="0" fieldPosition="0"/>
    </format>
    <format dxfId="24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059D4-5074-4F3D-80ED-0768A1FE075E}" name="Tabela dinâmica2" cacheId="41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B12" firstHeaderRow="1" firstDataRow="1" firstDataCol="1"/>
  <pivotFields count="5">
    <pivotField compact="0" outline="0" showAll="0"/>
    <pivotField compact="0" outline="0" showAll="0"/>
    <pivotField compact="0" numFmtId="14" outline="0" showAll="0"/>
    <pivotField axis="axisRow" compact="0" outline="0" showAll="0">
      <items count="11">
        <item x="8"/>
        <item x="0"/>
        <item x="6"/>
        <item x="1"/>
        <item x="7"/>
        <item x="2"/>
        <item x="9"/>
        <item x="3"/>
        <item x="4"/>
        <item x="5"/>
        <item t="default"/>
      </items>
    </pivotField>
    <pivotField dataField="1" compact="0" numFmtId="8" outline="0" showAll="0">
      <items count="21">
        <item x="12"/>
        <item x="13"/>
        <item x="3"/>
        <item x="0"/>
        <item x="4"/>
        <item x="15"/>
        <item x="14"/>
        <item x="2"/>
        <item x="18"/>
        <item x="19"/>
        <item x="5"/>
        <item x="16"/>
        <item x="11"/>
        <item x="8"/>
        <item x="6"/>
        <item x="10"/>
        <item x="7"/>
        <item x="9"/>
        <item x="17"/>
        <item x="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édia de Salário Anual" fld="4" subtotal="average" baseField="0" baseItem="0"/>
  </dataFields>
  <formats count="14">
    <format dxfId="10">
      <pivotArea outline="0" fieldPosition="0">
        <references count="1">
          <reference field="3" count="0" selected="0"/>
        </references>
      </pivotArea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3" type="button" dataOnly="0" labelOnly="1" outline="0" axis="axisRow" fieldPosition="0"/>
    </format>
    <format dxfId="14">
      <pivotArea dataOnly="0" labelOnly="1" outline="0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3" type="button" dataOnly="0" labelOnly="1" outline="0" axis="axisRow" fieldPosition="0"/>
    </format>
    <format>
      <pivotArea dataOnly="0" labelOnly="1" outline="0" fieldPosition="0">
        <references count="1">
          <reference field="3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1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0EF93-E285-41D8-864B-77F75ECC5CF7}" name="Tabela1" displayName="Tabela1" ref="C32:G52" totalsRowShown="0" headerRowDxfId="7" headerRowBorderDxfId="5" tableBorderDxfId="6">
  <autoFilter ref="C32:G52" xr:uid="{C500EF93-E285-41D8-864B-77F75ECC5CF7}"/>
  <tableColumns count="5">
    <tableColumn id="1" xr3:uid="{04B6CAE1-325E-4439-87E0-4DF4609F2E8C}" name="Código" dataDxfId="4" dataCellStyle="Moeda"/>
    <tableColumn id="2" xr3:uid="{37FABF61-E516-4A74-A72F-0CE145590F44}" name="Nome do Colaborador" dataDxfId="3"/>
    <tableColumn id="3" xr3:uid="{93F89CFC-97D7-4646-81D1-D42CBAB12111}" name="Data de Nascimento" dataDxfId="2"/>
    <tableColumn id="4" xr3:uid="{85D50AE8-B1D5-479E-ADD8-5BD1BA62C28B}" name="Mês de Nascimento" dataDxfId="1" dataCellStyle="Moeda"/>
    <tableColumn id="5" xr3:uid="{AD806F4C-8DDB-4923-B41B-63CA92B35775}" name="Salário Anual" data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drigonery27@hot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"/>
  <sheetViews>
    <sheetView workbookViewId="0">
      <selection activeCell="A3" sqref="A3"/>
    </sheetView>
  </sheetViews>
  <sheetFormatPr defaultColWidth="11.42578125" defaultRowHeight="14.45"/>
  <cols>
    <col min="1" max="256" width="8.85546875" customWidth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B2BA-CDFD-4B56-B43F-A4C8A2FD95C2}">
  <dimension ref="A1:B12"/>
  <sheetViews>
    <sheetView workbookViewId="0">
      <selection activeCell="C7" sqref="C7"/>
    </sheetView>
  </sheetViews>
  <sheetFormatPr defaultRowHeight="15"/>
  <cols>
    <col min="1" max="1" width="22.140625" bestFit="1" customWidth="1"/>
    <col min="2" max="2" width="34" bestFit="1" customWidth="1"/>
    <col min="3" max="3" width="18.42578125" bestFit="1" customWidth="1"/>
    <col min="4" max="4" width="12.140625" bestFit="1" customWidth="1"/>
    <col min="5" max="5" width="23" bestFit="1" customWidth="1"/>
    <col min="6" max="6" width="20.28515625" bestFit="1" customWidth="1"/>
    <col min="7" max="7" width="25.42578125" bestFit="1" customWidth="1"/>
    <col min="8" max="8" width="23.5703125" bestFit="1" customWidth="1"/>
    <col min="9" max="9" width="22.42578125" bestFit="1" customWidth="1"/>
    <col min="10" max="10" width="19.5703125" bestFit="1" customWidth="1"/>
    <col min="11" max="11" width="14.140625" bestFit="1" customWidth="1"/>
    <col min="12" max="12" width="19.5703125" bestFit="1" customWidth="1"/>
    <col min="13" max="13" width="20.7109375" bestFit="1" customWidth="1"/>
    <col min="14" max="14" width="21.5703125" bestFit="1" customWidth="1"/>
    <col min="15" max="15" width="22.7109375" bestFit="1" customWidth="1"/>
    <col min="16" max="16" width="20.85546875" bestFit="1" customWidth="1"/>
    <col min="17" max="18" width="23" bestFit="1" customWidth="1"/>
    <col min="19" max="19" width="24.5703125" bestFit="1" customWidth="1"/>
    <col min="20" max="20" width="24.85546875" bestFit="1" customWidth="1"/>
    <col min="21" max="21" width="26.140625" bestFit="1" customWidth="1"/>
    <col min="22" max="22" width="11" bestFit="1" customWidth="1"/>
  </cols>
  <sheetData>
    <row r="1" spans="1:2">
      <c r="A1" s="77" t="s">
        <v>0</v>
      </c>
      <c r="B1" s="81" t="s">
        <v>1</v>
      </c>
    </row>
    <row r="2" spans="1:2">
      <c r="A2" s="79" t="s">
        <v>2</v>
      </c>
      <c r="B2" s="82">
        <v>3</v>
      </c>
    </row>
    <row r="3" spans="1:2">
      <c r="A3" s="79" t="s">
        <v>3</v>
      </c>
      <c r="B3" s="82">
        <v>2</v>
      </c>
    </row>
    <row r="4" spans="1:2">
      <c r="A4" s="79" t="s">
        <v>4</v>
      </c>
      <c r="B4" s="82">
        <v>2</v>
      </c>
    </row>
    <row r="5" spans="1:2">
      <c r="A5" s="79" t="s">
        <v>5</v>
      </c>
      <c r="B5" s="82">
        <v>3</v>
      </c>
    </row>
    <row r="6" spans="1:2">
      <c r="A6" s="79" t="s">
        <v>6</v>
      </c>
      <c r="B6" s="82">
        <v>1</v>
      </c>
    </row>
    <row r="7" spans="1:2">
      <c r="A7" s="79" t="s">
        <v>7</v>
      </c>
      <c r="B7" s="82">
        <v>1</v>
      </c>
    </row>
    <row r="8" spans="1:2">
      <c r="A8" s="79" t="s">
        <v>8</v>
      </c>
      <c r="B8" s="82">
        <v>2</v>
      </c>
    </row>
    <row r="9" spans="1:2">
      <c r="A9" s="79" t="s">
        <v>9</v>
      </c>
      <c r="B9" s="82">
        <v>2</v>
      </c>
    </row>
    <row r="10" spans="1:2">
      <c r="A10" s="79" t="s">
        <v>10</v>
      </c>
      <c r="B10" s="82">
        <v>2</v>
      </c>
    </row>
    <row r="11" spans="1:2">
      <c r="A11" s="79" t="s">
        <v>11</v>
      </c>
      <c r="B11" s="82">
        <v>2</v>
      </c>
    </row>
    <row r="12" spans="1:2">
      <c r="A12" s="80" t="s">
        <v>12</v>
      </c>
      <c r="B12" s="8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8465-B216-4157-9E7B-D0F0C718BDAC}">
  <dimension ref="A1:B12"/>
  <sheetViews>
    <sheetView workbookViewId="0">
      <selection activeCell="F8" sqref="F8"/>
    </sheetView>
  </sheetViews>
  <sheetFormatPr defaultRowHeight="15"/>
  <cols>
    <col min="1" max="1" width="22.140625" bestFit="1" customWidth="1"/>
    <col min="2" max="2" width="22.28515625" bestFit="1" customWidth="1"/>
    <col min="3" max="21" width="12.7109375" bestFit="1" customWidth="1"/>
    <col min="22" max="22" width="11" bestFit="1" customWidth="1"/>
  </cols>
  <sheetData>
    <row r="1" spans="1:2">
      <c r="A1" s="77" t="s">
        <v>0</v>
      </c>
      <c r="B1" s="78" t="s">
        <v>13</v>
      </c>
    </row>
    <row r="2" spans="1:2">
      <c r="A2" s="79" t="s">
        <v>2</v>
      </c>
      <c r="B2" s="84">
        <v>15716.333333333334</v>
      </c>
    </row>
    <row r="3" spans="1:2">
      <c r="A3" s="79" t="s">
        <v>3</v>
      </c>
      <c r="B3" s="84">
        <v>20494</v>
      </c>
    </row>
    <row r="4" spans="1:2">
      <c r="A4" s="79" t="s">
        <v>4</v>
      </c>
      <c r="B4" s="84">
        <v>30217</v>
      </c>
    </row>
    <row r="5" spans="1:2">
      <c r="A5" s="79" t="s">
        <v>5</v>
      </c>
      <c r="B5" s="84">
        <v>31671.666666666668</v>
      </c>
    </row>
    <row r="6" spans="1:2">
      <c r="A6" s="79" t="s">
        <v>6</v>
      </c>
      <c r="B6" s="84">
        <v>27934</v>
      </c>
    </row>
    <row r="7" spans="1:2">
      <c r="A7" s="79" t="s">
        <v>7</v>
      </c>
      <c r="B7" s="84">
        <v>20691</v>
      </c>
    </row>
    <row r="8" spans="1:2">
      <c r="A8" s="79" t="s">
        <v>8</v>
      </c>
      <c r="B8" s="84">
        <v>24184.5</v>
      </c>
    </row>
    <row r="9" spans="1:2">
      <c r="A9" s="79" t="s">
        <v>9</v>
      </c>
      <c r="B9" s="84">
        <v>17636</v>
      </c>
    </row>
    <row r="10" spans="1:2">
      <c r="A10" s="79" t="s">
        <v>10</v>
      </c>
      <c r="B10" s="84">
        <v>27351.5</v>
      </c>
    </row>
    <row r="11" spans="1:2">
      <c r="A11" s="79" t="s">
        <v>11</v>
      </c>
      <c r="B11" s="84">
        <v>22631.5</v>
      </c>
    </row>
    <row r="12" spans="1:2">
      <c r="A12" s="80" t="s">
        <v>12</v>
      </c>
      <c r="B12" s="85">
        <v>23790.9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Q113"/>
  <sheetViews>
    <sheetView showGridLines="0" tabSelected="1" topLeftCell="A63" zoomScaleNormal="100" workbookViewId="0">
      <selection activeCell="I77" sqref="I77:J79"/>
    </sheetView>
  </sheetViews>
  <sheetFormatPr defaultColWidth="10.85546875" defaultRowHeight="12.75" outlineLevelRow="1" outlineLevelCol="1"/>
  <cols>
    <col min="1" max="2" width="2.7109375" style="3" customWidth="1"/>
    <col min="3" max="3" width="24.85546875" style="3" customWidth="1"/>
    <col min="4" max="4" width="25.140625" style="3" customWidth="1"/>
    <col min="5" max="5" width="23.28515625" style="3" customWidth="1"/>
    <col min="6" max="6" width="23.28515625" style="3" customWidth="1" outlineLevel="1"/>
    <col min="7" max="7" width="25.85546875" style="3" bestFit="1" customWidth="1"/>
    <col min="8" max="8" width="23.28515625" style="3" customWidth="1"/>
    <col min="9" max="11" width="11.42578125" style="5" customWidth="1"/>
    <col min="12" max="13" width="2.7109375" style="3" customWidth="1"/>
    <col min="14" max="256" width="8.85546875" style="3" customWidth="1"/>
    <col min="257" max="16384" width="10.85546875" style="3"/>
  </cols>
  <sheetData>
    <row r="1" spans="2:13" ht="18.95" customHeight="1">
      <c r="C1" s="4"/>
      <c r="E1" s="1"/>
      <c r="F1" s="1"/>
      <c r="G1" s="1"/>
      <c r="H1" s="1"/>
    </row>
    <row r="2" spans="2:13" ht="48" customHeight="1">
      <c r="B2" s="93" t="s">
        <v>14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41"/>
    </row>
    <row r="3" spans="2:13" ht="13.9" customHeight="1">
      <c r="C3" s="4"/>
      <c r="D3" s="1"/>
      <c r="E3" s="1"/>
      <c r="F3" s="1"/>
      <c r="G3" s="1"/>
      <c r="H3" s="1"/>
    </row>
    <row r="4" spans="2:13" ht="16.149999999999999" customHeight="1">
      <c r="C4" s="57" t="s">
        <v>15</v>
      </c>
      <c r="D4" s="1"/>
      <c r="E4" s="1"/>
      <c r="F4" s="1"/>
      <c r="G4" s="1"/>
      <c r="H4" s="1"/>
    </row>
    <row r="5" spans="2:13" ht="15">
      <c r="C5" s="40"/>
      <c r="D5" s="60" t="s">
        <v>16</v>
      </c>
      <c r="E5" s="52"/>
      <c r="F5" s="4"/>
      <c r="G5" s="4"/>
      <c r="H5" s="60" t="s">
        <v>17</v>
      </c>
      <c r="I5" s="96" t="s">
        <v>18</v>
      </c>
      <c r="J5" s="97"/>
      <c r="K5" s="97"/>
      <c r="L5" s="98"/>
    </row>
    <row r="6" spans="2:13" ht="16.149999999999999" customHeight="1">
      <c r="C6" s="4"/>
      <c r="D6" s="60" t="s">
        <v>19</v>
      </c>
      <c r="E6" s="58" t="s">
        <v>20</v>
      </c>
      <c r="F6" s="4"/>
      <c r="G6" s="4"/>
      <c r="H6" s="60" t="s">
        <v>21</v>
      </c>
      <c r="I6" s="100" t="s">
        <v>22</v>
      </c>
      <c r="J6" s="101"/>
      <c r="K6" s="101"/>
      <c r="L6" s="102"/>
    </row>
    <row r="7" spans="2:13" ht="14.45" customHeight="1"/>
    <row r="8" spans="2:13" ht="13.9" customHeight="1">
      <c r="B8" s="6"/>
      <c r="C8" s="7"/>
      <c r="D8" s="7"/>
      <c r="E8" s="7"/>
      <c r="F8" s="7"/>
      <c r="G8" s="7"/>
      <c r="H8" s="7"/>
      <c r="I8" s="8"/>
      <c r="J8" s="8"/>
      <c r="K8" s="8"/>
      <c r="L8" s="9"/>
    </row>
    <row r="9" spans="2:13" ht="17.45" customHeight="1">
      <c r="B9" s="10"/>
      <c r="C9" s="43" t="s">
        <v>23</v>
      </c>
      <c r="J9" s="55" t="s">
        <v>24</v>
      </c>
      <c r="K9" s="42" t="s">
        <v>25</v>
      </c>
      <c r="L9" s="11"/>
    </row>
    <row r="10" spans="2:13" ht="15.6" customHeight="1">
      <c r="B10" s="10"/>
      <c r="C10" s="44" t="s">
        <v>26</v>
      </c>
      <c r="J10" s="55" t="s">
        <v>27</v>
      </c>
      <c r="K10" s="42" t="s">
        <v>28</v>
      </c>
      <c r="L10" s="11"/>
    </row>
    <row r="11" spans="2:13" ht="13.9" customHeight="1">
      <c r="B11" s="10"/>
      <c r="C11" s="12"/>
      <c r="L11" s="11"/>
    </row>
    <row r="12" spans="2:13" ht="14.45" customHeight="1">
      <c r="B12" s="10"/>
      <c r="C12" s="44" t="s">
        <v>29</v>
      </c>
      <c r="L12" s="11"/>
    </row>
    <row r="13" spans="2:13" ht="14.45" customHeight="1">
      <c r="B13" s="10"/>
      <c r="C13" s="44" t="s">
        <v>30</v>
      </c>
      <c r="L13" s="11"/>
    </row>
    <row r="14" spans="2:13" ht="14.45" customHeight="1">
      <c r="B14" s="10"/>
      <c r="C14" s="50" t="s">
        <v>31</v>
      </c>
      <c r="L14" s="11"/>
    </row>
    <row r="15" spans="2:13" ht="13.9" customHeight="1">
      <c r="B15" s="10"/>
      <c r="L15" s="11"/>
    </row>
    <row r="16" spans="2:13" ht="14.45" customHeight="1">
      <c r="B16" s="10"/>
      <c r="C16" s="49" t="s">
        <v>32</v>
      </c>
      <c r="D16" s="49" t="s">
        <v>33</v>
      </c>
      <c r="E16" s="49" t="s">
        <v>34</v>
      </c>
      <c r="F16" s="49" t="s">
        <v>35</v>
      </c>
      <c r="G16" s="49" t="s">
        <v>36</v>
      </c>
      <c r="H16" s="49" t="s">
        <v>37</v>
      </c>
      <c r="I16" s="49" t="s">
        <v>38</v>
      </c>
      <c r="J16" s="49" t="s">
        <v>39</v>
      </c>
      <c r="K16" s="49" t="s">
        <v>40</v>
      </c>
      <c r="L16" s="11"/>
    </row>
    <row r="17" spans="2:12">
      <c r="B17" s="10"/>
      <c r="C17" s="13">
        <v>1</v>
      </c>
      <c r="D17" s="13" t="s">
        <v>41</v>
      </c>
      <c r="E17" s="45">
        <v>9</v>
      </c>
      <c r="F17" s="45">
        <v>9</v>
      </c>
      <c r="G17" s="45">
        <v>9</v>
      </c>
      <c r="H17" s="45">
        <v>9</v>
      </c>
      <c r="I17" s="51">
        <f>AVERAGE(E17:H17)</f>
        <v>9</v>
      </c>
      <c r="J17" s="51">
        <f>SUM(E17:H17)</f>
        <v>36</v>
      </c>
      <c r="K17" s="63" t="str">
        <f>IF(AVERAGE(I17) &gt;=7,"Aprovado","Reprovado")</f>
        <v>Aprovado</v>
      </c>
      <c r="L17" s="11"/>
    </row>
    <row r="18" spans="2:12">
      <c r="B18" s="10"/>
      <c r="C18" s="13">
        <v>2</v>
      </c>
      <c r="D18" s="13" t="s">
        <v>42</v>
      </c>
      <c r="E18" s="45">
        <v>5</v>
      </c>
      <c r="F18" s="45">
        <v>6</v>
      </c>
      <c r="G18" s="45">
        <v>2</v>
      </c>
      <c r="H18" s="45">
        <v>5</v>
      </c>
      <c r="I18" s="51">
        <f t="shared" ref="I18:I24" si="0">AVERAGE(E18:H18)</f>
        <v>4.5</v>
      </c>
      <c r="J18" s="51">
        <f t="shared" ref="J18:J24" si="1">SUM(E18:H18)</f>
        <v>18</v>
      </c>
      <c r="K18" s="63" t="str">
        <f t="shared" ref="K18:K24" si="2">IF(AVERAGE(I18) &gt;=7,"Aprovado","Reprovado")</f>
        <v>Reprovado</v>
      </c>
      <c r="L18" s="11"/>
    </row>
    <row r="19" spans="2:12">
      <c r="B19" s="10"/>
      <c r="C19" s="13">
        <v>3</v>
      </c>
      <c r="D19" s="13" t="s">
        <v>43</v>
      </c>
      <c r="E19" s="45">
        <v>3</v>
      </c>
      <c r="F19" s="45">
        <v>7</v>
      </c>
      <c r="G19" s="45">
        <v>3</v>
      </c>
      <c r="H19" s="45">
        <v>6</v>
      </c>
      <c r="I19" s="51">
        <f t="shared" si="0"/>
        <v>4.75</v>
      </c>
      <c r="J19" s="51">
        <f t="shared" si="1"/>
        <v>19</v>
      </c>
      <c r="K19" s="63" t="str">
        <f t="shared" si="2"/>
        <v>Reprovado</v>
      </c>
      <c r="L19" s="11"/>
    </row>
    <row r="20" spans="2:12">
      <c r="B20" s="10"/>
      <c r="C20" s="13">
        <v>4</v>
      </c>
      <c r="D20" s="13" t="s">
        <v>44</v>
      </c>
      <c r="E20" s="45">
        <v>4</v>
      </c>
      <c r="F20" s="45">
        <v>2</v>
      </c>
      <c r="G20" s="45">
        <v>5</v>
      </c>
      <c r="H20" s="45">
        <v>3</v>
      </c>
      <c r="I20" s="51">
        <f t="shared" si="0"/>
        <v>3.5</v>
      </c>
      <c r="J20" s="51">
        <f t="shared" si="1"/>
        <v>14</v>
      </c>
      <c r="K20" s="63" t="str">
        <f t="shared" si="2"/>
        <v>Reprovado</v>
      </c>
      <c r="L20" s="11"/>
    </row>
    <row r="21" spans="2:12">
      <c r="B21" s="10"/>
      <c r="C21" s="13">
        <v>5</v>
      </c>
      <c r="D21" s="13" t="s">
        <v>45</v>
      </c>
      <c r="E21" s="45">
        <v>7</v>
      </c>
      <c r="F21" s="45">
        <v>6</v>
      </c>
      <c r="G21" s="45">
        <v>2</v>
      </c>
      <c r="H21" s="45">
        <v>4</v>
      </c>
      <c r="I21" s="51">
        <f t="shared" si="0"/>
        <v>4.75</v>
      </c>
      <c r="J21" s="51">
        <f t="shared" si="1"/>
        <v>19</v>
      </c>
      <c r="K21" s="63" t="str">
        <f t="shared" si="2"/>
        <v>Reprovado</v>
      </c>
      <c r="L21" s="11"/>
    </row>
    <row r="22" spans="2:12">
      <c r="B22" s="10"/>
      <c r="C22" s="13">
        <v>6</v>
      </c>
      <c r="D22" s="13" t="s">
        <v>46</v>
      </c>
      <c r="E22" s="45">
        <v>8</v>
      </c>
      <c r="F22" s="45">
        <v>8</v>
      </c>
      <c r="G22" s="45">
        <v>8</v>
      </c>
      <c r="H22" s="45">
        <v>8</v>
      </c>
      <c r="I22" s="51">
        <f t="shared" si="0"/>
        <v>8</v>
      </c>
      <c r="J22" s="51">
        <f t="shared" si="1"/>
        <v>32</v>
      </c>
      <c r="K22" s="63" t="str">
        <f t="shared" si="2"/>
        <v>Aprovado</v>
      </c>
      <c r="L22" s="11"/>
    </row>
    <row r="23" spans="2:12">
      <c r="B23" s="10"/>
      <c r="C23" s="13">
        <v>7</v>
      </c>
      <c r="D23" s="13" t="s">
        <v>47</v>
      </c>
      <c r="E23" s="45">
        <v>5</v>
      </c>
      <c r="F23" s="45">
        <v>6</v>
      </c>
      <c r="G23" s="45">
        <v>9</v>
      </c>
      <c r="H23" s="45">
        <v>9</v>
      </c>
      <c r="I23" s="51">
        <f t="shared" si="0"/>
        <v>7.25</v>
      </c>
      <c r="J23" s="51">
        <f t="shared" si="1"/>
        <v>29</v>
      </c>
      <c r="K23" s="63" t="str">
        <f t="shared" si="2"/>
        <v>Aprovado</v>
      </c>
      <c r="L23" s="11"/>
    </row>
    <row r="24" spans="2:12">
      <c r="B24" s="10"/>
      <c r="C24" s="13">
        <v>8</v>
      </c>
      <c r="D24" s="13" t="s">
        <v>48</v>
      </c>
      <c r="E24" s="45">
        <v>6</v>
      </c>
      <c r="F24" s="45">
        <v>7</v>
      </c>
      <c r="G24" s="45">
        <v>8</v>
      </c>
      <c r="H24" s="45">
        <v>8</v>
      </c>
      <c r="I24" s="51">
        <f t="shared" si="0"/>
        <v>7.25</v>
      </c>
      <c r="J24" s="51">
        <f t="shared" si="1"/>
        <v>29</v>
      </c>
      <c r="K24" s="63" t="str">
        <f t="shared" si="2"/>
        <v>Aprovado</v>
      </c>
      <c r="L24" s="11"/>
    </row>
    <row r="25" spans="2:12" ht="13.9" customHeight="1">
      <c r="B25" s="10"/>
      <c r="C25" s="12"/>
      <c r="D25" s="12"/>
      <c r="L25" s="11"/>
    </row>
    <row r="26" spans="2:12" ht="14.45" customHeight="1">
      <c r="B26" s="14"/>
      <c r="C26" s="15"/>
      <c r="D26" s="15"/>
      <c r="E26" s="15"/>
      <c r="F26" s="15"/>
      <c r="G26" s="15"/>
      <c r="H26" s="15"/>
      <c r="I26" s="16"/>
      <c r="J26" s="16"/>
      <c r="K26" s="16"/>
      <c r="L26" s="17"/>
    </row>
    <row r="27" spans="2:12" ht="14.45" customHeight="1"/>
    <row r="28" spans="2:12" ht="13.9" customHeight="1">
      <c r="B28" s="6"/>
      <c r="C28" s="2"/>
      <c r="D28" s="7"/>
      <c r="E28" s="18"/>
      <c r="F28" s="7"/>
      <c r="G28" s="7"/>
      <c r="H28" s="9"/>
      <c r="J28" s="3"/>
      <c r="K28" s="3"/>
    </row>
    <row r="29" spans="2:12" ht="17.45" customHeight="1">
      <c r="B29" s="10"/>
      <c r="C29" s="43" t="s">
        <v>49</v>
      </c>
      <c r="E29" s="19"/>
      <c r="H29" s="11"/>
      <c r="J29" s="3"/>
      <c r="K29" s="3"/>
    </row>
    <row r="30" spans="2:12" ht="14.45" customHeight="1">
      <c r="B30" s="10"/>
      <c r="C30" s="44" t="s">
        <v>26</v>
      </c>
      <c r="H30" s="11"/>
      <c r="J30" s="3"/>
      <c r="K30" s="3"/>
    </row>
    <row r="31" spans="2:12" ht="13.9" customHeight="1">
      <c r="B31" s="10"/>
      <c r="H31" s="11"/>
      <c r="J31" s="3"/>
      <c r="K31" s="3"/>
    </row>
    <row r="32" spans="2:12" ht="14.45" customHeight="1">
      <c r="B32" s="10"/>
      <c r="C32" s="69" t="s">
        <v>32</v>
      </c>
      <c r="D32" s="70" t="s">
        <v>50</v>
      </c>
      <c r="E32" s="70" t="s">
        <v>51</v>
      </c>
      <c r="F32" s="70" t="s">
        <v>0</v>
      </c>
      <c r="G32" s="71" t="s">
        <v>52</v>
      </c>
      <c r="H32" s="11"/>
      <c r="K32" s="3"/>
    </row>
    <row r="33" spans="1:11" ht="13.9" customHeight="1" outlineLevel="1">
      <c r="B33" s="10"/>
      <c r="C33" s="65">
        <v>101</v>
      </c>
      <c r="D33" s="13" t="s">
        <v>53</v>
      </c>
      <c r="E33" s="47">
        <v>16836</v>
      </c>
      <c r="F33" s="48" t="s">
        <v>3</v>
      </c>
      <c r="G33" s="67">
        <v>16836</v>
      </c>
      <c r="H33" s="11"/>
      <c r="K33" s="3"/>
    </row>
    <row r="34" spans="1:11" ht="13.9" customHeight="1">
      <c r="B34" s="10"/>
      <c r="C34" s="66">
        <v>102</v>
      </c>
      <c r="D34" s="13" t="s">
        <v>54</v>
      </c>
      <c r="E34" s="21">
        <v>36292</v>
      </c>
      <c r="F34" s="22" t="s">
        <v>5</v>
      </c>
      <c r="G34" s="68">
        <v>36292</v>
      </c>
      <c r="H34" s="11"/>
      <c r="K34" s="3"/>
    </row>
    <row r="35" spans="1:11" ht="13.9" customHeight="1">
      <c r="B35" s="10"/>
      <c r="C35" s="66">
        <v>103</v>
      </c>
      <c r="D35" s="13" t="s">
        <v>55</v>
      </c>
      <c r="E35" s="21">
        <v>20691</v>
      </c>
      <c r="F35" s="22" t="s">
        <v>7</v>
      </c>
      <c r="G35" s="68">
        <v>20691</v>
      </c>
      <c r="H35" s="11"/>
      <c r="K35" s="3"/>
    </row>
    <row r="36" spans="1:11" ht="13.9" customHeight="1">
      <c r="B36" s="10"/>
      <c r="C36" s="66">
        <v>104</v>
      </c>
      <c r="D36" s="13" t="s">
        <v>56</v>
      </c>
      <c r="E36" s="21">
        <v>16719</v>
      </c>
      <c r="F36" s="22" t="s">
        <v>9</v>
      </c>
      <c r="G36" s="68">
        <v>16719</v>
      </c>
      <c r="H36" s="11"/>
      <c r="K36" s="3"/>
    </row>
    <row r="37" spans="1:11" ht="13.9" customHeight="1">
      <c r="B37" s="10"/>
      <c r="C37" s="66">
        <v>105</v>
      </c>
      <c r="D37" s="13" t="s">
        <v>57</v>
      </c>
      <c r="E37" s="21">
        <v>18553</v>
      </c>
      <c r="F37" s="22" t="s">
        <v>9</v>
      </c>
      <c r="G37" s="68">
        <v>18553</v>
      </c>
      <c r="H37" s="11"/>
      <c r="K37" s="3"/>
    </row>
    <row r="38" spans="1:11" ht="13.9" customHeight="1">
      <c r="B38" s="10"/>
      <c r="C38" s="66">
        <v>106</v>
      </c>
      <c r="D38" s="13" t="s">
        <v>58</v>
      </c>
      <c r="E38" s="21">
        <v>25892</v>
      </c>
      <c r="F38" s="22" t="s">
        <v>10</v>
      </c>
      <c r="G38" s="68">
        <v>25892</v>
      </c>
      <c r="H38" s="11"/>
      <c r="K38" s="3"/>
    </row>
    <row r="39" spans="1:11" ht="13.9" customHeight="1">
      <c r="B39" s="10"/>
      <c r="C39" s="66">
        <v>107</v>
      </c>
      <c r="D39" s="13" t="s">
        <v>59</v>
      </c>
      <c r="E39" s="21">
        <v>29005</v>
      </c>
      <c r="F39" s="22" t="s">
        <v>5</v>
      </c>
      <c r="G39" s="68">
        <v>29005</v>
      </c>
      <c r="H39" s="11"/>
      <c r="K39" s="3"/>
    </row>
    <row r="40" spans="1:11" ht="13.9" customHeight="1">
      <c r="B40" s="10"/>
      <c r="C40" s="66">
        <v>108</v>
      </c>
      <c r="D40" s="46" t="s">
        <v>60</v>
      </c>
      <c r="E40" s="21">
        <v>29718</v>
      </c>
      <c r="F40" s="22" t="s">
        <v>5</v>
      </c>
      <c r="G40" s="68">
        <v>29718</v>
      </c>
      <c r="H40" s="11"/>
      <c r="K40" s="3"/>
    </row>
    <row r="41" spans="1:11" ht="13.9" customHeight="1">
      <c r="B41" s="10"/>
      <c r="C41" s="66">
        <v>109</v>
      </c>
      <c r="D41" s="13" t="s">
        <v>61</v>
      </c>
      <c r="E41" s="21">
        <v>28811</v>
      </c>
      <c r="F41" s="22" t="s">
        <v>10</v>
      </c>
      <c r="G41" s="68">
        <v>28811</v>
      </c>
      <c r="H41" s="11"/>
      <c r="K41" s="3"/>
    </row>
    <row r="42" spans="1:11" ht="13.9" customHeight="1">
      <c r="B42" s="10"/>
      <c r="C42" s="66">
        <v>110</v>
      </c>
      <c r="D42" s="13" t="s">
        <v>62</v>
      </c>
      <c r="E42" s="21">
        <v>29934</v>
      </c>
      <c r="F42" s="22" t="s">
        <v>11</v>
      </c>
      <c r="G42" s="68">
        <v>29934</v>
      </c>
      <c r="H42" s="11"/>
      <c r="K42" s="3"/>
    </row>
    <row r="43" spans="1:11" ht="13.9" customHeight="1">
      <c r="B43" s="10"/>
      <c r="C43" s="66">
        <v>111</v>
      </c>
      <c r="D43" s="13" t="s">
        <v>63</v>
      </c>
      <c r="E43" s="21">
        <v>29310</v>
      </c>
      <c r="F43" s="22" t="s">
        <v>4</v>
      </c>
      <c r="G43" s="68">
        <v>29310</v>
      </c>
      <c r="H43" s="11"/>
      <c r="K43" s="3"/>
    </row>
    <row r="44" spans="1:11" ht="13.9" customHeight="1">
      <c r="B44" s="10"/>
      <c r="C44" s="66">
        <v>112</v>
      </c>
      <c r="D44" s="13" t="s">
        <v>64</v>
      </c>
      <c r="E44" s="21">
        <v>27934</v>
      </c>
      <c r="F44" s="22" t="s">
        <v>6</v>
      </c>
      <c r="G44" s="68">
        <v>27934</v>
      </c>
      <c r="H44" s="11"/>
      <c r="K44" s="3"/>
    </row>
    <row r="45" spans="1:11" ht="13.9" customHeight="1">
      <c r="B45" s="10"/>
      <c r="C45" s="66">
        <v>113</v>
      </c>
      <c r="D45" s="13" t="s">
        <v>65</v>
      </c>
      <c r="E45" s="21">
        <v>7306</v>
      </c>
      <c r="F45" s="22" t="s">
        <v>2</v>
      </c>
      <c r="G45" s="68">
        <v>7306</v>
      </c>
      <c r="H45" s="11"/>
      <c r="I45" s="3"/>
      <c r="K45" s="3"/>
    </row>
    <row r="46" spans="1:11" ht="13.9" customHeight="1">
      <c r="A46" s="23"/>
      <c r="B46" s="24"/>
      <c r="C46" s="66">
        <v>114</v>
      </c>
      <c r="D46" s="13" t="s">
        <v>66</v>
      </c>
      <c r="E46" s="21">
        <v>15329</v>
      </c>
      <c r="F46" s="22" t="s">
        <v>11</v>
      </c>
      <c r="G46" s="68">
        <v>15329</v>
      </c>
      <c r="H46" s="11"/>
      <c r="I46" s="25"/>
    </row>
    <row r="47" spans="1:11" ht="13.9" customHeight="1">
      <c r="A47" s="24"/>
      <c r="B47" s="24"/>
      <c r="C47" s="66">
        <v>115</v>
      </c>
      <c r="D47" s="13" t="s">
        <v>67</v>
      </c>
      <c r="E47" s="21">
        <v>20103</v>
      </c>
      <c r="F47" s="22" t="s">
        <v>2</v>
      </c>
      <c r="G47" s="68">
        <v>20103</v>
      </c>
      <c r="H47" s="11"/>
      <c r="I47" s="25"/>
    </row>
    <row r="48" spans="1:11" ht="13.9" customHeight="1">
      <c r="A48" s="24"/>
      <c r="B48" s="24"/>
      <c r="C48" s="66">
        <v>116</v>
      </c>
      <c r="D48" s="13" t="s">
        <v>68</v>
      </c>
      <c r="E48" s="21">
        <v>19740</v>
      </c>
      <c r="F48" s="22" t="s">
        <v>2</v>
      </c>
      <c r="G48" s="68">
        <v>19740</v>
      </c>
      <c r="H48" s="11"/>
      <c r="I48" s="25"/>
    </row>
    <row r="49" spans="1:17" ht="13.9" customHeight="1">
      <c r="A49" s="24"/>
      <c r="B49" s="24"/>
      <c r="C49" s="66">
        <v>117</v>
      </c>
      <c r="D49" s="13" t="s">
        <v>69</v>
      </c>
      <c r="E49" s="21">
        <v>26196</v>
      </c>
      <c r="F49" s="22" t="s">
        <v>8</v>
      </c>
      <c r="G49" s="68">
        <v>26196</v>
      </c>
      <c r="H49" s="11"/>
      <c r="I49" s="25"/>
    </row>
    <row r="50" spans="1:17" ht="13.9" customHeight="1">
      <c r="A50" s="24"/>
      <c r="B50" s="24"/>
      <c r="C50" s="66">
        <v>118</v>
      </c>
      <c r="D50" s="13" t="s">
        <v>70</v>
      </c>
      <c r="E50" s="21">
        <v>31124</v>
      </c>
      <c r="F50" s="22" t="s">
        <v>4</v>
      </c>
      <c r="G50" s="68">
        <v>31124</v>
      </c>
      <c r="H50" s="11"/>
      <c r="I50" s="25"/>
    </row>
    <row r="51" spans="1:17" ht="13.9" customHeight="1">
      <c r="A51" s="24"/>
      <c r="B51" s="24"/>
      <c r="C51" s="66">
        <v>119</v>
      </c>
      <c r="D51" s="13" t="s">
        <v>71</v>
      </c>
      <c r="E51" s="21">
        <v>22173</v>
      </c>
      <c r="F51" s="22" t="s">
        <v>8</v>
      </c>
      <c r="G51" s="68">
        <v>22173</v>
      </c>
      <c r="H51" s="11"/>
      <c r="I51" s="25"/>
    </row>
    <row r="52" spans="1:17" ht="13.9" customHeight="1">
      <c r="A52" s="24"/>
      <c r="B52" s="24"/>
      <c r="C52" s="72">
        <v>120</v>
      </c>
      <c r="D52" s="73" t="s">
        <v>72</v>
      </c>
      <c r="E52" s="74">
        <v>24152</v>
      </c>
      <c r="F52" s="75" t="s">
        <v>3</v>
      </c>
      <c r="G52" s="76">
        <v>24152</v>
      </c>
      <c r="H52" s="11"/>
      <c r="I52" s="25"/>
    </row>
    <row r="53" spans="1:17" ht="13.9" customHeight="1">
      <c r="A53" s="24"/>
      <c r="B53" s="24"/>
      <c r="C53" s="26"/>
      <c r="D53" s="27"/>
      <c r="E53" s="27"/>
      <c r="F53" s="28"/>
      <c r="G53" s="28"/>
      <c r="H53" s="11"/>
      <c r="I53" s="25"/>
    </row>
    <row r="54" spans="1:17" ht="14.25">
      <c r="A54" s="24"/>
      <c r="B54" s="24"/>
      <c r="C54" s="64" t="s">
        <v>73</v>
      </c>
      <c r="G54" s="28"/>
      <c r="H54" s="11"/>
      <c r="I54" s="25"/>
    </row>
    <row r="55" spans="1:17" ht="14.45" customHeight="1">
      <c r="A55" s="24"/>
      <c r="B55" s="24"/>
      <c r="C55" s="56" t="s">
        <v>74</v>
      </c>
      <c r="G55" s="28"/>
      <c r="H55" s="11"/>
      <c r="I55" s="25"/>
    </row>
    <row r="56" spans="1:17" ht="13.9" customHeight="1">
      <c r="A56" s="24"/>
      <c r="B56" s="24"/>
      <c r="G56" s="28"/>
      <c r="H56" s="11"/>
      <c r="I56" s="25"/>
    </row>
    <row r="57" spans="1:17" ht="15">
      <c r="A57" s="24"/>
      <c r="B57" s="24"/>
      <c r="C57" s="44" t="s">
        <v>75</v>
      </c>
      <c r="D57" s="12"/>
      <c r="E57" s="27"/>
      <c r="F57" s="28"/>
      <c r="G57" s="28"/>
      <c r="H57" s="11"/>
      <c r="I57" s="25"/>
    </row>
    <row r="58" spans="1:17" ht="13.9" customHeight="1">
      <c r="A58" s="24"/>
      <c r="B58" s="24"/>
      <c r="C58" s="26"/>
      <c r="D58" s="12"/>
      <c r="E58" s="27"/>
      <c r="F58" s="28"/>
      <c r="G58" s="28"/>
      <c r="H58" s="11"/>
      <c r="I58" s="25"/>
    </row>
    <row r="59" spans="1:17" ht="14.45" customHeight="1">
      <c r="A59" s="24"/>
      <c r="B59" s="24"/>
      <c r="C59" s="49" t="s">
        <v>32</v>
      </c>
      <c r="D59" s="49" t="s">
        <v>50</v>
      </c>
      <c r="E59" s="49" t="s">
        <v>51</v>
      </c>
      <c r="F59" s="49" t="s">
        <v>52</v>
      </c>
      <c r="G59" s="28"/>
      <c r="H59" s="11"/>
      <c r="I59" s="25"/>
    </row>
    <row r="60" spans="1:17">
      <c r="A60" s="24"/>
      <c r="B60" s="24"/>
      <c r="C60" s="13">
        <v>112</v>
      </c>
      <c r="D60" s="53" t="str">
        <f>VLOOKUP(C60, Tabela1[], 2, FALSE)</f>
        <v>Luciana Cunha Moura</v>
      </c>
      <c r="E60" s="88">
        <f>VLOOKUP(C60, Tabela1[], 3, FALSE)</f>
        <v>27934</v>
      </c>
      <c r="F60" s="99">
        <f>VLOOKUP(C60, Tabela1[],5, FALSE)</f>
        <v>27934</v>
      </c>
      <c r="G60" s="28"/>
      <c r="H60" s="11"/>
      <c r="I60" s="25"/>
    </row>
    <row r="61" spans="1:17" ht="13.9" customHeight="1">
      <c r="A61" s="24"/>
      <c r="B61" s="24"/>
      <c r="F61" s="28"/>
      <c r="G61" s="28"/>
      <c r="H61" s="11"/>
      <c r="I61" s="25"/>
    </row>
    <row r="62" spans="1:17" ht="15">
      <c r="A62" s="24"/>
      <c r="B62" s="24"/>
      <c r="C62" s="86" t="s">
        <v>76</v>
      </c>
      <c r="D62" s="12"/>
      <c r="E62" s="27"/>
      <c r="F62" s="28"/>
      <c r="G62" s="28"/>
      <c r="H62" s="11"/>
      <c r="I62" s="25"/>
    </row>
    <row r="63" spans="1:17" ht="15">
      <c r="A63" s="24"/>
      <c r="B63" s="24"/>
      <c r="C63" s="86" t="s">
        <v>77</v>
      </c>
      <c r="D63" s="12"/>
      <c r="E63" s="27"/>
      <c r="F63" s="28"/>
      <c r="G63" s="28"/>
      <c r="H63" s="11"/>
      <c r="I63" s="25"/>
      <c r="J63" s="25"/>
      <c r="K63" s="25"/>
      <c r="L63" s="25"/>
      <c r="M63" s="25"/>
      <c r="N63" s="25"/>
      <c r="O63" s="25"/>
      <c r="P63" s="25"/>
      <c r="Q63" s="25"/>
    </row>
    <row r="64" spans="1:17" ht="13.9" customHeight="1">
      <c r="A64" s="24"/>
      <c r="B64" s="24"/>
      <c r="C64" s="12"/>
      <c r="D64" s="12"/>
      <c r="E64" s="27"/>
      <c r="F64" s="28"/>
      <c r="G64" s="28"/>
      <c r="H64" s="11"/>
      <c r="I64" s="25"/>
      <c r="J64" s="25"/>
      <c r="K64" s="25"/>
      <c r="L64" s="25"/>
      <c r="M64" s="25"/>
      <c r="N64" s="25"/>
      <c r="O64" s="25"/>
      <c r="P64" s="25"/>
      <c r="Q64" s="25"/>
    </row>
    <row r="65" spans="1:17" ht="13.9" customHeight="1">
      <c r="A65" s="24"/>
      <c r="B65" s="24"/>
      <c r="C65" s="20" t="s">
        <v>78</v>
      </c>
      <c r="D65" s="20" t="s">
        <v>79</v>
      </c>
      <c r="E65" s="29" t="s">
        <v>80</v>
      </c>
      <c r="F65" s="28"/>
      <c r="G65" s="28"/>
      <c r="H65" s="11"/>
      <c r="I65" s="25"/>
      <c r="J65" s="25"/>
      <c r="K65" s="25"/>
      <c r="L65" s="25"/>
      <c r="M65" s="25"/>
      <c r="N65" s="25"/>
      <c r="O65" s="25"/>
      <c r="P65" s="25"/>
      <c r="Q65" s="25"/>
    </row>
    <row r="66" spans="1:17" ht="13.9" customHeight="1">
      <c r="A66" s="24"/>
      <c r="B66" s="24"/>
      <c r="C66" s="53" t="s">
        <v>7</v>
      </c>
      <c r="D66" s="87">
        <f>SUMIF(Tabela1[Mês de Nascimento], C66, Tabela1[Salário Anual])</f>
        <v>20691</v>
      </c>
      <c r="E66" s="54">
        <f>COUNTIF(Tabela1[Mês de Nascimento], C66)</f>
        <v>1</v>
      </c>
      <c r="F66" s="28"/>
      <c r="G66" s="28"/>
      <c r="H66" s="11"/>
      <c r="I66" s="25"/>
      <c r="J66" s="25"/>
      <c r="K66" s="25"/>
      <c r="L66" s="25"/>
      <c r="M66" s="25"/>
      <c r="N66" s="25"/>
      <c r="O66" s="25"/>
      <c r="P66" s="25"/>
      <c r="Q66" s="25"/>
    </row>
    <row r="67" spans="1:17" ht="14.45" customHeight="1">
      <c r="A67" s="24"/>
      <c r="B67" s="30"/>
      <c r="C67" s="31"/>
      <c r="D67" s="32"/>
      <c r="E67" s="33"/>
      <c r="F67" s="34"/>
      <c r="G67" s="34"/>
      <c r="H67" s="17"/>
      <c r="I67" s="25"/>
      <c r="J67" s="25"/>
      <c r="K67" s="25"/>
      <c r="L67" s="25"/>
      <c r="M67" s="25"/>
      <c r="N67" s="25"/>
      <c r="O67" s="25"/>
      <c r="P67" s="25"/>
      <c r="Q67" s="25"/>
    </row>
    <row r="68" spans="1:17" ht="14.45" customHeight="1">
      <c r="A68" s="24"/>
      <c r="B68" s="23"/>
      <c r="C68" s="26"/>
      <c r="D68" s="12"/>
      <c r="E68" s="27"/>
      <c r="F68" s="28"/>
      <c r="G68" s="28"/>
      <c r="H68" s="23"/>
      <c r="I68" s="25"/>
    </row>
    <row r="69" spans="1:17" ht="13.9" customHeight="1">
      <c r="A69" s="24"/>
      <c r="B69" s="35"/>
      <c r="C69" s="36"/>
      <c r="D69" s="37"/>
      <c r="E69" s="38"/>
      <c r="F69" s="39"/>
      <c r="G69" s="39"/>
      <c r="H69" s="9"/>
      <c r="I69" s="3"/>
      <c r="J69" s="3"/>
      <c r="K69" s="3"/>
    </row>
    <row r="70" spans="1:17" ht="17.45" customHeight="1">
      <c r="A70" s="24"/>
      <c r="B70" s="24"/>
      <c r="C70" s="43" t="s">
        <v>81</v>
      </c>
      <c r="D70" s="12"/>
      <c r="E70" s="27"/>
      <c r="F70" s="28"/>
      <c r="G70" s="28"/>
      <c r="H70" s="11"/>
      <c r="I70" s="3"/>
      <c r="J70" s="3"/>
      <c r="K70" s="3"/>
    </row>
    <row r="71" spans="1:17" ht="14.45" customHeight="1">
      <c r="A71" s="24"/>
      <c r="B71" s="24"/>
      <c r="C71" s="44" t="s">
        <v>82</v>
      </c>
      <c r="H71" s="11"/>
      <c r="I71" s="3"/>
      <c r="J71" s="3"/>
      <c r="K71" s="3"/>
    </row>
    <row r="72" spans="1:17" ht="14.45" customHeight="1">
      <c r="A72" s="24"/>
      <c r="B72" s="24"/>
      <c r="C72" s="44"/>
      <c r="H72" s="11"/>
      <c r="I72" s="3"/>
      <c r="J72" s="3"/>
      <c r="K72" s="3"/>
    </row>
    <row r="73" spans="1:17" ht="15">
      <c r="A73" s="24"/>
      <c r="B73" s="24"/>
      <c r="C73" s="86" t="s">
        <v>83</v>
      </c>
      <c r="H73" s="11"/>
      <c r="I73" s="3"/>
      <c r="J73" s="3"/>
      <c r="K73" s="3"/>
    </row>
    <row r="74" spans="1:17" ht="14.45" customHeight="1">
      <c r="A74" s="24"/>
      <c r="B74" s="24"/>
      <c r="C74" s="44" t="s">
        <v>84</v>
      </c>
      <c r="H74" s="11"/>
      <c r="I74" s="3"/>
      <c r="J74" s="3"/>
      <c r="K74" s="3"/>
    </row>
    <row r="75" spans="1:17" ht="14.45" customHeight="1">
      <c r="A75" s="24"/>
      <c r="B75" s="24"/>
      <c r="C75" s="44" t="s">
        <v>85</v>
      </c>
      <c r="H75" s="11"/>
      <c r="I75" s="3"/>
      <c r="J75" s="3"/>
      <c r="K75" s="3"/>
    </row>
    <row r="76" spans="1:17" ht="13.9" customHeight="1">
      <c r="A76" s="24"/>
      <c r="B76" s="24"/>
      <c r="C76" s="23"/>
      <c r="H76" s="11"/>
      <c r="I76" s="3"/>
      <c r="J76" s="3"/>
      <c r="K76" s="3"/>
    </row>
    <row r="77" spans="1:17" ht="15" customHeight="1">
      <c r="A77" s="24"/>
      <c r="B77" s="24"/>
      <c r="C77" s="94" t="s">
        <v>86</v>
      </c>
      <c r="D77" s="95"/>
      <c r="E77" s="20" t="s">
        <v>32</v>
      </c>
      <c r="F77" s="20" t="s">
        <v>87</v>
      </c>
      <c r="G77" s="20" t="s">
        <v>88</v>
      </c>
      <c r="H77" s="11"/>
      <c r="I77" s="3"/>
      <c r="J77" s="3"/>
      <c r="K77" s="3"/>
    </row>
    <row r="78" spans="1:17" ht="14.25">
      <c r="A78" s="24"/>
      <c r="B78" s="24"/>
      <c r="C78" s="89" t="s">
        <v>89</v>
      </c>
      <c r="D78" s="90"/>
      <c r="E78" s="61" t="s">
        <v>90</v>
      </c>
      <c r="F78" s="61" t="s">
        <v>91</v>
      </c>
      <c r="G78" s="61" t="s">
        <v>92</v>
      </c>
      <c r="H78" s="59" t="s">
        <v>93</v>
      </c>
      <c r="I78" s="3"/>
      <c r="J78" s="3"/>
      <c r="K78" s="3"/>
    </row>
    <row r="79" spans="1:17" ht="14.25">
      <c r="A79" s="24"/>
      <c r="B79" s="24"/>
      <c r="C79" s="91" t="s">
        <v>94</v>
      </c>
      <c r="D79" s="92"/>
      <c r="E79" s="62" t="str">
        <f>LEFT(C79, 10)</f>
        <v>0844lurez9</v>
      </c>
      <c r="F79" s="62" t="str">
        <f>MID(C79,13,2)</f>
        <v>MX</v>
      </c>
      <c r="G79" s="62" t="str">
        <f>RIGHT(C79, LEN(C79)-16)</f>
        <v>LUCIA SUAREZ</v>
      </c>
      <c r="H79" s="11"/>
      <c r="I79" s="3"/>
      <c r="J79" s="3"/>
      <c r="K79" s="3"/>
    </row>
    <row r="80" spans="1:17" ht="14.45" customHeight="1">
      <c r="B80" s="24"/>
      <c r="C80" s="91" t="s">
        <v>95</v>
      </c>
      <c r="D80" s="92"/>
      <c r="E80" s="62" t="str">
        <f t="shared" ref="E80:E86" si="3">LEFT(C80, 10)</f>
        <v>542adiisz9</v>
      </c>
      <c r="F80" s="62" t="str">
        <f>MID(C80,13,2)</f>
        <v>CO</v>
      </c>
      <c r="G80" s="62" t="str">
        <f t="shared" ref="G80:G86" si="4">RIGHT(C80, LEN(C80)-16)</f>
        <v>ANITA GUTIERREZ</v>
      </c>
      <c r="H80" s="11"/>
      <c r="I80" s="3"/>
      <c r="J80" s="3"/>
      <c r="K80" s="3"/>
    </row>
    <row r="81" spans="2:11" ht="14.45" customHeight="1">
      <c r="B81" s="24"/>
      <c r="C81" s="91" t="s">
        <v>96</v>
      </c>
      <c r="D81" s="92"/>
      <c r="E81" s="62" t="str">
        <f t="shared" si="3"/>
        <v>0869adiva9</v>
      </c>
      <c r="F81" s="62" t="str">
        <f>MID(C81,13,2)</f>
        <v>CO</v>
      </c>
      <c r="G81" s="62" t="str">
        <f t="shared" si="4"/>
        <v>YAGO SUAREZ</v>
      </c>
      <c r="H81" s="11"/>
      <c r="I81" s="3"/>
      <c r="J81" s="3"/>
      <c r="K81" s="3"/>
    </row>
    <row r="82" spans="2:11" ht="14.45" customHeight="1">
      <c r="B82" s="24"/>
      <c r="C82" s="91" t="s">
        <v>97</v>
      </c>
      <c r="D82" s="92"/>
      <c r="E82" s="62" t="str">
        <f t="shared" si="3"/>
        <v>0141adias9</v>
      </c>
      <c r="F82" s="62" t="str">
        <f>MID(C82,13,2)</f>
        <v>CO</v>
      </c>
      <c r="G82" s="62" t="str">
        <f t="shared" si="4"/>
        <v>IAN ROMERO</v>
      </c>
      <c r="H82" s="11"/>
      <c r="I82" s="3"/>
      <c r="J82" s="3"/>
      <c r="K82" s="3"/>
    </row>
    <row r="83" spans="2:11" ht="14.45" customHeight="1">
      <c r="B83" s="24"/>
      <c r="C83" s="91" t="s">
        <v>98</v>
      </c>
      <c r="D83" s="92"/>
      <c r="E83" s="62" t="str">
        <f t="shared" si="3"/>
        <v>0124adiso9</v>
      </c>
      <c r="F83" s="62" t="str">
        <f>MID(C83,13,2)</f>
        <v>CO</v>
      </c>
      <c r="G83" s="62" t="str">
        <f t="shared" si="4"/>
        <v>IAN DAVILA</v>
      </c>
      <c r="H83" s="11"/>
      <c r="I83" s="3"/>
      <c r="J83" s="3"/>
      <c r="K83" s="3"/>
    </row>
    <row r="84" spans="2:11" ht="14.45" customHeight="1">
      <c r="B84" s="24"/>
      <c r="C84" s="91" t="s">
        <v>99</v>
      </c>
      <c r="D84" s="92"/>
      <c r="E84" s="62" t="str">
        <f t="shared" si="3"/>
        <v>1095admro9</v>
      </c>
      <c r="F84" s="62" t="str">
        <f>MID(C84,13,2)</f>
        <v>BR</v>
      </c>
      <c r="G84" s="62" t="str">
        <f t="shared" si="4"/>
        <v>ADMILSON DE CASTRO</v>
      </c>
      <c r="H84" s="11"/>
      <c r="I84" s="3"/>
      <c r="J84" s="3"/>
      <c r="K84" s="3"/>
    </row>
    <row r="85" spans="2:11" ht="14.25">
      <c r="B85" s="24"/>
      <c r="C85" s="91" t="s">
        <v>100</v>
      </c>
      <c r="D85" s="92"/>
      <c r="E85" s="62" t="str">
        <f t="shared" si="3"/>
        <v xml:space="preserve">5513crper </v>
      </c>
      <c r="F85" s="62" t="str">
        <f>MID(C85,13,2)</f>
        <v>MX</v>
      </c>
      <c r="G85" s="62" t="str">
        <f t="shared" si="4"/>
        <v>CRISTIAN PEREZ</v>
      </c>
      <c r="H85" s="11"/>
      <c r="I85" s="3"/>
      <c r="J85" s="3"/>
      <c r="K85" s="3"/>
    </row>
    <row r="86" spans="2:11" ht="14.45" customHeight="1">
      <c r="B86" s="24"/>
      <c r="C86" s="91" t="s">
        <v>101</v>
      </c>
      <c r="D86" s="92"/>
      <c r="E86" s="62" t="str">
        <f t="shared" si="3"/>
        <v>4454adrno9</v>
      </c>
      <c r="F86" s="62" t="str">
        <f>MID(C86,13,2)</f>
        <v>BR</v>
      </c>
      <c r="G86" s="62" t="str">
        <f t="shared" si="4"/>
        <v>ADRIANA ANGÉLICA</v>
      </c>
      <c r="H86" s="11"/>
      <c r="I86" s="3"/>
      <c r="J86" s="3"/>
      <c r="K86" s="3"/>
    </row>
    <row r="87" spans="2:11">
      <c r="B87" s="24"/>
      <c r="C87" s="23"/>
      <c r="H87" s="11"/>
      <c r="I87" s="3"/>
      <c r="J87" s="3"/>
      <c r="K87" s="3"/>
    </row>
    <row r="88" spans="2:11" ht="15">
      <c r="B88" s="24"/>
      <c r="C88" s="86" t="s">
        <v>102</v>
      </c>
      <c r="H88" s="11"/>
    </row>
    <row r="89" spans="2:11" ht="13.9" customHeight="1">
      <c r="B89" s="24"/>
      <c r="C89" s="23"/>
      <c r="H89" s="11"/>
    </row>
    <row r="90" spans="2:11" ht="13.9" customHeight="1">
      <c r="B90" s="24"/>
      <c r="C90" s="23"/>
      <c r="D90" s="5"/>
      <c r="H90" s="11"/>
    </row>
    <row r="91" spans="2:11" ht="13.9" customHeight="1">
      <c r="B91" s="24"/>
      <c r="C91" s="23"/>
      <c r="D91" s="5"/>
      <c r="F91" s="3" t="s">
        <v>91</v>
      </c>
      <c r="G91" s="3">
        <f>COUNTIF(F78:F86, F91)</f>
        <v>3</v>
      </c>
      <c r="H91" s="11"/>
    </row>
    <row r="92" spans="2:11" ht="13.9" customHeight="1">
      <c r="B92" s="24"/>
      <c r="C92" s="23"/>
      <c r="D92" s="5"/>
      <c r="F92" s="3" t="s">
        <v>103</v>
      </c>
      <c r="G92" s="3">
        <f t="shared" ref="G92:G93" si="5">COUNTIF(F79:F87, F92)</f>
        <v>2</v>
      </c>
      <c r="H92" s="11"/>
    </row>
    <row r="93" spans="2:11" ht="13.9" customHeight="1">
      <c r="B93" s="24"/>
      <c r="C93" s="23"/>
      <c r="D93" s="5"/>
      <c r="F93" s="3" t="s">
        <v>104</v>
      </c>
      <c r="G93" s="3">
        <f t="shared" si="5"/>
        <v>4</v>
      </c>
      <c r="H93" s="11"/>
    </row>
    <row r="94" spans="2:11" ht="13.9" customHeight="1">
      <c r="B94" s="24"/>
      <c r="C94" s="23"/>
      <c r="D94" s="5"/>
      <c r="H94" s="11"/>
    </row>
    <row r="95" spans="2:11" ht="13.9" customHeight="1">
      <c r="B95" s="24"/>
      <c r="C95" s="23"/>
      <c r="D95" s="5"/>
      <c r="H95" s="11"/>
    </row>
    <row r="96" spans="2:11" ht="13.9" customHeight="1">
      <c r="B96" s="24"/>
      <c r="C96" s="23"/>
      <c r="D96" s="5"/>
      <c r="H96" s="11"/>
    </row>
    <row r="97" spans="2:8" ht="13.9" customHeight="1">
      <c r="B97" s="24"/>
      <c r="C97" s="23"/>
      <c r="D97" s="5"/>
      <c r="H97" s="11"/>
    </row>
    <row r="98" spans="2:8" ht="13.9" customHeight="1">
      <c r="B98" s="24"/>
      <c r="C98" s="23"/>
      <c r="D98" s="5"/>
      <c r="H98" s="11"/>
    </row>
    <row r="99" spans="2:8" ht="13.9" customHeight="1">
      <c r="B99" s="24"/>
      <c r="C99" s="23"/>
      <c r="D99" s="5"/>
      <c r="H99" s="11"/>
    </row>
    <row r="100" spans="2:8" ht="13.9" customHeight="1">
      <c r="B100" s="24"/>
      <c r="C100" s="23"/>
      <c r="D100" s="5"/>
      <c r="H100" s="11"/>
    </row>
    <row r="101" spans="2:8" ht="13.9" customHeight="1">
      <c r="B101" s="24"/>
      <c r="C101" s="23"/>
      <c r="D101" s="5"/>
      <c r="H101" s="11"/>
    </row>
    <row r="102" spans="2:8" ht="13.9" customHeight="1">
      <c r="B102" s="24"/>
      <c r="C102" s="23"/>
      <c r="D102" s="5"/>
      <c r="H102" s="11"/>
    </row>
    <row r="103" spans="2:8" ht="13.9" customHeight="1">
      <c r="B103" s="24"/>
      <c r="C103" s="23"/>
      <c r="D103" s="5"/>
      <c r="H103" s="11"/>
    </row>
    <row r="104" spans="2:8" ht="13.9" customHeight="1">
      <c r="B104" s="24"/>
      <c r="C104" s="23"/>
      <c r="D104" s="5"/>
      <c r="H104" s="11"/>
    </row>
    <row r="105" spans="2:8" ht="13.9" customHeight="1">
      <c r="B105" s="24"/>
      <c r="C105" s="23"/>
      <c r="D105" s="5"/>
      <c r="H105" s="11"/>
    </row>
    <row r="106" spans="2:8" ht="13.9" customHeight="1">
      <c r="B106" s="24"/>
      <c r="C106" s="23"/>
      <c r="D106" s="5"/>
      <c r="H106" s="11"/>
    </row>
    <row r="107" spans="2:8" ht="13.9" customHeight="1">
      <c r="B107" s="24"/>
      <c r="C107" s="23"/>
      <c r="D107" s="5"/>
      <c r="H107" s="11"/>
    </row>
    <row r="108" spans="2:8" ht="13.9" customHeight="1">
      <c r="B108" s="24"/>
      <c r="C108" s="23"/>
      <c r="H108" s="11"/>
    </row>
    <row r="109" spans="2:8" ht="13.9" customHeight="1">
      <c r="B109" s="24"/>
      <c r="C109" s="23"/>
      <c r="H109" s="11"/>
    </row>
    <row r="110" spans="2:8" ht="13.9" customHeight="1">
      <c r="B110" s="24"/>
      <c r="C110" s="23"/>
      <c r="H110" s="11"/>
    </row>
    <row r="111" spans="2:8" ht="13.9" customHeight="1">
      <c r="B111" s="24"/>
      <c r="C111" s="23"/>
      <c r="H111" s="11"/>
    </row>
    <row r="112" spans="2:8" ht="13.9" customHeight="1">
      <c r="B112" s="24"/>
      <c r="C112" s="23"/>
      <c r="H112" s="11"/>
    </row>
    <row r="113" spans="2:8" ht="14.45" customHeight="1">
      <c r="B113" s="14"/>
      <c r="C113" s="15"/>
      <c r="D113" s="15"/>
      <c r="E113" s="15"/>
      <c r="F113" s="15"/>
      <c r="G113" s="15"/>
      <c r="H113" s="17"/>
    </row>
  </sheetData>
  <mergeCells count="13">
    <mergeCell ref="C84:D84"/>
    <mergeCell ref="C85:D85"/>
    <mergeCell ref="C86:D86"/>
    <mergeCell ref="C82:D82"/>
    <mergeCell ref="B2:L2"/>
    <mergeCell ref="C77:D77"/>
    <mergeCell ref="I6:L6"/>
    <mergeCell ref="I5:L5"/>
    <mergeCell ref="C78:D78"/>
    <mergeCell ref="C81:D81"/>
    <mergeCell ref="C80:D80"/>
    <mergeCell ref="C79:D79"/>
    <mergeCell ref="C83:D83"/>
  </mergeCells>
  <phoneticPr fontId="0" type="noConversion"/>
  <conditionalFormatting sqref="D17:K24">
    <cfRule type="cellIs" dxfId="9" priority="2" operator="equal">
      <formula>"Aprovado"</formula>
    </cfRule>
  </conditionalFormatting>
  <conditionalFormatting sqref="D17:K24">
    <cfRule type="cellIs" dxfId="8" priority="1" operator="equal">
      <formula>"Reprovado"</formula>
    </cfRule>
  </conditionalFormatting>
  <dataValidations count="2">
    <dataValidation type="date" allowBlank="1" showInputMessage="1" showErrorMessage="1" sqref="C65" xr:uid="{2B1FDF0D-5912-494E-96FD-C9FD501D7242}">
      <formula1>$F$33</formula1>
      <formula2>$F$52</formula2>
    </dataValidation>
    <dataValidation type="list" allowBlank="1" showInputMessage="1" showErrorMessage="1" sqref="C66" xr:uid="{65AF3873-5111-4C58-AB0C-C9479B2CD3F4}">
      <formula1>$F$33:$F$52</formula1>
    </dataValidation>
  </dataValidations>
  <hyperlinks>
    <hyperlink ref="I6:L6" r:id="rId1" display="rodrigonery27@hotmail.com" xr:uid="{0CF9DBFA-6EE7-4812-A5B3-10DFD42909A9}"/>
  </hyperlinks>
  <pageMargins left="0.511811024" right="0.511811024" top="0.78740157499999996" bottom="0.78740157499999996" header="0.31496062000000002" footer="0.31496062000000002"/>
  <pageSetup paperSize="9" scale="62" orientation="portrait" r:id="rId2"/>
  <rowBreaks count="1" manualBreakCount="1">
    <brk id="68" max="16383" man="1"/>
  </rowBreaks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"/>
  <sheetViews>
    <sheetView workbookViewId="0"/>
  </sheetViews>
  <sheetFormatPr defaultColWidth="11.42578125" defaultRowHeight="14.45"/>
  <cols>
    <col min="1" max="256" width="8.85546875" customWidth="1"/>
  </cols>
  <sheetData/>
  <phoneticPr fontId="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Antonioli; Motim</dc:creator>
  <cp:keywords/>
  <dc:description/>
  <cp:lastModifiedBy/>
  <cp:revision/>
  <dcterms:created xsi:type="dcterms:W3CDTF">2012-05-17T17:41:07Z</dcterms:created>
  <dcterms:modified xsi:type="dcterms:W3CDTF">2023-06-18T14:09:45Z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327554278</vt:i4>
  </property>
  <property fmtid="{D5CDD505-2E9C-101B-9397-08002B2CF9AE}" pid="4" name="_EmailSubject">
    <vt:lpwstr>Testes Flora Matheus </vt:lpwstr>
  </property>
  <property fmtid="{D5CDD505-2E9C-101B-9397-08002B2CF9AE}" pid="5" name="_AuthorEmail">
    <vt:lpwstr>Natalia.Mesquita@nissan.com.br</vt:lpwstr>
  </property>
  <property fmtid="{D5CDD505-2E9C-101B-9397-08002B2CF9AE}" pid="6" name="_AuthorEmailDisplayName">
    <vt:lpwstr>Mesquita, Natalia</vt:lpwstr>
  </property>
  <property fmtid="{D5CDD505-2E9C-101B-9397-08002B2CF9AE}" pid="7" name="_PreviousAdHocReviewCycleID">
    <vt:i4>1325470321</vt:i4>
  </property>
  <property fmtid="{D5CDD505-2E9C-101B-9397-08002B2CF9AE}" pid="8" name="_ReviewingToolsShownOnce">
    <vt:lpwstr/>
  </property>
</Properties>
</file>