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QBIO\Rotation 1\BVSD-GT-Research-New\BVSD-GT-Research\"/>
    </mc:Choice>
  </mc:AlternateContent>
  <xr:revisionPtr revIDLastSave="0" documentId="13_ncr:1_{53BE16B9-56D9-4ABA-BB45-BEF7269D59A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ov_chain_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7" i="1" l="1"/>
  <c r="T135" i="1"/>
  <c r="T137" i="1"/>
  <c r="T240" i="1"/>
  <c r="T238" i="1"/>
  <c r="T169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1" i="1"/>
  <c r="T110" i="1"/>
  <c r="T136" i="1"/>
  <c r="T109" i="1"/>
  <c r="T83" i="1"/>
  <c r="T82" i="1"/>
  <c r="T56" i="1"/>
  <c r="T55" i="1"/>
  <c r="T28" i="1"/>
  <c r="T29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13" i="1"/>
  <c r="T188" i="1"/>
  <c r="T163" i="1"/>
  <c r="T138" i="1"/>
  <c r="T112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57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32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1" i="1"/>
  <c r="T30" i="1"/>
  <c r="T209" i="1"/>
  <c r="T262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5" i="1"/>
  <c r="T4" i="1"/>
  <c r="G3" i="1"/>
  <c r="T3" i="1" s="1"/>
  <c r="T239" i="1"/>
  <c r="T237" i="1"/>
  <c r="T236" i="1"/>
  <c r="T235" i="1"/>
  <c r="T234" i="1"/>
  <c r="T233" i="1"/>
  <c r="T232" i="1"/>
  <c r="T231" i="1"/>
  <c r="T230" i="1"/>
  <c r="T228" i="1"/>
  <c r="T227" i="1"/>
  <c r="T226" i="1"/>
  <c r="T225" i="1"/>
  <c r="T224" i="1"/>
  <c r="T223" i="1"/>
  <c r="T222" i="1"/>
  <c r="T221" i="1"/>
  <c r="T220" i="1"/>
  <c r="T219" i="1"/>
  <c r="T218" i="1"/>
  <c r="T216" i="1"/>
  <c r="T215" i="1"/>
  <c r="T214" i="1"/>
  <c r="T212" i="1"/>
  <c r="T211" i="1"/>
  <c r="T210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5" i="1"/>
  <c r="T193" i="1"/>
  <c r="T191" i="1"/>
  <c r="T190" i="1"/>
  <c r="T189" i="1"/>
  <c r="T187" i="1"/>
  <c r="T186" i="1"/>
  <c r="T185" i="1"/>
  <c r="T184" i="1"/>
  <c r="T183" i="1"/>
  <c r="T182" i="1"/>
  <c r="T181" i="1"/>
  <c r="T180" i="1"/>
  <c r="T179" i="1"/>
  <c r="T178" i="1"/>
  <c r="T176" i="1"/>
  <c r="T175" i="1"/>
  <c r="T174" i="1"/>
  <c r="T172" i="1"/>
  <c r="T170" i="1"/>
  <c r="T168" i="1"/>
  <c r="T166" i="1"/>
  <c r="T165" i="1"/>
  <c r="T164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49" i="1"/>
  <c r="T147" i="1"/>
  <c r="T145" i="1"/>
  <c r="T143" i="1"/>
  <c r="T142" i="1"/>
  <c r="T141" i="1"/>
  <c r="T139" i="1"/>
  <c r="T786" i="1"/>
  <c r="T785" i="1"/>
  <c r="T784" i="1"/>
  <c r="T783" i="1"/>
  <c r="T653" i="1"/>
  <c r="T656" i="1"/>
  <c r="T655" i="1"/>
  <c r="T654" i="1"/>
  <c r="T524" i="1"/>
  <c r="T525" i="1"/>
  <c r="T526" i="1"/>
  <c r="T523" i="1"/>
  <c r="T394" i="1"/>
  <c r="T395" i="1"/>
  <c r="T396" i="1"/>
  <c r="T393" i="1"/>
  <c r="T264" i="1"/>
  <c r="T265" i="1"/>
  <c r="T266" i="1"/>
  <c r="T263" i="1"/>
  <c r="T229" i="1"/>
  <c r="T217" i="1"/>
  <c r="T196" i="1"/>
  <c r="T194" i="1"/>
  <c r="T192" i="1"/>
  <c r="T177" i="1"/>
  <c r="T173" i="1"/>
  <c r="T171" i="1"/>
  <c r="T167" i="1"/>
  <c r="T150" i="1"/>
  <c r="T148" i="1"/>
  <c r="T146" i="1"/>
  <c r="T144" i="1"/>
  <c r="T140" i="1"/>
  <c r="T397" i="1" l="1"/>
  <c r="T657" i="1"/>
  <c r="T527" i="1"/>
  <c r="T787" i="1"/>
</calcChain>
</file>

<file path=xl/sharedStrings.xml><?xml version="1.0" encoding="utf-8"?>
<sst xmlns="http://schemas.openxmlformats.org/spreadsheetml/2006/main" count="5961" uniqueCount="1896">
  <si>
    <t>Beta_1_Yr_1_W</t>
  </si>
  <si>
    <t>Beta_2_Yr_1_W</t>
  </si>
  <si>
    <t>Epsilon_1_Yr_1_W</t>
  </si>
  <si>
    <t>Beta_3_Yr_1_W</t>
  </si>
  <si>
    <t>Epsilon_2_Yr_1_W</t>
  </si>
  <si>
    <t>Beta_4_Yr_1_W</t>
  </si>
  <si>
    <t>Epsilon_3_Yr_1_W</t>
  </si>
  <si>
    <t>Beta_5_Yr_1_W</t>
  </si>
  <si>
    <t>Epsilon_4_Yr_1_W</t>
  </si>
  <si>
    <t>Beta_1_Yr_1_A</t>
  </si>
  <si>
    <t>Beta_2_Yr_1_A</t>
  </si>
  <si>
    <t>Epsilon_1_Yr_1_A</t>
  </si>
  <si>
    <t>Beta_3_Yr_1_A</t>
  </si>
  <si>
    <t>Epsilon_2_Yr_1_A</t>
  </si>
  <si>
    <t>Beta_4_Yr_1_A</t>
  </si>
  <si>
    <t>Epsilon_3_Yr_1_A</t>
  </si>
  <si>
    <t>Beta_5_Yr_1_A</t>
  </si>
  <si>
    <t>Epsilon_4_Yr_1_A</t>
  </si>
  <si>
    <t>Beta_1_Yr_1_L</t>
  </si>
  <si>
    <t>Beta_2_Yr_1_L</t>
  </si>
  <si>
    <t>Epsilon_1_Yr_1_L</t>
  </si>
  <si>
    <t>Beta_3_Yr_1_L</t>
  </si>
  <si>
    <t>Epsilon_2_Yr_1_L</t>
  </si>
  <si>
    <t>Beta_4_Yr_1_L</t>
  </si>
  <si>
    <t>Epsilon_3_Yr_1_L</t>
  </si>
  <si>
    <t>Beta_5_Yr_1_L</t>
  </si>
  <si>
    <t>Epsilon_4_Yr_1_L</t>
  </si>
  <si>
    <t xml:space="preserve">K_B_W_i </t>
  </si>
  <si>
    <t xml:space="preserve">K_GT_W_i </t>
  </si>
  <si>
    <t xml:space="preserve">K_NGT_W_i </t>
  </si>
  <si>
    <t xml:space="preserve">Gr_1_GT_W_i </t>
  </si>
  <si>
    <t xml:space="preserve">Gr_1_NGT_W_i </t>
  </si>
  <si>
    <t xml:space="preserve">Gr_2_GT_W_i </t>
  </si>
  <si>
    <t xml:space="preserve">Gr_2_NGT_W_i </t>
  </si>
  <si>
    <t xml:space="preserve">Gr_3_GT_W_i </t>
  </si>
  <si>
    <t xml:space="preserve">Gr_3_NGT_W_i </t>
  </si>
  <si>
    <t xml:space="preserve">Gr_4_GT_W_i </t>
  </si>
  <si>
    <t xml:space="preserve">Gr_4_NGT_W_i </t>
  </si>
  <si>
    <t xml:space="preserve">Gr_5_GT_W_i </t>
  </si>
  <si>
    <t xml:space="preserve">Gr_5_NGT_W_i </t>
  </si>
  <si>
    <t xml:space="preserve">K_B_A_i </t>
  </si>
  <si>
    <t xml:space="preserve">K_GT_A_i </t>
  </si>
  <si>
    <t xml:space="preserve">K_NGT_A_i </t>
  </si>
  <si>
    <t xml:space="preserve">Gr_1_GT_A_i </t>
  </si>
  <si>
    <t xml:space="preserve">Gr_1_NGT_A_i </t>
  </si>
  <si>
    <t xml:space="preserve">Gr_2_GT_A_i </t>
  </si>
  <si>
    <t xml:space="preserve">Gr_2_NGT_A_i </t>
  </si>
  <si>
    <t xml:space="preserve">Gr_3_GT_A_i </t>
  </si>
  <si>
    <t xml:space="preserve">Gr_3_NGT_A_i </t>
  </si>
  <si>
    <t xml:space="preserve">Gr_4_GT_A_i </t>
  </si>
  <si>
    <t xml:space="preserve">Gr_4_NGT_A_i </t>
  </si>
  <si>
    <t xml:space="preserve">Gr_5_GT_A_i </t>
  </si>
  <si>
    <t xml:space="preserve">Gr_5_NGT_A_i </t>
  </si>
  <si>
    <t xml:space="preserve">K_NGT_L_i </t>
  </si>
  <si>
    <t xml:space="preserve">K_B_L_i </t>
  </si>
  <si>
    <t xml:space="preserve">K_GT_L_i </t>
  </si>
  <si>
    <t xml:space="preserve">Gr_1_GT_L_i </t>
  </si>
  <si>
    <t xml:space="preserve">Gr_1_NGT_L_i </t>
  </si>
  <si>
    <t xml:space="preserve">Gr_2_GT_L_i </t>
  </si>
  <si>
    <t xml:space="preserve">Gr_2_NGT_L_i </t>
  </si>
  <si>
    <t xml:space="preserve">Gr_3_GT_L_i </t>
  </si>
  <si>
    <t xml:space="preserve">Gr_3_NGT_L_i </t>
  </si>
  <si>
    <t xml:space="preserve">Gr_4_GT_L_i </t>
  </si>
  <si>
    <t xml:space="preserve">Gr_4_NGT_L_i </t>
  </si>
  <si>
    <t xml:space="preserve">Gr_5_GT_L_i </t>
  </si>
  <si>
    <t xml:space="preserve">Gr_5_NGT_L_i </t>
  </si>
  <si>
    <t xml:space="preserve">K_B_Oth_i </t>
  </si>
  <si>
    <t xml:space="preserve">K_GT_Oth_i </t>
  </si>
  <si>
    <t xml:space="preserve">K_NGT_Oth_i </t>
  </si>
  <si>
    <t xml:space="preserve">Gr_1_GT_Oth_i </t>
  </si>
  <si>
    <t xml:space="preserve">Gr_1_NGT_Oth_i </t>
  </si>
  <si>
    <t xml:space="preserve">Gr_2_GT_Oth_i </t>
  </si>
  <si>
    <t xml:space="preserve">Gr_2_NGT_Oth_i </t>
  </si>
  <si>
    <t xml:space="preserve">Gr_3_GT_Oth_i </t>
  </si>
  <si>
    <t xml:space="preserve">Gr_3_NGT_Oth_i </t>
  </si>
  <si>
    <t xml:space="preserve">Gr_4_GT_Oth_i </t>
  </si>
  <si>
    <t xml:space="preserve">Gr_4_NGT_Oth_i </t>
  </si>
  <si>
    <t xml:space="preserve">Gr_5_GT_Oth_i </t>
  </si>
  <si>
    <t xml:space="preserve">Gr_5_NGT_Oth_i </t>
  </si>
  <si>
    <t>Beta_1_Yr_1_Oth</t>
  </si>
  <si>
    <t>Beta_2_Yr_1_Oth</t>
  </si>
  <si>
    <t>Beta_3_Yr_1_Oth</t>
  </si>
  <si>
    <t>Beta_4_Yr_1_Oth</t>
  </si>
  <si>
    <t>Beta_5_Yr_1_Oth</t>
  </si>
  <si>
    <t>Epsilon_1_Yr_1_Oth</t>
  </si>
  <si>
    <t>Epsilon_2_Yr_1_Oth</t>
  </si>
  <si>
    <t>Epsilon_3_Yr_1_Oth</t>
  </si>
  <si>
    <t>Epsilon_4_Yr_1_Oth</t>
  </si>
  <si>
    <t>Beta_1_Yr_2_W</t>
  </si>
  <si>
    <t>Beta_2_Yr_2_W</t>
  </si>
  <si>
    <t>Epsilon_1_Yr_2_W</t>
  </si>
  <si>
    <t>Beta_3_Yr_2_W</t>
  </si>
  <si>
    <t>Epsilon_2_Yr_2_W</t>
  </si>
  <si>
    <t>Beta_4_Yr_2_W</t>
  </si>
  <si>
    <t>Epsilon_3_Yr_2_W</t>
  </si>
  <si>
    <t>Beta_5_Yr_2_W</t>
  </si>
  <si>
    <t>Epsilon_4_Yr_2_W</t>
  </si>
  <si>
    <t>Beta_1_Yr_2_A</t>
  </si>
  <si>
    <t>Beta_2_Yr_2_A</t>
  </si>
  <si>
    <t>Epsilon_1_Yr_2_A</t>
  </si>
  <si>
    <t>Beta_3_Yr_2_A</t>
  </si>
  <si>
    <t>Epsilon_2_Yr_2_A</t>
  </si>
  <si>
    <t>Beta_4_Yr_2_A</t>
  </si>
  <si>
    <t>Epsilon_3_Yr_2_A</t>
  </si>
  <si>
    <t>Beta_5_Yr_2_A</t>
  </si>
  <si>
    <t>Epsilon_4_Yr_2_A</t>
  </si>
  <si>
    <t>Beta_1_Yr_2_L</t>
  </si>
  <si>
    <t>Beta_2_Yr_2_L</t>
  </si>
  <si>
    <t>Epsilon_1_Yr_2_L</t>
  </si>
  <si>
    <t>Beta_3_Yr_2_L</t>
  </si>
  <si>
    <t>Epsilon_2_Yr_2_L</t>
  </si>
  <si>
    <t>Beta_4_Yr_2_L</t>
  </si>
  <si>
    <t>Epsilon_3_Yr_2_L</t>
  </si>
  <si>
    <t>Beta_5_Yr_2_L</t>
  </si>
  <si>
    <t>Epsilon_4_Yr_2_L</t>
  </si>
  <si>
    <t>Beta_1_Yr_2_Oth</t>
  </si>
  <si>
    <t>Beta_2_Yr_2_Oth</t>
  </si>
  <si>
    <t>Epsilon_1_Yr_2_Oth</t>
  </si>
  <si>
    <t>Beta_3_Yr_2_Oth</t>
  </si>
  <si>
    <t>Epsilon_2_Yr_2_Oth</t>
  </si>
  <si>
    <t>Beta_4_Yr_2_Oth</t>
  </si>
  <si>
    <t>Epsilon_3_Yr_2_Oth</t>
  </si>
  <si>
    <t>Beta_5_Yr_2_Oth</t>
  </si>
  <si>
    <t>Epsilon_4_Yr_2_Oth</t>
  </si>
  <si>
    <t>Beta_1_Yr_3_W</t>
  </si>
  <si>
    <t>Beta_2_Yr_3_W</t>
  </si>
  <si>
    <t>Epsilon_1_Yr_3_W</t>
  </si>
  <si>
    <t>Beta_3_Yr_3_W</t>
  </si>
  <si>
    <t>Epsilon_2_Yr_3_W</t>
  </si>
  <si>
    <t>Beta_4_Yr_3_W</t>
  </si>
  <si>
    <t>Epsilon_3_Yr_3_W</t>
  </si>
  <si>
    <t>Beta_5_Yr_3_W</t>
  </si>
  <si>
    <t>Epsilon_4_Yr_3_W</t>
  </si>
  <si>
    <t>Beta_1_Yr_3_A</t>
  </si>
  <si>
    <t>Beta_2_Yr_3_A</t>
  </si>
  <si>
    <t>Epsilon_1_Yr_3_A</t>
  </si>
  <si>
    <t>Beta_3_Yr_3_A</t>
  </si>
  <si>
    <t>Epsilon_2_Yr_3_A</t>
  </si>
  <si>
    <t>Beta_4_Yr_3_A</t>
  </si>
  <si>
    <t>Epsilon_3_Yr_3_A</t>
  </si>
  <si>
    <t>Beta_5_Yr_3_A</t>
  </si>
  <si>
    <t>Epsilon_4_Yr_3_A</t>
  </si>
  <si>
    <t>Beta_1_Yr_3_L</t>
  </si>
  <si>
    <t>Beta_2_Yr_3_L</t>
  </si>
  <si>
    <t>Epsilon_1_Yr_3_L</t>
  </si>
  <si>
    <t>Beta_3_Yr_3_L</t>
  </si>
  <si>
    <t>Epsilon_2_Yr_3_L</t>
  </si>
  <si>
    <t>Beta_4_Yr_3_L</t>
  </si>
  <si>
    <t>Epsilon_3_Yr_3_L</t>
  </si>
  <si>
    <t>Beta_5_Yr_3_L</t>
  </si>
  <si>
    <t>Epsilon_4_Yr_3_L</t>
  </si>
  <si>
    <t>Beta_1_Yr_3_Oth</t>
  </si>
  <si>
    <t>Beta_2_Yr_3_Oth</t>
  </si>
  <si>
    <t>Epsilon_1_Yr_3_Oth</t>
  </si>
  <si>
    <t>Beta_3_Yr_3_Oth</t>
  </si>
  <si>
    <t>Epsilon_2_Yr_3_Oth</t>
  </si>
  <si>
    <t>Beta_4_Yr_3_Oth</t>
  </si>
  <si>
    <t>Epsilon_3_Yr_3_Oth</t>
  </si>
  <si>
    <t>Beta_5_Yr_3_Oth</t>
  </si>
  <si>
    <t>Epsilon_4_Yr_3_Oth</t>
  </si>
  <si>
    <t>Beta_1_Yr_4_W</t>
  </si>
  <si>
    <t>Beta_2_Yr_4_W</t>
  </si>
  <si>
    <t>Epsilon_1_Yr_4_W</t>
  </si>
  <si>
    <t>Beta_3_Yr_4_W</t>
  </si>
  <si>
    <t>Epsilon_2_Yr_4_W</t>
  </si>
  <si>
    <t>Beta_4_Yr_4_W</t>
  </si>
  <si>
    <t>Epsilon_3_Yr_4_W</t>
  </si>
  <si>
    <t>Beta_5_Yr_4_W</t>
  </si>
  <si>
    <t>Epsilon_4_Yr_4_W</t>
  </si>
  <si>
    <t>Beta_1_Yr_4_A</t>
  </si>
  <si>
    <t>Beta_2_Yr_4_A</t>
  </si>
  <si>
    <t>Epsilon_1_Yr_4_A</t>
  </si>
  <si>
    <t>Beta_3_Yr_4_A</t>
  </si>
  <si>
    <t>Epsilon_2_Yr_4_A</t>
  </si>
  <si>
    <t>Beta_4_Yr_4_A</t>
  </si>
  <si>
    <t>Epsilon_3_Yr_4_A</t>
  </si>
  <si>
    <t>Beta_5_Yr_4_A</t>
  </si>
  <si>
    <t>Epsilon_4_Yr_4_A</t>
  </si>
  <si>
    <t>Beta_1_Yr_4_L</t>
  </si>
  <si>
    <t>Beta_2_Yr_4_L</t>
  </si>
  <si>
    <t>Epsilon_1_Yr_4_L</t>
  </si>
  <si>
    <t>Beta_3_Yr_4_L</t>
  </si>
  <si>
    <t>Epsilon_2_Yr_4_L</t>
  </si>
  <si>
    <t>Beta_4_Yr_4_L</t>
  </si>
  <si>
    <t>Epsilon_3_Yr_4_L</t>
  </si>
  <si>
    <t>Beta_5_Yr_4_L</t>
  </si>
  <si>
    <t>Epsilon_4_Yr_4_L</t>
  </si>
  <si>
    <t>Beta_1_Yr_4_Oth</t>
  </si>
  <si>
    <t>Beta_2_Yr_4_Oth</t>
  </si>
  <si>
    <t>Epsilon_1_Yr_4_Oth</t>
  </si>
  <si>
    <t>Beta_3_Yr_4_Oth</t>
  </si>
  <si>
    <t>Epsilon_2_Yr_4_Oth</t>
  </si>
  <si>
    <t>Beta_4_Yr_4_Oth</t>
  </si>
  <si>
    <t>Epsilon_3_Yr_4_Oth</t>
  </si>
  <si>
    <t>Beta_5_Yr_4_Oth</t>
  </si>
  <si>
    <t>Epsilon_4_Yr_4_Oth</t>
  </si>
  <si>
    <t>Variable_Name</t>
  </si>
  <si>
    <t>Variable_Value</t>
  </si>
  <si>
    <t>Variable_Type</t>
  </si>
  <si>
    <t>White yr1</t>
  </si>
  <si>
    <t>White yr2</t>
  </si>
  <si>
    <t>White yr3</t>
  </si>
  <si>
    <t>Asian yr1</t>
  </si>
  <si>
    <t>Asian yr2</t>
  </si>
  <si>
    <t>Asian yr3</t>
  </si>
  <si>
    <t>Latinx yr1</t>
  </si>
  <si>
    <t>Other yr1</t>
  </si>
  <si>
    <t>White initial</t>
  </si>
  <si>
    <t xml:space="preserve">Asian initial </t>
  </si>
  <si>
    <t>Latinx initial</t>
  </si>
  <si>
    <t>Other initial</t>
  </si>
  <si>
    <t>Latinx yr2</t>
  </si>
  <si>
    <t>Other yr2</t>
  </si>
  <si>
    <t>Latinx yr3</t>
  </si>
  <si>
    <t>White yr4</t>
  </si>
  <si>
    <t>Asian yr4</t>
  </si>
  <si>
    <t>Latinx yr4</t>
  </si>
  <si>
    <t>Other yr3</t>
  </si>
  <si>
    <t>Other yr4</t>
  </si>
  <si>
    <t>White yr2 K_B</t>
  </si>
  <si>
    <t>Asian yr2 K_B</t>
  </si>
  <si>
    <t>Latinx yr2 K_B</t>
  </si>
  <si>
    <t>Other yr2 K_B</t>
  </si>
  <si>
    <t>White yr3 K_B</t>
  </si>
  <si>
    <t>Asian yr3 K_B</t>
  </si>
  <si>
    <t>Latinx yr3 K_B</t>
  </si>
  <si>
    <t>Other yr3 K_B</t>
  </si>
  <si>
    <t>White yr4 K_B</t>
  </si>
  <si>
    <t>Asian yr4 K_B</t>
  </si>
  <si>
    <t>Latinx yr4 K_B</t>
  </si>
  <si>
    <t>Other yr4 K_B</t>
  </si>
  <si>
    <t xml:space="preserve">Gr_6_GT_W_i </t>
  </si>
  <si>
    <t xml:space="preserve">Gr_6_NGT_W_i </t>
  </si>
  <si>
    <t xml:space="preserve">Gr_6_GT_A_i </t>
  </si>
  <si>
    <t xml:space="preserve">Gr_6_NGT_A_i </t>
  </si>
  <si>
    <t xml:space="preserve">Gr_6_GT_L_i </t>
  </si>
  <si>
    <t xml:space="preserve">Gr_6_NGT_L_i </t>
  </si>
  <si>
    <t xml:space="preserve">Gr_6_GT_Oth_i </t>
  </si>
  <si>
    <t xml:space="preserve">Gr_6_NGT_Oth_i </t>
  </si>
  <si>
    <t>Beta_6_Yr_1_W</t>
  </si>
  <si>
    <t>Epsilon_5_Yr_1_W</t>
  </si>
  <si>
    <t>Epsilon_5_Yr_1_A</t>
  </si>
  <si>
    <t>Beta_6_Yr_1_A</t>
  </si>
  <si>
    <t>Beta_6_Yr_1_L</t>
  </si>
  <si>
    <t>Epsilon_5_Yr_1_L</t>
  </si>
  <si>
    <t>Beta_6_Yr_1_Oth</t>
  </si>
  <si>
    <t>Epsilon_5_Yr_1_Oth</t>
  </si>
  <si>
    <t>Beta_6_Yr_2_W</t>
  </si>
  <si>
    <t>Epsilon_5_Yr_2_W</t>
  </si>
  <si>
    <t>Beta_6_Yr_2_A</t>
  </si>
  <si>
    <t>Epsilon_5_Yr_2_A</t>
  </si>
  <si>
    <t>Beta_6_Yr_2_L</t>
  </si>
  <si>
    <t>Epsilon_5_Yr_2_L</t>
  </si>
  <si>
    <t>Beta_6_Yr_2_Oth</t>
  </si>
  <si>
    <t>Epsilon_5_Yr_2_Oth</t>
  </si>
  <si>
    <t>Beta_6_Yr_3_W</t>
  </si>
  <si>
    <t>Epsilon_5_Yr_3_W</t>
  </si>
  <si>
    <t>Beta_6_Yr_3_A</t>
  </si>
  <si>
    <t>Epsilon_5_Yr_3_A</t>
  </si>
  <si>
    <t>Beta_6_Yr_3_L</t>
  </si>
  <si>
    <t>Epsilon_5_Yr_3_L</t>
  </si>
  <si>
    <t>Beta_6_Yr_3_Oth</t>
  </si>
  <si>
    <t>Epsilon_5_Yr_3_Oth</t>
  </si>
  <si>
    <t>Beta_6_Yr_4_W</t>
  </si>
  <si>
    <t>Epsilon_5_Yr_4_W</t>
  </si>
  <si>
    <t>Beta_6_Yr_4_A</t>
  </si>
  <si>
    <t>Epsilon_5_Yr_4_A</t>
  </si>
  <si>
    <t>Beta_6_Yr_4_L</t>
  </si>
  <si>
    <t>Epsilon_5_Yr_4_L</t>
  </si>
  <si>
    <t>Beta_6_Yr_4_Oth</t>
  </si>
  <si>
    <t>Epsilon_5_Yr_4_Oth</t>
  </si>
  <si>
    <t xml:space="preserve">Gr_7_GT_W_i </t>
  </si>
  <si>
    <t xml:space="preserve">Gr_7_NGT_W_i </t>
  </si>
  <si>
    <t xml:space="preserve">Gr_8_GT_W_i </t>
  </si>
  <si>
    <t xml:space="preserve">Gr_8_NGT_W_i </t>
  </si>
  <si>
    <t xml:space="preserve">Gr_9_GT_W_i </t>
  </si>
  <si>
    <t xml:space="preserve">Gr_9_NGT_W_i </t>
  </si>
  <si>
    <t xml:space="preserve">Gr_10_GT_W_i </t>
  </si>
  <si>
    <t xml:space="preserve">Gr_10_NGT_W_i </t>
  </si>
  <si>
    <t xml:space="preserve">Gr_11_GT_W_i </t>
  </si>
  <si>
    <t xml:space="preserve">Gr_11_NGT_W_i </t>
  </si>
  <si>
    <t xml:space="preserve">Gr_7_GT_A_i </t>
  </si>
  <si>
    <t xml:space="preserve">Gr_7_NGT_A_i </t>
  </si>
  <si>
    <t xml:space="preserve">Gr_8_GT_A_i </t>
  </si>
  <si>
    <t xml:space="preserve">Gr_8_NGT_A_i </t>
  </si>
  <si>
    <t xml:space="preserve">Gr_9_GT_A_i </t>
  </si>
  <si>
    <t xml:space="preserve">Gr_9_NGT_A_i </t>
  </si>
  <si>
    <t xml:space="preserve">Gr_10_GT_A_i </t>
  </si>
  <si>
    <t xml:space="preserve">Gr_10_NGT_A_i </t>
  </si>
  <si>
    <t xml:space="preserve">Gr_11_GT_A_i </t>
  </si>
  <si>
    <t xml:space="preserve">Gr_11_NGT_A_i </t>
  </si>
  <si>
    <t>Beta_7_Yr_1_W</t>
  </si>
  <si>
    <t>Epsilon_6_Yr_1_W</t>
  </si>
  <si>
    <t>Beta_8_Yr_1_W</t>
  </si>
  <si>
    <t>Beta_9_Yr_1_W</t>
  </si>
  <si>
    <t>Beta_10_Yr_1_W</t>
  </si>
  <si>
    <t>Beta_11_Yr_1_W</t>
  </si>
  <si>
    <t>Beta_12_Yr_1_W</t>
  </si>
  <si>
    <t>Epsilon_7_Yr_1_W</t>
  </si>
  <si>
    <t>Epsilon_8_Yr_1_W</t>
  </si>
  <si>
    <t>Epsilon_9_Yr_1_W</t>
  </si>
  <si>
    <t>Epsilon_10_Yr_1_W</t>
  </si>
  <si>
    <t>Epsilon_11_Yr_1_W</t>
  </si>
  <si>
    <t xml:space="preserve">Gr_7_GT_L_i </t>
  </si>
  <si>
    <t xml:space="preserve">Gr_7_NGT_L_i </t>
  </si>
  <si>
    <t xml:space="preserve">Gr_8_GT_L_i </t>
  </si>
  <si>
    <t xml:space="preserve">Gr_8_NGT_L_i </t>
  </si>
  <si>
    <t xml:space="preserve">Gr_9_GT_L_i </t>
  </si>
  <si>
    <t xml:space="preserve">Gr_9_NGT_L_i </t>
  </si>
  <si>
    <t xml:space="preserve">Gr_10_GT_L_i </t>
  </si>
  <si>
    <t xml:space="preserve">Gr_10_NGT_L_i </t>
  </si>
  <si>
    <t xml:space="preserve">Gr_11_GT_L_i </t>
  </si>
  <si>
    <t xml:space="preserve">Gr_11_NGT_L_i </t>
  </si>
  <si>
    <t xml:space="preserve">Gr_7_GT_Oth_i </t>
  </si>
  <si>
    <t xml:space="preserve">Gr_7_NGT_Oth_i </t>
  </si>
  <si>
    <t xml:space="preserve">Gr_8_GT_Oth_i </t>
  </si>
  <si>
    <t xml:space="preserve">Gr_8_NGT_Oth_i </t>
  </si>
  <si>
    <t xml:space="preserve">Gr_9_GT_Oth_i </t>
  </si>
  <si>
    <t xml:space="preserve">Gr_9_NGT_Oth_i </t>
  </si>
  <si>
    <t xml:space="preserve">Gr_10_GT_Oth_i </t>
  </si>
  <si>
    <t xml:space="preserve">Gr_10_NGT_Oth_i </t>
  </si>
  <si>
    <t xml:space="preserve">Gr_11_GT_Oth_i </t>
  </si>
  <si>
    <t xml:space="preserve">Gr_11_NGT_Oth_i </t>
  </si>
  <si>
    <t>Beta_7_Yr_1_A</t>
  </si>
  <si>
    <t>Epsilon_6_Yr_1_A</t>
  </si>
  <si>
    <t>Beta_8_Yr_1_A</t>
  </si>
  <si>
    <t>Epsilon_7_Yr_1_A</t>
  </si>
  <si>
    <t>Beta_9_Yr_1_A</t>
  </si>
  <si>
    <t>Epsilon_8_Yr_1_A</t>
  </si>
  <si>
    <t>Beta_10_Yr_1_A</t>
  </si>
  <si>
    <t>Epsilon_9_Yr_1_A</t>
  </si>
  <si>
    <t>Beta_11_Yr_1_A</t>
  </si>
  <si>
    <t>Epsilon_10_Yr_1_A</t>
  </si>
  <si>
    <t>Beta_12_Yr_1_A</t>
  </si>
  <si>
    <t>Epsilon_11_Yr_1_A</t>
  </si>
  <si>
    <t>Beta_7_Yr_1_L</t>
  </si>
  <si>
    <t>Epsilon_6_Yr_1_L</t>
  </si>
  <si>
    <t>Beta_8_Yr_1_L</t>
  </si>
  <si>
    <t>Epsilon_7_Yr_1_L</t>
  </si>
  <si>
    <t>Beta_9_Yr_1_L</t>
  </si>
  <si>
    <t>Epsilon_8_Yr_1_L</t>
  </si>
  <si>
    <t>Beta_10_Yr_1_L</t>
  </si>
  <si>
    <t>Epsilon_9_Yr_1_L</t>
  </si>
  <si>
    <t>Beta_11_Yr_1_L</t>
  </si>
  <si>
    <t>Epsilon_10_Yr_1_L</t>
  </si>
  <si>
    <t>Beta_12_Yr_1_L</t>
  </si>
  <si>
    <t>Epsilon_11_Yr_1_L</t>
  </si>
  <si>
    <t>Beta_7_Yr_1_Oth</t>
  </si>
  <si>
    <t>Epsilon_6_Yr_1_Oth</t>
  </si>
  <si>
    <t>Beta_8_Yr_1_Oth</t>
  </si>
  <si>
    <t>Epsilon_7_Yr_1_Oth</t>
  </si>
  <si>
    <t>Beta_9_Yr_1_Oth</t>
  </si>
  <si>
    <t>Epsilon_8_Yr_1_Oth</t>
  </si>
  <si>
    <t>Beta_10_Yr_1_Oth</t>
  </si>
  <si>
    <t>Epsilon_9_Yr_1_Oth</t>
  </si>
  <si>
    <t>Beta_11_Yr_1_Oth</t>
  </si>
  <si>
    <t>Epsilon_10_Yr_1_Oth</t>
  </si>
  <si>
    <t>Beta_12_Yr_1_Oth</t>
  </si>
  <si>
    <t>Epsilon_11_Yr_1_Oth</t>
  </si>
  <si>
    <t>Beta_7_Yr_2_W</t>
  </si>
  <si>
    <t>Epsilon_6_Yr_2_W</t>
  </si>
  <si>
    <t>Beta_8_Yr_2_W</t>
  </si>
  <si>
    <t>Epsilon_7_Yr_2_W</t>
  </si>
  <si>
    <t>Beta_9_Yr_2_W</t>
  </si>
  <si>
    <t>Epsilon_8_Yr_2_W</t>
  </si>
  <si>
    <t>Beta_10_Yr_2_W</t>
  </si>
  <si>
    <t>Epsilon_9_Yr_2_W</t>
  </si>
  <si>
    <t>Beta_11_Yr_2_W</t>
  </si>
  <si>
    <t>Epsilon_10_Yr_2_W</t>
  </si>
  <si>
    <t>Beta_12_Yr_2_W</t>
  </si>
  <si>
    <t>Epsilon_11_Yr_2_W</t>
  </si>
  <si>
    <t>Beta_7_Yr_2_A</t>
  </si>
  <si>
    <t>Epsilon_6_Yr_2_A</t>
  </si>
  <si>
    <t>Beta_8_Yr_2_A</t>
  </si>
  <si>
    <t>Epsilon_7_Yr_2_A</t>
  </si>
  <si>
    <t>Beta_9_Yr_2_A</t>
  </si>
  <si>
    <t>Epsilon_8_Yr_2_A</t>
  </si>
  <si>
    <t>Beta_10_Yr_2_A</t>
  </si>
  <si>
    <t>Epsilon_9_Yr_2_A</t>
  </si>
  <si>
    <t>Beta_11_Yr_2_A</t>
  </si>
  <si>
    <t>Epsilon_10_Yr_2_A</t>
  </si>
  <si>
    <t>Beta_12_Yr_2_A</t>
  </si>
  <si>
    <t>Epsilon_11_Yr_2_A</t>
  </si>
  <si>
    <t>Epsilon_6_Yr_2_L</t>
  </si>
  <si>
    <t>Epsilon_7_Yr_2_L</t>
  </si>
  <si>
    <t>Epsilon_8_Yr_2_L</t>
  </si>
  <si>
    <t>Epsilon_9_Yr_2_L</t>
  </si>
  <si>
    <t>Epsilon_10_Yr_2_L</t>
  </si>
  <si>
    <t>Epsilon_11_Yr_2_L</t>
  </si>
  <si>
    <t>Beta_7_Yr_2_L</t>
  </si>
  <si>
    <t>Beta_8_Yr_2_L</t>
  </si>
  <si>
    <t>Beta_9_Yr_2_L</t>
  </si>
  <si>
    <t>Beta_10_Yr_2_L</t>
  </si>
  <si>
    <t>Beta_11_Yr_2_L</t>
  </si>
  <si>
    <t>Beta_12_Yr_2_L</t>
  </si>
  <si>
    <t>Beta_7_Yr_2_Oth</t>
  </si>
  <si>
    <t>Epsilon_6_Yr_2_Oth</t>
  </si>
  <si>
    <t>Beta_8_Yr_2_Oth</t>
  </si>
  <si>
    <t>Epsilon_7_Yr_2_Oth</t>
  </si>
  <si>
    <t>Beta_9_Yr_2_Oth</t>
  </si>
  <si>
    <t>Epsilon_8_Yr_2_Oth</t>
  </si>
  <si>
    <t>Beta_10_Yr_2_Oth</t>
  </si>
  <si>
    <t>Epsilon_9_Yr_2_Oth</t>
  </si>
  <si>
    <t>Beta_11_Yr_2_Oth</t>
  </si>
  <si>
    <t>Epsilon_10_Yr_2_Oth</t>
  </si>
  <si>
    <t>Beta_12_Yr_2_Oth</t>
  </si>
  <si>
    <t>Epsilon_11_Yr_2_Oth</t>
  </si>
  <si>
    <t>Beta_7_Yr_3_W</t>
  </si>
  <si>
    <t>Epsilon_6_Yr_3_W</t>
  </si>
  <si>
    <t>Beta_8_Yr_3_W</t>
  </si>
  <si>
    <t>Epsilon_7_Yr_3_W</t>
  </si>
  <si>
    <t>Beta_9_Yr_3_W</t>
  </si>
  <si>
    <t>Epsilon_8_Yr_3_W</t>
  </si>
  <si>
    <t>Beta_10_Yr_3_W</t>
  </si>
  <si>
    <t>Epsilon_9_Yr_3_W</t>
  </si>
  <si>
    <t>Beta_11_Yr_3_W</t>
  </si>
  <si>
    <t>Epsilon_10_Yr_3_W</t>
  </si>
  <si>
    <t>Beta_12_Yr_3_W</t>
  </si>
  <si>
    <t>Epsilon_11_Yr_3_W</t>
  </si>
  <si>
    <t>Beta_7_Yr_3_A</t>
  </si>
  <si>
    <t>Epsilon_6_Yr_3_A</t>
  </si>
  <si>
    <t>Beta_8_Yr_3_A</t>
  </si>
  <si>
    <t>Epsilon_7_Yr_3_A</t>
  </si>
  <si>
    <t>Beta_9_Yr_3_A</t>
  </si>
  <si>
    <t>Epsilon_8_Yr_3_A</t>
  </si>
  <si>
    <t>Beta_10_Yr_3_A</t>
  </si>
  <si>
    <t>Epsilon_9_Yr_3_A</t>
  </si>
  <si>
    <t>Beta_11_Yr_3_A</t>
  </si>
  <si>
    <t>Epsilon_10_Yr_3_A</t>
  </si>
  <si>
    <t>Beta_12_Yr_3_A</t>
  </si>
  <si>
    <t>Epsilon_11_Yr_3_A</t>
  </si>
  <si>
    <t>Beta_7_Yr_3_L</t>
  </si>
  <si>
    <t>Epsilon_6_Yr_3_L</t>
  </si>
  <si>
    <t>Beta_8_Yr_3_L</t>
  </si>
  <si>
    <t>Epsilon_7_Yr_3_L</t>
  </si>
  <si>
    <t>Beta_9_Yr_3_L</t>
  </si>
  <si>
    <t>Epsilon_8_Yr_3_L</t>
  </si>
  <si>
    <t>Beta_10_Yr_3_L</t>
  </si>
  <si>
    <t>Epsilon_9_Yr_3_L</t>
  </si>
  <si>
    <t>Beta_11_Yr_3_L</t>
  </si>
  <si>
    <t>Epsilon_10_Yr_3_L</t>
  </si>
  <si>
    <t>Beta_12_Yr_3_L</t>
  </si>
  <si>
    <t>Epsilon_11_Yr_3_L</t>
  </si>
  <si>
    <t>Beta_7_Yr_3_Oth</t>
  </si>
  <si>
    <t>Epsilon_6_Yr_3_Oth</t>
  </si>
  <si>
    <t>Beta_8_Yr_3_Oth</t>
  </si>
  <si>
    <t>Epsilon_7_Yr_3_Oth</t>
  </si>
  <si>
    <t>Beta_9_Yr_3_Oth</t>
  </si>
  <si>
    <t>Epsilon_8_Yr_3_Oth</t>
  </si>
  <si>
    <t>Beta_10_Yr_3_Oth</t>
  </si>
  <si>
    <t>Epsilon_9_Yr_3_Oth</t>
  </si>
  <si>
    <t>Beta_11_Yr_3_Oth</t>
  </si>
  <si>
    <t>Epsilon_10_Yr_3_Oth</t>
  </si>
  <si>
    <t>Beta_12_Yr_3_Oth</t>
  </si>
  <si>
    <t>Epsilon_11_Yr_3_Oth</t>
  </si>
  <si>
    <t>Beta_7_Yr_4_W</t>
  </si>
  <si>
    <t>Epsilon_6_Yr_4_W</t>
  </si>
  <si>
    <t>Beta_8_Yr_4_W</t>
  </si>
  <si>
    <t>Epsilon_7_Yr_4_W</t>
  </si>
  <si>
    <t>Beta_9_Yr_4_W</t>
  </si>
  <si>
    <t>Epsilon_8_Yr_4_W</t>
  </si>
  <si>
    <t>Beta_10_Yr_4_W</t>
  </si>
  <si>
    <t>Epsilon_9_Yr_4_W</t>
  </si>
  <si>
    <t>Beta_11_Yr_4_W</t>
  </si>
  <si>
    <t>Epsilon_10_Yr_4_W</t>
  </si>
  <si>
    <t>Beta_12_Yr_4_W</t>
  </si>
  <si>
    <t>Epsilon_11_Yr_4_W</t>
  </si>
  <si>
    <t>Beta_7_Yr_4_A</t>
  </si>
  <si>
    <t>Epsilon_6_Yr_4_A</t>
  </si>
  <si>
    <t>Beta_8_Yr_4_A</t>
  </si>
  <si>
    <t>Epsilon_7_Yr_4_A</t>
  </si>
  <si>
    <t>Beta_9_Yr_4_A</t>
  </si>
  <si>
    <t>Epsilon_8_Yr_4_A</t>
  </si>
  <si>
    <t>Beta_10_Yr_4_A</t>
  </si>
  <si>
    <t>Epsilon_9_Yr_4_A</t>
  </si>
  <si>
    <t>Beta_11_Yr_4_A</t>
  </si>
  <si>
    <t>Epsilon_10_Yr_4_A</t>
  </si>
  <si>
    <t>Beta_12_Yr_4_A</t>
  </si>
  <si>
    <t>Epsilon_11_Yr_4_A</t>
  </si>
  <si>
    <t>Beta_7_Yr_4_L</t>
  </si>
  <si>
    <t>Epsilon_6_Yr_4_L</t>
  </si>
  <si>
    <t>Beta_8_Yr_4_L</t>
  </si>
  <si>
    <t>Epsilon_7_Yr_4_L</t>
  </si>
  <si>
    <t>Beta_9_Yr_4_L</t>
  </si>
  <si>
    <t>Epsilon_8_Yr_4_L</t>
  </si>
  <si>
    <t>Beta_10_Yr_4_L</t>
  </si>
  <si>
    <t>Epsilon_9_Yr_4_L</t>
  </si>
  <si>
    <t>Beta_11_Yr_4_L</t>
  </si>
  <si>
    <t>Epsilon_10_Yr_4_L</t>
  </si>
  <si>
    <t>Beta_12_Yr_4_L</t>
  </si>
  <si>
    <t>Epsilon_11_Yr_4_L</t>
  </si>
  <si>
    <t>Beta_7_Yr_4_Oth</t>
  </si>
  <si>
    <t>Epsilon_6_Yr_4_Oth</t>
  </si>
  <si>
    <t>Beta_8_Yr_4_Oth</t>
  </si>
  <si>
    <t>Epsilon_7_Yr_4_Oth</t>
  </si>
  <si>
    <t>Beta_9_Yr_4_Oth</t>
  </si>
  <si>
    <t>Epsilon_8_Yr_4_Oth</t>
  </si>
  <si>
    <t>Beta_10_Yr_4_Oth</t>
  </si>
  <si>
    <t>Epsilon_9_Yr_4_Oth</t>
  </si>
  <si>
    <t>Beta_11_Yr_4_Oth</t>
  </si>
  <si>
    <t>Epsilon_10_Yr_4_Oth</t>
  </si>
  <si>
    <t>Beta_12_Yr_4_Oth</t>
  </si>
  <si>
    <t>Epsilon_11_Yr_4_Oth</t>
  </si>
  <si>
    <t>Other yr5</t>
  </si>
  <si>
    <t>Other yr6</t>
  </si>
  <si>
    <t>White yr5</t>
  </si>
  <si>
    <t>White yr6</t>
  </si>
  <si>
    <t>White yr5 K_B</t>
  </si>
  <si>
    <t>Asian yr5 K_B</t>
  </si>
  <si>
    <t>Latinx yr5 K_B</t>
  </si>
  <si>
    <t>Other yr5 K_B</t>
  </si>
  <si>
    <t>Asian yr5</t>
  </si>
  <si>
    <t>Latinx yr5</t>
  </si>
  <si>
    <t>Beta_1_Yr_5_W</t>
  </si>
  <si>
    <t>Beta_2_Yr_5_W</t>
  </si>
  <si>
    <t>Epsilon_1_Yr_5_W</t>
  </si>
  <si>
    <t>Beta_3_Yr_5_W</t>
  </si>
  <si>
    <t>Epsilon_2_Yr_5_W</t>
  </si>
  <si>
    <t>Beta_4_Yr_5_W</t>
  </si>
  <si>
    <t>Epsilon_3_Yr_5_W</t>
  </si>
  <si>
    <t>Beta_5_Yr_5_W</t>
  </si>
  <si>
    <t>Epsilon_4_Yr_5_W</t>
  </si>
  <si>
    <t>Beta_6_Yr_5_W</t>
  </si>
  <si>
    <t>Epsilon_5_Yr_5_W</t>
  </si>
  <si>
    <t>Beta_7_Yr_5_W</t>
  </si>
  <si>
    <t>Epsilon_6_Yr_5_W</t>
  </si>
  <si>
    <t>Beta_8_Yr_5_W</t>
  </si>
  <si>
    <t>Epsilon_7_Yr_5_W</t>
  </si>
  <si>
    <t>Beta_9_Yr_5_W</t>
  </si>
  <si>
    <t>Epsilon_8_Yr_5_W</t>
  </si>
  <si>
    <t>Beta_10_Yr_5_W</t>
  </si>
  <si>
    <t>Epsilon_9_Yr_5_W</t>
  </si>
  <si>
    <t>Beta_11_Yr_5_W</t>
  </si>
  <si>
    <t>Epsilon_10_Yr_5_W</t>
  </si>
  <si>
    <t>Beta_12_Yr_5_W</t>
  </si>
  <si>
    <t>Epsilon_11_Yr_5_W</t>
  </si>
  <si>
    <t>Beta_1_Yr_5_A</t>
  </si>
  <si>
    <t>Beta_2_Yr_5_A</t>
  </si>
  <si>
    <t>Epsilon_1_Yr_5_A</t>
  </si>
  <si>
    <t>Beta_3_Yr_5_A</t>
  </si>
  <si>
    <t>Epsilon_2_Yr_5_A</t>
  </si>
  <si>
    <t>Beta_4_Yr_5_A</t>
  </si>
  <si>
    <t>Epsilon_3_Yr_5_A</t>
  </si>
  <si>
    <t>Beta_5_Yr_5_A</t>
  </si>
  <si>
    <t>Epsilon_4_Yr_5_A</t>
  </si>
  <si>
    <t>Beta_6_Yr_5_A</t>
  </si>
  <si>
    <t>Epsilon_5_Yr_5_A</t>
  </si>
  <si>
    <t>Beta_7_Yr_5_A</t>
  </si>
  <si>
    <t>Epsilon_6_Yr_5_A</t>
  </si>
  <si>
    <t>Beta_8_Yr_5_A</t>
  </si>
  <si>
    <t>Epsilon_7_Yr_5_A</t>
  </si>
  <si>
    <t>Beta_9_Yr_5_A</t>
  </si>
  <si>
    <t>Epsilon_8_Yr_5_A</t>
  </si>
  <si>
    <t>Beta_10_Yr_5_A</t>
  </si>
  <si>
    <t>Epsilon_9_Yr_5_A</t>
  </si>
  <si>
    <t>Beta_11_Yr_5_A</t>
  </si>
  <si>
    <t>Epsilon_10_Yr_5_A</t>
  </si>
  <si>
    <t>Beta_12_Yr_5_A</t>
  </si>
  <si>
    <t>Epsilon_11_Yr_5_A</t>
  </si>
  <si>
    <t>Beta_1_Yr_5_L</t>
  </si>
  <si>
    <t>Beta_2_Yr_5_L</t>
  </si>
  <si>
    <t>Epsilon_1_Yr_5_L</t>
  </si>
  <si>
    <t>Beta_3_Yr_5_L</t>
  </si>
  <si>
    <t>Epsilon_2_Yr_5_L</t>
  </si>
  <si>
    <t>Beta_4_Yr_5_L</t>
  </si>
  <si>
    <t>Epsilon_3_Yr_5_L</t>
  </si>
  <si>
    <t>Beta_5_Yr_5_L</t>
  </si>
  <si>
    <t>Epsilon_4_Yr_5_L</t>
  </si>
  <si>
    <t>Beta_6_Yr_5_L</t>
  </si>
  <si>
    <t>Epsilon_5_Yr_5_L</t>
  </si>
  <si>
    <t>Beta_7_Yr_5_L</t>
  </si>
  <si>
    <t>Epsilon_6_Yr_5_L</t>
  </si>
  <si>
    <t>Beta_8_Yr_5_L</t>
  </si>
  <si>
    <t>Epsilon_7_Yr_5_L</t>
  </si>
  <si>
    <t>Beta_9_Yr_5_L</t>
  </si>
  <si>
    <t>Epsilon_8_Yr_5_L</t>
  </si>
  <si>
    <t>Beta_10_Yr_5_L</t>
  </si>
  <si>
    <t>Epsilon_9_Yr_5_L</t>
  </si>
  <si>
    <t>Beta_11_Yr_5_L</t>
  </si>
  <si>
    <t>Epsilon_10_Yr_5_L</t>
  </si>
  <si>
    <t>Beta_12_Yr_5_L</t>
  </si>
  <si>
    <t>Epsilon_11_Yr_5_L</t>
  </si>
  <si>
    <t>Beta_1_Yr_5_Oth</t>
  </si>
  <si>
    <t>Beta_2_Yr_5_Oth</t>
  </si>
  <si>
    <t>Epsilon_1_Yr_5_Oth</t>
  </si>
  <si>
    <t>Beta_3_Yr_5_Oth</t>
  </si>
  <si>
    <t>Epsilon_2_Yr_5_Oth</t>
  </si>
  <si>
    <t>Beta_4_Yr_5_Oth</t>
  </si>
  <si>
    <t>Epsilon_3_Yr_5_Oth</t>
  </si>
  <si>
    <t>Beta_5_Yr_5_Oth</t>
  </si>
  <si>
    <t>Epsilon_4_Yr_5_Oth</t>
  </si>
  <si>
    <t>Beta_6_Yr_5_Oth</t>
  </si>
  <si>
    <t>Epsilon_5_Yr_5_Oth</t>
  </si>
  <si>
    <t>Beta_7_Yr_5_Oth</t>
  </si>
  <si>
    <t>Epsilon_6_Yr_5_Oth</t>
  </si>
  <si>
    <t>Beta_8_Yr_5_Oth</t>
  </si>
  <si>
    <t>Epsilon_7_Yr_5_Oth</t>
  </si>
  <si>
    <t>Beta_9_Yr_5_Oth</t>
  </si>
  <si>
    <t>Epsilon_8_Yr_5_Oth</t>
  </si>
  <si>
    <t>Beta_10_Yr_5_Oth</t>
  </si>
  <si>
    <t>Epsilon_9_Yr_5_Oth</t>
  </si>
  <si>
    <t>Beta_11_Yr_5_Oth</t>
  </si>
  <si>
    <t>Epsilon_10_Yr_5_Oth</t>
  </si>
  <si>
    <t>Beta_12_Yr_5_Oth</t>
  </si>
  <si>
    <t>Epsilon_11_Yr_5_Oth</t>
  </si>
  <si>
    <t>White yr6 K_B</t>
  </si>
  <si>
    <t>Asian yr6 K_B</t>
  </si>
  <si>
    <t>Latinx yr6 K_B</t>
  </si>
  <si>
    <t>Other yr6 K_B</t>
  </si>
  <si>
    <t>Asian yr6</t>
  </si>
  <si>
    <t>Latinx yr6</t>
  </si>
  <si>
    <t>Beta_1_Yr_6_W</t>
  </si>
  <si>
    <t>Beta_2_Yr_6_W</t>
  </si>
  <si>
    <t>Epsilon_1_Yr_6_W</t>
  </si>
  <si>
    <t>Beta_3_Yr_6_W</t>
  </si>
  <si>
    <t>Epsilon_2_Yr_6_W</t>
  </si>
  <si>
    <t>Beta_4_Yr_6_W</t>
  </si>
  <si>
    <t>Epsilon_3_Yr_6_W</t>
  </si>
  <si>
    <t>Beta_5_Yr_6_W</t>
  </si>
  <si>
    <t>Epsilon_4_Yr_6_W</t>
  </si>
  <si>
    <t>Beta_6_Yr_6_W</t>
  </si>
  <si>
    <t>Epsilon_5_Yr_6_W</t>
  </si>
  <si>
    <t>Beta_7_Yr_6_W</t>
  </si>
  <si>
    <t>Epsilon_6_Yr_6_W</t>
  </si>
  <si>
    <t>Beta_8_Yr_6_W</t>
  </si>
  <si>
    <t>Epsilon_7_Yr_6_W</t>
  </si>
  <si>
    <t>Beta_9_Yr_6_W</t>
  </si>
  <si>
    <t>Epsilon_8_Yr_6_W</t>
  </si>
  <si>
    <t>Beta_10_Yr_6_W</t>
  </si>
  <si>
    <t>Epsilon_9_Yr_6_W</t>
  </si>
  <si>
    <t>Beta_11_Yr_6_W</t>
  </si>
  <si>
    <t>Epsilon_10_Yr_6_W</t>
  </si>
  <si>
    <t>Beta_12_Yr_6_W</t>
  </si>
  <si>
    <t>Epsilon_11_Yr_6_W</t>
  </si>
  <si>
    <t>Beta_1_Yr_6_A</t>
  </si>
  <si>
    <t>Beta_2_Yr_6_A</t>
  </si>
  <si>
    <t>Epsilon_1_Yr_6_A</t>
  </si>
  <si>
    <t>Beta_3_Yr_6_A</t>
  </si>
  <si>
    <t>Epsilon_2_Yr_6_A</t>
  </si>
  <si>
    <t>Beta_4_Yr_6_A</t>
  </si>
  <si>
    <t>Epsilon_3_Yr_6_A</t>
  </si>
  <si>
    <t>Beta_5_Yr_6_A</t>
  </si>
  <si>
    <t>Epsilon_4_Yr_6_A</t>
  </si>
  <si>
    <t>Beta_6_Yr_6_A</t>
  </si>
  <si>
    <t>Epsilon_5_Yr_6_A</t>
  </si>
  <si>
    <t>Beta_7_Yr_6_A</t>
  </si>
  <si>
    <t>Epsilon_6_Yr_6_A</t>
  </si>
  <si>
    <t>Beta_8_Yr_6_A</t>
  </si>
  <si>
    <t>Epsilon_7_Yr_6_A</t>
  </si>
  <si>
    <t>Beta_9_Yr_6_A</t>
  </si>
  <si>
    <t>Epsilon_8_Yr_6_A</t>
  </si>
  <si>
    <t>Beta_10_Yr_6_A</t>
  </si>
  <si>
    <t>Epsilon_9_Yr_6_A</t>
  </si>
  <si>
    <t>Beta_11_Yr_6_A</t>
  </si>
  <si>
    <t>Epsilon_10_Yr_6_A</t>
  </si>
  <si>
    <t>Beta_12_Yr_6_A</t>
  </si>
  <si>
    <t>Epsilon_11_Yr_6_A</t>
  </si>
  <si>
    <t>Beta_1_Yr_6_L</t>
  </si>
  <si>
    <t>Beta_2_Yr_6_L</t>
  </si>
  <si>
    <t>Epsilon_1_Yr_6_L</t>
  </si>
  <si>
    <t>Beta_3_Yr_6_L</t>
  </si>
  <si>
    <t>Epsilon_2_Yr_6_L</t>
  </si>
  <si>
    <t>Beta_4_Yr_6_L</t>
  </si>
  <si>
    <t>Epsilon_3_Yr_6_L</t>
  </si>
  <si>
    <t>Beta_5_Yr_6_L</t>
  </si>
  <si>
    <t>Epsilon_4_Yr_6_L</t>
  </si>
  <si>
    <t>Beta_6_Yr_6_L</t>
  </si>
  <si>
    <t>Epsilon_5_Yr_6_L</t>
  </si>
  <si>
    <t>Beta_7_Yr_6_L</t>
  </si>
  <si>
    <t>Epsilon_6_Yr_6_L</t>
  </si>
  <si>
    <t>Beta_8_Yr_6_L</t>
  </si>
  <si>
    <t>Epsilon_7_Yr_6_L</t>
  </si>
  <si>
    <t>Beta_9_Yr_6_L</t>
  </si>
  <si>
    <t>Epsilon_8_Yr_6_L</t>
  </si>
  <si>
    <t>Beta_10_Yr_6_L</t>
  </si>
  <si>
    <t>Epsilon_9_Yr_6_L</t>
  </si>
  <si>
    <t>Beta_11_Yr_6_L</t>
  </si>
  <si>
    <t>Epsilon_10_Yr_6_L</t>
  </si>
  <si>
    <t>Beta_12_Yr_6_L</t>
  </si>
  <si>
    <t>Epsilon_11_Yr_6_L</t>
  </si>
  <si>
    <t>Beta_1_Yr_6_Oth</t>
  </si>
  <si>
    <t>Beta_2_Yr_6_Oth</t>
  </si>
  <si>
    <t>Epsilon_1_Yr_6_Oth</t>
  </si>
  <si>
    <t>Beta_3_Yr_6_Oth</t>
  </si>
  <si>
    <t>Epsilon_2_Yr_6_Oth</t>
  </si>
  <si>
    <t>Beta_4_Yr_6_Oth</t>
  </si>
  <si>
    <t>Epsilon_3_Yr_6_Oth</t>
  </si>
  <si>
    <t>Beta_5_Yr_6_Oth</t>
  </si>
  <si>
    <t>Epsilon_4_Yr_6_Oth</t>
  </si>
  <si>
    <t>Beta_6_Yr_6_Oth</t>
  </si>
  <si>
    <t>Epsilon_5_Yr_6_Oth</t>
  </si>
  <si>
    <t>Beta_7_Yr_6_Oth</t>
  </si>
  <si>
    <t>Epsilon_6_Yr_6_Oth</t>
  </si>
  <si>
    <t>Beta_8_Yr_6_Oth</t>
  </si>
  <si>
    <t>Epsilon_7_Yr_6_Oth</t>
  </si>
  <si>
    <t>Beta_9_Yr_6_Oth</t>
  </si>
  <si>
    <t>Epsilon_8_Yr_6_Oth</t>
  </si>
  <si>
    <t>Beta_10_Yr_6_Oth</t>
  </si>
  <si>
    <t>Epsilon_9_Yr_6_Oth</t>
  </si>
  <si>
    <t>Beta_11_Yr_6_Oth</t>
  </si>
  <si>
    <t>Epsilon_10_Yr_6_Oth</t>
  </si>
  <si>
    <t>Beta_12_Yr_6_Oth</t>
  </si>
  <si>
    <t>Epsilon_11_Yr_6_Oth</t>
  </si>
  <si>
    <t>Race</t>
  </si>
  <si>
    <t>Tableau</t>
  </si>
  <si>
    <t>Historical Count</t>
  </si>
  <si>
    <t>Final Variable Values</t>
  </si>
  <si>
    <t>2018-19</t>
  </si>
  <si>
    <t>K</t>
  </si>
  <si>
    <t>White</t>
  </si>
  <si>
    <t>Variable Meaning</t>
  </si>
  <si>
    <t># of White students entering grade K in 2018-19</t>
  </si>
  <si>
    <t># of White students in grade K &amp; GT @ end of 2017-18</t>
  </si>
  <si>
    <t>2017-18</t>
  </si>
  <si>
    <t># of White students in grade K &amp; non-GT @ end of 2017-18</t>
  </si>
  <si>
    <t># of White students in grade 1 &amp; GT @ end of 2017-18</t>
  </si>
  <si>
    <t># of White students in grade 3 &amp; GT @ end of 2017-18</t>
  </si>
  <si>
    <t># of White students in grade 4 &amp; GT @ end of 2017-18</t>
  </si>
  <si>
    <t># of White students in grade 5 &amp; GT @ end of 2017-18</t>
  </si>
  <si>
    <t># of White students in grade 6 &amp; GT @ end of 2017-18</t>
  </si>
  <si>
    <t># of White students in grade 7 &amp; GT @ end of 2017-18</t>
  </si>
  <si>
    <t># of White students in grade 8 &amp; GT @ end of 2017-18</t>
  </si>
  <si>
    <t># of White students in grade 9 &amp; GT @ end of 2017-18</t>
  </si>
  <si>
    <t># of White students in grade 10 &amp; GT @ end of 2017-18</t>
  </si>
  <si>
    <t># of White students in grade 11 &amp; GT @ end of 2017-18</t>
  </si>
  <si>
    <t># of White students in grade 1 &amp; non-GT @ end of 2017-18</t>
  </si>
  <si>
    <t># of White students in grade 2 &amp; GT @ end of 2017-18</t>
  </si>
  <si>
    <t># of White students in grade 2 &amp; non-GT @ end of 2017-18</t>
  </si>
  <si>
    <t># of White students in grade 11 &amp; non-GT @ end of 2017-18</t>
  </si>
  <si>
    <t># of White students in grade 3 &amp; non-GT @ end of 2017-18</t>
  </si>
  <si>
    <t># of White students in grade 4 &amp; non-GT @ end of 2017-18</t>
  </si>
  <si>
    <t># of White students in grade 5 &amp; non-GT @ end of 2017-18</t>
  </si>
  <si>
    <t># of White students in grade 6 &amp; non-GT @ end of 2017-18</t>
  </si>
  <si>
    <t># of White students in grade 7 &amp; non-GT @ end of 2017-18</t>
  </si>
  <si>
    <t># of White students in grade 8 &amp; non-GT @ end of 2017-18</t>
  </si>
  <si>
    <t># of White students in grade 9 &amp; non-GT @ end of 2017-18</t>
  </si>
  <si>
    <t># of White students in grade 10 &amp; non-GT @ end of 2017-18</t>
  </si>
  <si>
    <t>Model Variables &amp; Names in R</t>
  </si>
  <si>
    <t>Asian</t>
  </si>
  <si>
    <t># of Asian students entering grade K in 2018-19</t>
  </si>
  <si>
    <t># of Asian students in grade K &amp; GT @ end of 2017-18</t>
  </si>
  <si>
    <t># of Asian students in grade K &amp; non-GT @ end of 2017-18</t>
  </si>
  <si>
    <t># of Asian students in grade 1 &amp; GT @ end of 2017-18</t>
  </si>
  <si>
    <t># of Asian students in grade 1 &amp; non-GT @ end of 2017-18</t>
  </si>
  <si>
    <t># of Asian students in grade 2 &amp; GT @ end of 2017-18</t>
  </si>
  <si>
    <t># of Asian students in grade 2 &amp; non-GT @ end of 2017-18</t>
  </si>
  <si>
    <t># of Asian students in grade 3 &amp; GT @ end of 2017-18</t>
  </si>
  <si>
    <t># of Asian students in grade 3 &amp; non-GT @ end of 2017-18</t>
  </si>
  <si>
    <t># of Asian students in grade 4 &amp; GT @ end of 2017-18</t>
  </si>
  <si>
    <t># of Asian students in grade 4 &amp; non-GT @ end of 2017-18</t>
  </si>
  <si>
    <t># of Asian students in grade 5 &amp; GT @ end of 2017-18</t>
  </si>
  <si>
    <t># of Asian students in grade 5 &amp; non-GT @ end of 2017-18</t>
  </si>
  <si>
    <t># of Asian students in grade 6 &amp; GT @ end of 2017-18</t>
  </si>
  <si>
    <t># of Asian students in grade 6 &amp; non-GT @ end of 2017-18</t>
  </si>
  <si>
    <t># of Asian students in grade 7 &amp; GT @ end of 2017-18</t>
  </si>
  <si>
    <t># of Asian students in grade 7 &amp; non-GT @ end of 2017-18</t>
  </si>
  <si>
    <t># of Asian students in grade 8 &amp; GT @ end of 2017-18</t>
  </si>
  <si>
    <t># of Asian students in grade 8 &amp; non-GT @ end of 2017-18</t>
  </si>
  <si>
    <t># of Asian students in grade 9 &amp; GT @ end of 2017-18</t>
  </si>
  <si>
    <t># of Asian students in grade 9 &amp; non-GT @ end of 2017-18</t>
  </si>
  <si>
    <t># of Asian students in grade 10 &amp; GT @ end of 2017-18</t>
  </si>
  <si>
    <t># of Asian students in grade 10 &amp; non-GT @ end of 2017-18</t>
  </si>
  <si>
    <t># of Asian students in grade 11 &amp; GT @ end of 2017-18</t>
  </si>
  <si>
    <t># of Asian students in grade 11 &amp; non-GT @ end of 2017-18</t>
  </si>
  <si>
    <t># of Latinx students entering grade K in 2018-19</t>
  </si>
  <si>
    <t># of Latinx students in grade K &amp; GT @ end of 2017-18</t>
  </si>
  <si>
    <t># of Latinx students in grade K &amp; non-GT @ end of 2017-18</t>
  </si>
  <si>
    <t># of Latinx students in grade 1 &amp; GT @ end of 2017-18</t>
  </si>
  <si>
    <t># of Latinx students in grade 1 &amp; non-GT @ end of 2017-18</t>
  </si>
  <si>
    <t># of Latinx students in grade 2 &amp; GT @ end of 2017-18</t>
  </si>
  <si>
    <t># of Latinx students in grade 2 &amp; non-GT @ end of 2017-18</t>
  </si>
  <si>
    <t># of Latinx students in grade 3 &amp; GT @ end of 2017-18</t>
  </si>
  <si>
    <t># of Latinx students in grade 3 &amp; non-GT @ end of 2017-18</t>
  </si>
  <si>
    <t># of Latinx students in grade 4 &amp; GT @ end of 2017-18</t>
  </si>
  <si>
    <t># of Latinx students in grade 4 &amp; non-GT @ end of 2017-18</t>
  </si>
  <si>
    <t># of Latinx students in grade 5 &amp; GT @ end of 2017-18</t>
  </si>
  <si>
    <t># of Latinx students in grade 5 &amp; non-GT @ end of 2017-18</t>
  </si>
  <si>
    <t># of Latinx students in grade 6 &amp; GT @ end of 2017-18</t>
  </si>
  <si>
    <t># of Latinx students in grade 6 &amp; non-GT @ end of 2017-18</t>
  </si>
  <si>
    <t># of Latinx students in grade 7 &amp; GT @ end of 2017-18</t>
  </si>
  <si>
    <t># of Latinx students in grade 7 &amp; non-GT @ end of 2017-18</t>
  </si>
  <si>
    <t># of Latinx students in grade 8 &amp; GT @ end of 2017-18</t>
  </si>
  <si>
    <t># of Latinx students in grade 8 &amp; non-GT @ end of 2017-18</t>
  </si>
  <si>
    <t># of Latinx students in grade 9 &amp; GT @ end of 2017-18</t>
  </si>
  <si>
    <t># of Latinx students in grade 9 &amp; non-GT @ end of 2017-18</t>
  </si>
  <si>
    <t># of Latinx students in grade 10 &amp; GT @ end of 2017-18</t>
  </si>
  <si>
    <t># of Latinx students in grade 10 &amp; non-GT @ end of 2017-18</t>
  </si>
  <si>
    <t># of Latinx students in grade 11 &amp; GT @ end of 2017-18</t>
  </si>
  <si>
    <t># of Latinx students in grade 11 &amp; non-GT @ end of 2017-18</t>
  </si>
  <si>
    <t>Latinx</t>
  </si>
  <si>
    <t>Other (Oth)</t>
  </si>
  <si>
    <t># of Oth students entering grade K in 2018-19</t>
  </si>
  <si>
    <t># of Oth students in grade K &amp; GT @ end of 2017-18</t>
  </si>
  <si>
    <t># of Oth students in grade K &amp; non-GT @ end of 2017-18</t>
  </si>
  <si>
    <t># of Oth students in grade 1 &amp; GT @ end of 2017-18</t>
  </si>
  <si>
    <t># of Oth students in grade 1 &amp; non-GT @ end of 2017-18</t>
  </si>
  <si>
    <t># of Oth students in grade 2 &amp; GT @ end of 2017-18</t>
  </si>
  <si>
    <t># of Oth students in grade 2 &amp; non-GT @ end of 2017-18</t>
  </si>
  <si>
    <t># of Oth students in grade 3 &amp; GT @ end of 2017-18</t>
  </si>
  <si>
    <t># of Oth students in grade 3 &amp; non-GT @ end of 2017-18</t>
  </si>
  <si>
    <t># of Oth students in grade 4 &amp; GT @ end of 2017-18</t>
  </si>
  <si>
    <t># of Oth students in grade 4 &amp; non-GT @ end of 2017-18</t>
  </si>
  <si>
    <t># of Oth students in grade 5 &amp; GT @ end of 2017-18</t>
  </si>
  <si>
    <t># of Oth students in grade 5 &amp; non-GT @ end of 2017-18</t>
  </si>
  <si>
    <t># of Oth students in grade 6 &amp; GT @ end of 2017-18</t>
  </si>
  <si>
    <t># of Oth students in grade 6 &amp; non-GT @ end of 2017-18</t>
  </si>
  <si>
    <t># of Oth students in grade 7 &amp; GT @ end of 2017-18</t>
  </si>
  <si>
    <t># of Oth students in grade 7 &amp; non-GT @ end of 2017-18</t>
  </si>
  <si>
    <t># of Oth students in grade 8 &amp; GT @ end of 2017-18</t>
  </si>
  <si>
    <t># of Oth students in grade 8 &amp; non-GT @ end of 2017-18</t>
  </si>
  <si>
    <t># of Oth students in grade 9 &amp; GT @ end of 2017-18</t>
  </si>
  <si>
    <t># of Oth students in grade 9 &amp; non-GT @ end of 2017-18</t>
  </si>
  <si>
    <t># of Oth students in grade 10 &amp; GT @ end of 2017-18</t>
  </si>
  <si>
    <t># of Oth students in grade 10 &amp; non-GT @ end of 2017-18</t>
  </si>
  <si>
    <t># of Oth students in grade 11 &amp; GT @ end of 2017-18</t>
  </si>
  <si>
    <t># of Oth students in grade 11 &amp; non-GT @ end of 2017-18</t>
  </si>
  <si>
    <t># of White students staying in GT in grade 2 in 2018-19 / # of White students in GT in grade 1 in 2017-18</t>
  </si>
  <si>
    <t># of White students staying in GT in grade 3 in 2018-19 / # of White students in GT in grade 2 in 2017-18</t>
  </si>
  <si>
    <t># of Asian students joining GT in grade 1 in 2018-19 / # of Asian students not in GT in grade K in 2017-18</t>
  </si>
  <si>
    <t># of White students joining GT in grade 2 in 2018-19 / # of White students not in GT in grade 1 in 2017-18</t>
  </si>
  <si>
    <t># of Asian students joining GT in grade 2 in 2018-19 / # of Asian students not in GT in grade 1 in 2017-18</t>
  </si>
  <si>
    <t># of Asian students staying in GT in grade 3 in 2018-19 / # of Asian students in GT in grade 2 in 2017-18</t>
  </si>
  <si>
    <t># of White students joining GT in grade 3 in 2018-19 / # of White students not in GT in grade 2 in 2017-18</t>
  </si>
  <si>
    <t># of White students staying in GT in grade 4 in 2018-19 / # of White students in GT in grade 3 in 2017-18</t>
  </si>
  <si>
    <t># of White students joining GT in grade 4 in 2018-19 / # of White students not in GT in grade 3 in 2017-18</t>
  </si>
  <si>
    <t># of Asian students joining GT in grade 4 in 2018-19 / # of Asian students not in GT in grade 3 in 2017-18</t>
  </si>
  <si>
    <t># of White students staying in GT in grade 5 in 2018-19 / # of White students in GT in grade 4 in 2017-18</t>
  </si>
  <si>
    <t># of White students joining GT in grade 5 in 2018-19 / # of White students not in GT in grade 4 in 2017-18</t>
  </si>
  <si>
    <t># of White students staying in GT in grade 6 in 2018-19 / # of White students in GT in grade 5 in 2017-18</t>
  </si>
  <si>
    <t># of White students joining GT in grade 6 in 2018-19 / # of White students not in GT in grade 5 in 2017-18</t>
  </si>
  <si>
    <t># of White students staying in GT in grade 7 in 2018-19 / # of White students in GT in grade 6 in 2017-18</t>
  </si>
  <si>
    <t># of White students joining GT in grade 7 in 2018-19 / # of White students not in GT in grade 6 in 2017-18</t>
  </si>
  <si>
    <t># of White students staying in GT in grade 8 in 2018-19 / # of White students in GT in grade 7 in 2017-18</t>
  </si>
  <si>
    <t># of White students joining GT in grade 8 in 2018-19 / # of White students not in GT in grade 7 in 2017-18</t>
  </si>
  <si>
    <t># of White students staying in GT in grade 9 in 2018-19 / # of White students in GT in grade 8 in 2017-18</t>
  </si>
  <si>
    <t># of White students joining GT in grade 9 in 2018-19 / # of White students not in GT in grade 8 in 2017-18</t>
  </si>
  <si>
    <t># of White students staying in GT in grade 10 in 2018-19 / # of White students in GT in grade 9 in 2017-18</t>
  </si>
  <si>
    <t># of White students joining GT in grade 10 in 2018-19 / # of White students not in GT in grade 9 in 2017-18</t>
  </si>
  <si>
    <t># of White students staying in GT in grade 11 in 2018-19 / # of White students in GT in grade 10 in 2017-18</t>
  </si>
  <si>
    <t># of White students joining GT in grade 11 in 2018-19 / # of White students not in GT in grade 10 in 2017-18</t>
  </si>
  <si>
    <t># of White students staying in GT in grade 12 in 2018-19 / # of White students in GT in grade 11 in 2017-18</t>
  </si>
  <si>
    <t># of White students joining GT in grade 12 in 2018-19 / # of White students not in GT in grade 11 in 2017-18</t>
  </si>
  <si>
    <t># of Asian students staying in GT in grade 1 in 2018-19 / # of Asian students in GT in grade K in 2017-18</t>
  </si>
  <si>
    <t># of Asian students staying in GT in grade 2 in 2018-19 / # of Asian students in GT in grade 1 in 2017-18</t>
  </si>
  <si>
    <t># of Asian students joining GT in grade 3 in 2018-19 / # of Asian students not in GT in grade 2 in 2017-18</t>
  </si>
  <si>
    <t># of Asian students staying in GT in grade 4 in 2018-19 / # of Asian students in GT in grade 3 in 2017-18</t>
  </si>
  <si>
    <t># of Asian students staying in GT in grade 5 in 2018-19 / # of Asian students in GT in grade 4 in 2017-18</t>
  </si>
  <si>
    <t># of Asian students joining GT in grade 5 in 2018-19 / # of Asian students not in GT in grade 4 in 2017-18</t>
  </si>
  <si>
    <t># of Asian students staying in GT in grade 6 in 2018-19 / # of Asian students in GT in grade 5 in 2017-18</t>
  </si>
  <si>
    <t># of Asian students joining GT in grade 6 in 2018-19 / # of Asian students not in GT in grade 5 in 2017-18</t>
  </si>
  <si>
    <t># of Asian students staying in GT in grade 7 in 2018-19 / # of Asian students in GT in grade 6 in 2017-18</t>
  </si>
  <si>
    <t># of Asian students joining GT in grade 7 in 2018-19 / # of Asian students not in GT in grade 6 in 2017-18</t>
  </si>
  <si>
    <t># of Asian students staying in GT in grade 8 in 2018-19 / # of Asian students in GT in grade 7 in 2017-18</t>
  </si>
  <si>
    <t># of Asian students joining GT in grade 8 in 2018-19 / # of Asian students not in GT in grade 7 in 2017-18</t>
  </si>
  <si>
    <t># of Asian students staying in GT in grade 9 in 2018-19 / # of Asian students in GT in grade 8 in 2017-18</t>
  </si>
  <si>
    <t># of Asian students joining GT in grade 9 in 2018-19 / # of Asian students not in GT in grade 8 in 2017-18</t>
  </si>
  <si>
    <t># of Asian students staying in GT in grade 10 in 2018-19 / # of Asian students in GT in grade 9 in 2017-18</t>
  </si>
  <si>
    <t># of Asian students joining GT in grade 10 in 2018-19 / # of Asian students not in GT in grade 9 in 2017-18</t>
  </si>
  <si>
    <t># of Asian students staying in GT in grade 11 in 2018-19 / # of Asian students in GT in grade 10 in 2017-18</t>
  </si>
  <si>
    <t># of Asian students joining GT in grade 11 in 2018-19 / # of Asian students not in GT in grade 10 in 2017-18</t>
  </si>
  <si>
    <t># of Asian students staying in GT in grade 12 in 2018-19 / # of Asian students in GT in grade 11 in 2017-18</t>
  </si>
  <si>
    <t># of Asian students joining GT in grade 12 in 2018-19 / # of Asian students not in GT in grade 11 in 2017-18</t>
  </si>
  <si>
    <t># of Latinx students staying in GT in grade 1 in 2018-19 / # of Latinx students in GT in grade K in 2017-18</t>
  </si>
  <si>
    <t># of Latinx students joining GT in grade 1 in 2018-19 / # of Latinx students not in GT in grade K in 2017-18</t>
  </si>
  <si>
    <t># of Latinx students staying in GT in grade 2 in 2018-19 / # of Latinx students in GT in grade 1 in 2017-18</t>
  </si>
  <si>
    <t># of Latinx students joining GT in grade 2 in 2018-19 / # of Latinx students not in GT in grade 1 in 2017-18</t>
  </si>
  <si>
    <t># of Latinx students staying in GT in grade 3 in 2018-19 / # of Latinx students in GT in grade 2 in 2017-18</t>
  </si>
  <si>
    <t># of Latinx students joining GT in grade 3 in 2018-19 / # of Latinx students not in GT in grade 2 in 2017-18</t>
  </si>
  <si>
    <t># of Latinx students staying in GT in grade 4 in 2018-19 / # of Latinx students in GT in grade 3 in 2017-18</t>
  </si>
  <si>
    <t># of Latinx students joining GT in grade 4 in 2018-19 / # of Latinx students not in GT in grade 3 in 2017-18</t>
  </si>
  <si>
    <t># of Latinx students staying in GT in grade 5 in 2018-19 / # of Latinx students in GT in grade 4 in 2017-18</t>
  </si>
  <si>
    <t># of Latinx students joining GT in grade 5 in 2018-19 / # of Latinx students not in GT in grade 4 in 2017-18</t>
  </si>
  <si>
    <t># of Latinx students staying in GT in grade 6 in 2018-19 / # of Latinx students in GT in grade 5 in 2017-18</t>
  </si>
  <si>
    <t># of Latinx students joining GT in grade 6 in 2018-19 / # of Latinx students not in GT in grade 5 in 2017-18</t>
  </si>
  <si>
    <t># of Latinx students staying in GT in grade 7 in 2018-19 / # of Latinx students in GT in grade 6 in 2017-18</t>
  </si>
  <si>
    <t># of Latinx students joining GT in grade 7 in 2018-19 / # of Latinx students not in GT in grade 6 in 2017-18</t>
  </si>
  <si>
    <t># of Latinx students staying in GT in grade 8 in 2018-19 / # of Latinx students in GT in grade 7 in 2017-18</t>
  </si>
  <si>
    <t># of Latinx students joining GT in grade 8 in 2018-19 / # of Latinx students not in GT in grade 7 in 2017-18</t>
  </si>
  <si>
    <t># of Latinx students staying in GT in grade 9 in 2018-19 / # of Latinx students in GT in grade 8 in 2017-18</t>
  </si>
  <si>
    <t># of Latinx students joining GT in grade 9 in 2018-19 / # of Latinx students not in GT in grade 8 in 2017-18</t>
  </si>
  <si>
    <t># of Latinx students staying in GT in grade 10 in 2018-19 / # of Latinx students in GT in grade 9 in 2017-18</t>
  </si>
  <si>
    <t># of Latinx students joining GT in grade 10 in 2018-19 / # of Latinx students not in GT in grade 9 in 2017-18</t>
  </si>
  <si>
    <t># of Latinx students staying in GT in grade 11 in 2018-19 / # of Latinx students in GT in grade 10 in 2017-18</t>
  </si>
  <si>
    <t># of Latinx students joining GT in grade 11 in 2018-19 / # of Latinx students not in GT in grade 10 in 2017-18</t>
  </si>
  <si>
    <t># of Latinx students staying in GT in grade 12 in 2018-19 / # of Latinx students in GT in grade 11 in 2017-18</t>
  </si>
  <si>
    <t># of Latinx students joining GT in grade 12 in 2018-19 / # of Latinx students not in GT in grade 11 in 2017-18</t>
  </si>
  <si>
    <t># of Oth students staying in GT in grade 1 in 2018-19 / # of Oth students in GT in grade K in 2017-18</t>
  </si>
  <si>
    <t># of Oth students joining GT in grade 1 in 2018-19 / # of Oth students not in GT in grade K in 2017-18</t>
  </si>
  <si>
    <t># of Oth students staying in GT in grade 2 in 2018-19 / # of Oth students in GT in grade 1 in 2017-18</t>
  </si>
  <si>
    <t># of Oth students joining GT in grade 2 in 2018-19 / # of Oth students not in GT in grade 1 in 2017-18</t>
  </si>
  <si>
    <t># of Oth students staying in GT in grade 3 in 2018-19 / # of Oth students in GT in grade 2 in 2017-18</t>
  </si>
  <si>
    <t># of Oth students joining GT in grade 3 in 2018-19 / # of Oth students not in GT in grade 2 in 2017-18</t>
  </si>
  <si>
    <t># of Oth students staying in GT in grade 4 in 2018-19 / # of Oth students in GT in grade 3 in 2017-18</t>
  </si>
  <si>
    <t># of Oth students joining GT in grade 4 in 2018-19 / # of Oth students not in GT in grade 3 in 2017-18</t>
  </si>
  <si>
    <t># of Oth students staying in GT in grade 5 in 2018-19 / # of Oth students in GT in grade 4 in 2017-18</t>
  </si>
  <si>
    <t># of Oth students joining GT in grade 5 in 2018-19 / # of Oth students not in GT in grade 4 in 2017-18</t>
  </si>
  <si>
    <t># of Oth students staying in GT in grade 6 in 2018-19 / # of Oth students in GT in grade 5 in 2017-18</t>
  </si>
  <si>
    <t># of Oth students joining GT in grade 6 in 2018-19 / # of Oth students not in GT in grade 5 in 2017-18</t>
  </si>
  <si>
    <t># of Oth students staying in GT in grade 7 in 2018-19 / # of Oth students in GT in grade 6 in 2017-18</t>
  </si>
  <si>
    <t># of Oth students joining GT in grade 7 in 2018-19 / # of Oth students not in GT in grade 6 in 2017-18</t>
  </si>
  <si>
    <t># of Oth students staying in GT in grade 8 in 2018-19 / # of Oth students in GT in grade 7 in 2017-18</t>
  </si>
  <si>
    <t># of Oth students joining GT in grade 8 in 2018-19 / # of Oth students not in GT in grade 7 in 2017-18</t>
  </si>
  <si>
    <t># of Oth students staying in GT in grade 9 in 2018-19 / # of Oth students in GT in grade 8 in 2017-18</t>
  </si>
  <si>
    <t># of Oth students joining GT in grade 9 in 2018-19 / # of Oth students not in GT in grade 8 in 2017-18</t>
  </si>
  <si>
    <t># of Oth students staying in GT in grade 10 in 2018-19 / # of Oth students in GT in grade 9 in 2017-18</t>
  </si>
  <si>
    <t># of Oth students joining GT in grade 10 in 2018-19 / # of Oth students not in GT in grade 9 in 2017-18</t>
  </si>
  <si>
    <t># of Oth students staying in GT in grade 11 in 2018-19 / # of Oth students in GT in grade 10 in 2017-18</t>
  </si>
  <si>
    <t># of Oth students joining GT in grade 11 in 2018-19 / # of Oth students not in GT in grade 10 in 2017-18</t>
  </si>
  <si>
    <t># of Oth students staying in GT in grade 12 in 2018-19 / # of Oth students in GT in grade 11 in 2017-18</t>
  </si>
  <si>
    <t># of Oth students joining GT in grade 12 in 2018-19 / # of Oth students not in GT in grade 11 in 2017-18</t>
  </si>
  <si>
    <t># of White students entering grade K in 2019-20</t>
  </si>
  <si>
    <t># of Asian students entering grade K in 2019-20</t>
  </si>
  <si>
    <t># of Latinx students entering grade K in 2019-20</t>
  </si>
  <si>
    <t># of Oth students entering grade K in 2019-20</t>
  </si>
  <si>
    <t># of White students staying in GT in grade 1 in 2019-20 / # of White students in GT in grade K in 2018-19</t>
  </si>
  <si>
    <t># of White students joining GT in grade 1 in 2019-20 / # of White students not in GT in grade K in 2018-19</t>
  </si>
  <si>
    <t># of White students staying in GT in grade 2 in 2019-20 / # of White students in GT in grade 1 in 2018-19</t>
  </si>
  <si>
    <t># of White students joining GT in grade 2 in 2019-20 / # of White students not in GT in grade 1 in 2018-19</t>
  </si>
  <si>
    <t># of White students staying in GT in grade 3 in 2019-20 / # of White students in GT in grade 2 in 2018-19</t>
  </si>
  <si>
    <t># of White students joining GT in grade 3 in 2019-20 / # of White students not in GT in grade 2 in 2018-19</t>
  </si>
  <si>
    <t># of White students staying in GT in grade 4 in 2019-20 / # of White students in GT in grade 3 in 2018-19</t>
  </si>
  <si>
    <t># of White students joining GT in grade 4 in 2019-20 / # of White students not in GT in grade 3 in 2018-19</t>
  </si>
  <si>
    <t># of White students staying in GT in grade 5 in 2019-20 / # of White students in GT in grade 4 in 2018-19</t>
  </si>
  <si>
    <t># of White students joining GT in grade 5 in 2019-20 / # of White students not in GT in grade 4 in 2018-19</t>
  </si>
  <si>
    <t># of White students staying in GT in grade 6 in 2019-20 / # of White students in GT in grade 5 in 2018-19</t>
  </si>
  <si>
    <t># of White students joining GT in grade 6 in 2019-20 / # of White students not in GT in grade 5 in 2018-19</t>
  </si>
  <si>
    <t># of White students staying in GT in grade 7 in 2019-20 / # of White students in GT in grade 6 in 2018-19</t>
  </si>
  <si>
    <t># of White students joining GT in grade 7 in 2019-20 / # of White students not in GT in grade 6 in 2018-19</t>
  </si>
  <si>
    <t># of White students staying in GT in grade 8 in 2019-20 / # of White students in GT in grade 7 in 2018-19</t>
  </si>
  <si>
    <t># of White students joining GT in grade 8 in 2019-20 / # of White students not in GT in grade 7 in 2018-19</t>
  </si>
  <si>
    <t># of White students staying in GT in grade 9 in 2019-20 / # of White students in GT in grade 8 in 2018-19</t>
  </si>
  <si>
    <t># of White students joining GT in grade 9 in 2019-20 / # of White students not in GT in grade 8 in 2018-19</t>
  </si>
  <si>
    <t># of White students staying in GT in grade 10 in 2019-20 / # of White students in GT in grade 9 in 2018-19</t>
  </si>
  <si>
    <t># of White students joining GT in grade 10 in 2019-20 / # of White students not in GT in grade 9 in 2018-19</t>
  </si>
  <si>
    <t># of White students staying in GT in grade 11 in 2019-20 / # of White students in GT in grade 10 in 2018-19</t>
  </si>
  <si>
    <t># of White students joining GT in grade 11 in 2019-20 / # of White students not in GT in grade 10 in 2018-19</t>
  </si>
  <si>
    <t># of White students staying in GT in grade 12 in 2019-20 / # of White students in GT in grade 11 in 2018-19</t>
  </si>
  <si>
    <t># of White students joining GT in grade 12 in 2019-20 / # of White students not in GT in grade 11 in 2018-19</t>
  </si>
  <si>
    <t># of Asian students staying in GT in grade 1 in 2019-20 / # of Asian students in GT in grade K in 2018-19</t>
  </si>
  <si>
    <t># of Asian students joining GT in grade 1 in 2019-20 / # of Asian students not in GT in grade K in 2018-19</t>
  </si>
  <si>
    <t># of Asian students staying in GT in grade 2 in 2019-20 / # of Asian students in GT in grade 1 in 2018-19</t>
  </si>
  <si>
    <t># of Asian students joining GT in grade 2 in 2019-20 / # of Asian students not in GT in grade 1 in 2018-19</t>
  </si>
  <si>
    <t># of Asian students staying in GT in grade 3 in 2019-20 / # of Asian students in GT in grade 2 in 2018-19</t>
  </si>
  <si>
    <t># of Asian students joining GT in grade 3 in 2019-20 / # of Asian students not in GT in grade 2 in 2018-19</t>
  </si>
  <si>
    <t># of Asian students staying in GT in grade 4 in 2019-20 / # of Asian students in GT in grade 3 in 2018-19</t>
  </si>
  <si>
    <t># of Asian students joining GT in grade 4 in 2019-20 / # of Asian students not in GT in grade 3 in 2018-19</t>
  </si>
  <si>
    <t># of Asian students staying in GT in grade 5 in 2019-20 / # of Asian students in GT in grade 4 in 2018-19</t>
  </si>
  <si>
    <t># of Asian students joining GT in grade 5 in 2019-20 / # of Asian students not in GT in grade 4 in 2018-19</t>
  </si>
  <si>
    <t># of Asian students staying in GT in grade 6 in 2019-20 / # of Asian students in GT in grade 5 in 2018-19</t>
  </si>
  <si>
    <t># of Asian students joining GT in grade 6 in 2019-20 / # of Asian students not in GT in grade 5 in 2018-19</t>
  </si>
  <si>
    <t># of Asian students staying in GT in grade 7 in 2019-20 / # of Asian students in GT in grade 6 in 2018-19</t>
  </si>
  <si>
    <t># of Asian students joining GT in grade 7 in 2019-20 / # of Asian students not in GT in grade 6 in 2018-19</t>
  </si>
  <si>
    <t># of Asian students staying in GT in grade 8 in 2019-20 / # of Asian students in GT in grade 7 in 2018-19</t>
  </si>
  <si>
    <t># of Asian students joining GT in grade 8 in 2019-20 / # of Asian students not in GT in grade 7 in 2018-19</t>
  </si>
  <si>
    <t># of Asian students staying in GT in grade 9 in 2019-20 / # of Asian students in GT in grade 8 in 2018-19</t>
  </si>
  <si>
    <t># of Asian students joining GT in grade 9 in 2019-20 / # of Asian students not in GT in grade 8 in 2018-19</t>
  </si>
  <si>
    <t># of Asian students staying in GT in grade 10 in 2019-20 / # of Asian students in GT in grade 9 in 2018-19</t>
  </si>
  <si>
    <t># of Asian students joining GT in grade 10 in 2019-20 / # of Asian students not in GT in grade 9 in 2018-19</t>
  </si>
  <si>
    <t># of Asian students staying in GT in grade 11 in 2019-20 / # of Asian students in GT in grade 10 in 2018-19</t>
  </si>
  <si>
    <t># of Asian students joining GT in grade 11 in 2019-20 / # of Asian students not in GT in grade 10 in 2018-19</t>
  </si>
  <si>
    <t># of Asian students staying in GT in grade 12 in 2019-20 / # of Asian students in GT in grade 11 in 2018-19</t>
  </si>
  <si>
    <t># of Asian students joining GT in grade 12 in 2019-20 / # of Asian students not in GT in grade 11 in 2018-19</t>
  </si>
  <si>
    <t># of Latinx students staying in GT in grade 1 in 2019-20 / # of Latinx students in GT in grade K in 2018-19</t>
  </si>
  <si>
    <t># of Latinx students joining GT in grade 1 in 2019-20 / # of Latinx students not in GT in grade K in 2018-19</t>
  </si>
  <si>
    <t># of Latinx students staying in GT in grade 2 in 2019-20 / # of Latinx students in GT in grade 1 in 2018-19</t>
  </si>
  <si>
    <t># of Latinx students joining GT in grade 2 in 2019-20 / # of Latinx students not in GT in grade 1 in 2018-19</t>
  </si>
  <si>
    <t># of Latinx students staying in GT in grade 3 in 2019-20 / # of Latinx students in GT in grade 2 in 2018-19</t>
  </si>
  <si>
    <t># of Latinx students joining GT in grade 3 in 2019-20 / # of Latinx students not in GT in grade 2 in 2018-19</t>
  </si>
  <si>
    <t># of Latinx students staying in GT in grade 4 in 2019-20 / # of Latinx students in GT in grade 3 in 2018-19</t>
  </si>
  <si>
    <t># of Latinx students joining GT in grade 4 in 2019-20 / # of Latinx students not in GT in grade 3 in 2018-19</t>
  </si>
  <si>
    <t># of Latinx students staying in GT in grade 5 in 2019-20 / # of Latinx students in GT in grade 4 in 2018-19</t>
  </si>
  <si>
    <t># of Latinx students joining GT in grade 5 in 2019-20 / # of Latinx students not in GT in grade 4 in 2018-19</t>
  </si>
  <si>
    <t># of Latinx students staying in GT in grade 6 in 2019-20 / # of Latinx students in GT in grade 5 in 2018-19</t>
  </si>
  <si>
    <t># of Latinx students joining GT in grade 6 in 2019-20 / # of Latinx students not in GT in grade 5 in 2018-19</t>
  </si>
  <si>
    <t># of Latinx students staying in GT in grade 7 in 2019-20 / # of Latinx students in GT in grade 6 in 2018-19</t>
  </si>
  <si>
    <t># of Latinx students joining GT in grade 7 in 2019-20 / # of Latinx students not in GT in grade 6 in 2018-19</t>
  </si>
  <si>
    <t># of Latinx students staying in GT in grade 8 in 2019-20 / # of Latinx students in GT in grade 7 in 2018-19</t>
  </si>
  <si>
    <t># of Latinx students joining GT in grade 8 in 2019-20 / # of Latinx students not in GT in grade 7 in 2018-19</t>
  </si>
  <si>
    <t># of Latinx students staying in GT in grade 9 in 2019-20 / # of Latinx students in GT in grade 8 in 2018-19</t>
  </si>
  <si>
    <t># of Latinx students joining GT in grade 9 in 2019-20 / # of Latinx students not in GT in grade 8 in 2018-19</t>
  </si>
  <si>
    <t># of Latinx students staying in GT in grade 10 in 2019-20 / # of Latinx students in GT in grade 9 in 2018-19</t>
  </si>
  <si>
    <t># of Latinx students joining GT in grade 10 in 2019-20 / # of Latinx students not in GT in grade 9 in 2018-19</t>
  </si>
  <si>
    <t># of Latinx students staying in GT in grade 11 in 2019-20 / # of Latinx students in GT in grade 10 in 2018-19</t>
  </si>
  <si>
    <t># of Latinx students joining GT in grade 11 in 2019-20 / # of Latinx students not in GT in grade 10 in 2018-19</t>
  </si>
  <si>
    <t># of Latinx students staying in GT in grade 12 in 2019-20 / # of Latinx students in GT in grade 11 in 2018-19</t>
  </si>
  <si>
    <t># of Latinx students joining GT in grade 12 in 2019-20 / # of Latinx students not in GT in grade 11 in 2018-19</t>
  </si>
  <si>
    <t># of Oth students staying in GT in grade 1 in 2019-20 / # of Oth students in GT in grade K in 2018-19</t>
  </si>
  <si>
    <t># of Oth students joining GT in grade 1 in 2019-20 / # of Oth students not in GT in grade K in 2018-19</t>
  </si>
  <si>
    <t># of Oth students staying in GT in grade 2 in 2019-20 / # of Oth students in GT in grade 1 in 2018-19</t>
  </si>
  <si>
    <t># of Oth students joining GT in grade 2 in 2019-20 / # of Oth students not in GT in grade 1 in 2018-19</t>
  </si>
  <si>
    <t># of Oth students staying in GT in grade 3 in 2019-20 / # of Oth students in GT in grade 2 in 2018-19</t>
  </si>
  <si>
    <t># of Oth students joining GT in grade 3 in 2019-20 / # of Oth students not in GT in grade 2 in 2018-19</t>
  </si>
  <si>
    <t># of Oth students staying in GT in grade 4 in 2019-20 / # of Oth students in GT in grade 3 in 2018-19</t>
  </si>
  <si>
    <t># of Oth students joining GT in grade 4 in 2019-20 / # of Oth students not in GT in grade 3 in 2018-19</t>
  </si>
  <si>
    <t># of Oth students staying in GT in grade 5 in 2019-20 / # of Oth students in GT in grade 4 in 2018-19</t>
  </si>
  <si>
    <t># of Oth students joining GT in grade 5 in 2019-20 / # of Oth students not in GT in grade 4 in 2018-19</t>
  </si>
  <si>
    <t># of Oth students staying in GT in grade 6 in 2019-20 / # of Oth students in GT in grade 5 in 2018-19</t>
  </si>
  <si>
    <t># of Oth students joining GT in grade 6 in 2019-20 / # of Oth students not in GT in grade 5 in 2018-19</t>
  </si>
  <si>
    <t># of Oth students staying in GT in grade 7 in 2019-20 / # of Oth students in GT in grade 6 in 2018-19</t>
  </si>
  <si>
    <t># of Oth students joining GT in grade 7 in 2019-20 / # of Oth students not in GT in grade 6 in 2018-19</t>
  </si>
  <si>
    <t># of Oth students staying in GT in grade 8 in 2019-20 / # of Oth students in GT in grade 7 in 2018-19</t>
  </si>
  <si>
    <t># of Oth students joining GT in grade 8 in 2019-20 / # of Oth students not in GT in grade 7 in 2018-19</t>
  </si>
  <si>
    <t># of Oth students staying in GT in grade 9 in 2019-20 / # of Oth students in GT in grade 8 in 2018-19</t>
  </si>
  <si>
    <t># of Oth students joining GT in grade 9 in 2019-20 / # of Oth students not in GT in grade 8 in 2018-19</t>
  </si>
  <si>
    <t># of Oth students staying in GT in grade 10 in 2019-20 / # of Oth students in GT in grade 9 in 2018-19</t>
  </si>
  <si>
    <t># of Oth students joining GT in grade 10 in 2019-20 / # of Oth students not in GT in grade 9 in 2018-19</t>
  </si>
  <si>
    <t># of Oth students staying in GT in grade 11 in 2019-20 / # of Oth students in GT in grade 10 in 2018-19</t>
  </si>
  <si>
    <t># of Oth students joining GT in grade 11 in 2019-20 / # of Oth students not in GT in grade 10 in 2018-19</t>
  </si>
  <si>
    <t># of Oth students staying in GT in grade 12 in 2019-20 / # of Oth students in GT in grade 11 in 2018-19</t>
  </si>
  <si>
    <t># of Oth students joining GT in grade 12 in 2019-20 / # of Oth students not in GT in grade 11 in 2018-19</t>
  </si>
  <si>
    <t># of White students entering grade K in 2020-21</t>
  </si>
  <si>
    <t># of Asian students entering grade K in 2020-21</t>
  </si>
  <si>
    <t># of Latinx students entering grade K in 2020-21</t>
  </si>
  <si>
    <t># of Oth students entering grade K in 2020-21</t>
  </si>
  <si>
    <t># of White students staying in GT in grade 1 in 2020-21 / # of White students in GT in grade K in 2019-20</t>
  </si>
  <si>
    <t># of White students joining GT in grade 1 in 2020-21 / # of White students not in GT in grade K in 2019-20</t>
  </si>
  <si>
    <t># of White students staying in GT in grade 2 in 2020-21 / # of White students in GT in grade 1 in 2019-20</t>
  </si>
  <si>
    <t># of White students joining GT in grade 2 in 2020-21 / # of White students not in GT in grade 1 in 2019-20</t>
  </si>
  <si>
    <t># of White students staying in GT in grade 3 in 2020-21 / # of White students in GT in grade 2 in 2019-20</t>
  </si>
  <si>
    <t># of White students joining GT in grade 3 in 2020-21 / # of White students not in GT in grade 2 in 2019-20</t>
  </si>
  <si>
    <t># of White students staying in GT in grade 4 in 2020-21 / # of White students in GT in grade 3 in 2019-20</t>
  </si>
  <si>
    <t># of White students joining GT in grade 4 in 2020-21 / # of White students not in GT in grade 3 in 2019-20</t>
  </si>
  <si>
    <t># of White students staying in GT in grade 5 in 2020-21 / # of White students in GT in grade 4 in 2019-20</t>
  </si>
  <si>
    <t># of White students joining GT in grade 5 in 2020-21 / # of White students not in GT in grade 4 in 2019-20</t>
  </si>
  <si>
    <t># of White students staying in GT in grade 6 in 2020-21 / # of White students in GT in grade 5 in 2019-20</t>
  </si>
  <si>
    <t># of White students joining GT in grade 6 in 2020-21 / # of White students not in GT in grade 5 in 2019-20</t>
  </si>
  <si>
    <t># of White students staying in GT in grade 7 in 2020-21 / # of White students in GT in grade 6 in 2019-20</t>
  </si>
  <si>
    <t># of White students joining GT in grade 7 in 2020-21 / # of White students not in GT in grade 6 in 2019-20</t>
  </si>
  <si>
    <t># of White students staying in GT in grade 8 in 2020-21 / # of White students in GT in grade 7 in 2019-20</t>
  </si>
  <si>
    <t># of White students joining GT in grade 8 in 2020-21 / # of White students not in GT in grade 7 in 2019-20</t>
  </si>
  <si>
    <t># of White students staying in GT in grade 9 in 2020-21 / # of White students in GT in grade 8 in 2019-20</t>
  </si>
  <si>
    <t># of White students joining GT in grade 9 in 2020-21 / # of White students not in GT in grade 8 in 2019-20</t>
  </si>
  <si>
    <t># of White students staying in GT in grade 10 in 2020-21 / # of White students in GT in grade 9 in 2019-20</t>
  </si>
  <si>
    <t># of White students joining GT in grade 10 in 2020-21 / # of White students not in GT in grade 9 in 2019-20</t>
  </si>
  <si>
    <t># of White students staying in GT in grade 11 in 2020-21 / # of White students in GT in grade 10 in 2019-20</t>
  </si>
  <si>
    <t># of White students joining GT in grade 11 in 2020-21 / # of White students not in GT in grade 10 in 2019-20</t>
  </si>
  <si>
    <t># of White students staying in GT in grade 12 in 2020-21 / # of White students in GT in grade 11 in 2019-20</t>
  </si>
  <si>
    <t># of White students joining GT in grade 12 in 2020-21 / # of White students not in GT in grade 11 in 2019-20</t>
  </si>
  <si>
    <t># of Asian students staying in GT in grade 1 in 2020-21 / # of Asian students in GT in grade K in 2019-20</t>
  </si>
  <si>
    <t># of Asian students joining GT in grade 1 in 2020-21 / # of Asian students not in GT in grade K in 2019-20</t>
  </si>
  <si>
    <t># of Asian students staying in GT in grade 2 in 2020-21 / # of Asian students in GT in grade 1 in 2019-20</t>
  </si>
  <si>
    <t># of Asian students joining GT in grade 2 in 2020-21 / # of Asian students not in GT in grade 1 in 2019-20</t>
  </si>
  <si>
    <t># of Asian students staying in GT in grade 3 in 2020-21 / # of Asian students in GT in grade 2 in 2019-20</t>
  </si>
  <si>
    <t># of Asian students joining GT in grade 3 in 2020-21 / # of Asian students not in GT in grade 2 in 2019-20</t>
  </si>
  <si>
    <t># of Asian students staying in GT in grade 4 in 2020-21 / # of Asian students in GT in grade 3 in 2019-20</t>
  </si>
  <si>
    <t># of Asian students joining GT in grade 4 in 2020-21 / # of Asian students not in GT in grade 3 in 2019-20</t>
  </si>
  <si>
    <t># of Asian students staying in GT in grade 5 in 2020-21 / # of Asian students in GT in grade 4 in 2019-20</t>
  </si>
  <si>
    <t># of Asian students joining GT in grade 5 in 2020-21 / # of Asian students not in GT in grade 4 in 2019-20</t>
  </si>
  <si>
    <t># of Asian students staying in GT in grade 6 in 2020-21 / # of Asian students in GT in grade 5 in 2019-20</t>
  </si>
  <si>
    <t># of Asian students joining GT in grade 6 in 2020-21 / # of Asian students not in GT in grade 5 in 2019-20</t>
  </si>
  <si>
    <t># of Asian students staying in GT in grade 7 in 2020-21 / # of Asian students in GT in grade 6 in 2019-20</t>
  </si>
  <si>
    <t># of Asian students joining GT in grade 7 in 2020-21 / # of Asian students not in GT in grade 6 in 2019-20</t>
  </si>
  <si>
    <t># of Asian students staying in GT in grade 8 in 2020-21 / # of Asian students in GT in grade 7 in 2019-20</t>
  </si>
  <si>
    <t># of Asian students joining GT in grade 8 in 2020-21 / # of Asian students not in GT in grade 7 in 2019-20</t>
  </si>
  <si>
    <t># of Asian students staying in GT in grade 9 in 2020-21 / # of Asian students in GT in grade 8 in 2019-20</t>
  </si>
  <si>
    <t># of Asian students joining GT in grade 9 in 2020-21 / # of Asian students not in GT in grade 8 in 2019-20</t>
  </si>
  <si>
    <t># of Asian students staying in GT in grade 10 in 2020-21 / # of Asian students in GT in grade 9 in 2019-20</t>
  </si>
  <si>
    <t># of Asian students joining GT in grade 10 in 2020-21 / # of Asian students not in GT in grade 9 in 2019-20</t>
  </si>
  <si>
    <t># of Asian students staying in GT in grade 11 in 2020-21 / # of Asian students in GT in grade 10 in 2019-20</t>
  </si>
  <si>
    <t># of Asian students joining GT in grade 11 in 2020-21 / # of Asian students not in GT in grade 10 in 2019-20</t>
  </si>
  <si>
    <t># of Asian students staying in GT in grade 12 in 2020-21 / # of Asian students in GT in grade 11 in 2019-20</t>
  </si>
  <si>
    <t># of Asian students joining GT in grade 12 in 2020-21 / # of Asian students not in GT in grade 11 in 2019-20</t>
  </si>
  <si>
    <t># of Latinx students staying in GT in grade 1 in 2020-21 / # of Latinx students in GT in grade K in 2019-20</t>
  </si>
  <si>
    <t># of Latinx students joining GT in grade 1 in 2020-21 / # of Latinx students not in GT in grade K in 2019-20</t>
  </si>
  <si>
    <t># of Latinx students staying in GT in grade 2 in 2020-21 / # of Latinx students in GT in grade 1 in 2019-20</t>
  </si>
  <si>
    <t># of Latinx students joining GT in grade 2 in 2020-21 / # of Latinx students not in GT in grade 1 in 2019-20</t>
  </si>
  <si>
    <t># of Latinx students staying in GT in grade 3 in 2020-21 / # of Latinx students in GT in grade 2 in 2019-20</t>
  </si>
  <si>
    <t># of Latinx students joining GT in grade 3 in 2020-21 / # of Latinx students not in GT in grade 2 in 2019-20</t>
  </si>
  <si>
    <t># of Latinx students staying in GT in grade 4 in 2020-21 / # of Latinx students in GT in grade 3 in 2019-20</t>
  </si>
  <si>
    <t># of Latinx students joining GT in grade 4 in 2020-21 / # of Latinx students not in GT in grade 3 in 2019-20</t>
  </si>
  <si>
    <t># of Latinx students staying in GT in grade 5 in 2020-21 / # of Latinx students in GT in grade 4 in 2019-20</t>
  </si>
  <si>
    <t># of Latinx students joining GT in grade 5 in 2020-21 / # of Latinx students not in GT in grade 4 in 2019-20</t>
  </si>
  <si>
    <t># of Latinx students staying in GT in grade 6 in 2020-21 / # of Latinx students in GT in grade 5 in 2019-20</t>
  </si>
  <si>
    <t># of Latinx students joining GT in grade 6 in 2020-21 / # of Latinx students not in GT in grade 5 in 2019-20</t>
  </si>
  <si>
    <t># of Latinx students staying in GT in grade 7 in 2020-21 / # of Latinx students in GT in grade 6 in 2019-20</t>
  </si>
  <si>
    <t># of Latinx students joining GT in grade 7 in 2020-21 / # of Latinx students not in GT in grade 6 in 2019-20</t>
  </si>
  <si>
    <t># of Latinx students staying in GT in grade 8 in 2020-21 / # of Latinx students in GT in grade 7 in 2019-20</t>
  </si>
  <si>
    <t># of Latinx students joining GT in grade 8 in 2020-21 / # of Latinx students not in GT in grade 7 in 2019-20</t>
  </si>
  <si>
    <t># of Latinx students staying in GT in grade 9 in 2020-21 / # of Latinx students in GT in grade 8 in 2019-20</t>
  </si>
  <si>
    <t># of Latinx students joining GT in grade 9 in 2020-21 / # of Latinx students not in GT in grade 8 in 2019-20</t>
  </si>
  <si>
    <t># of Latinx students staying in GT in grade 10 in 2020-21 / # of Latinx students in GT in grade 9 in 2019-20</t>
  </si>
  <si>
    <t># of Latinx students joining GT in grade 10 in 2020-21 / # of Latinx students not in GT in grade 9 in 2019-20</t>
  </si>
  <si>
    <t># of Latinx students staying in GT in grade 11 in 2020-21 / # of Latinx students in GT in grade 10 in 2019-20</t>
  </si>
  <si>
    <t># of Latinx students joining GT in grade 11 in 2020-21 / # of Latinx students not in GT in grade 10 in 2019-20</t>
  </si>
  <si>
    <t># of Latinx students staying in GT in grade 12 in 2020-21 / # of Latinx students in GT in grade 11 in 2019-20</t>
  </si>
  <si>
    <t># of Latinx students joining GT in grade 12 in 2020-21 / # of Latinx students not in GT in grade 11 in 2019-20</t>
  </si>
  <si>
    <t># of Oth students staying in GT in grade 1 in 2020-21 / # of Oth students in GT in grade K in 2019-20</t>
  </si>
  <si>
    <t># of Oth students joining GT in grade 1 in 2020-21 / # of Oth students not in GT in grade K in 2019-20</t>
  </si>
  <si>
    <t># of Oth students staying in GT in grade 2 in 2020-21 / # of Oth students in GT in grade 1 in 2019-20</t>
  </si>
  <si>
    <t># of Oth students joining GT in grade 2 in 2020-21 / # of Oth students not in GT in grade 1 in 2019-20</t>
  </si>
  <si>
    <t># of Oth students staying in GT in grade 3 in 2020-21 / # of Oth students in GT in grade 2 in 2019-20</t>
  </si>
  <si>
    <t># of Oth students joining GT in grade 3 in 2020-21 / # of Oth students not in GT in grade 2 in 2019-20</t>
  </si>
  <si>
    <t># of Oth students staying in GT in grade 4 in 2020-21 / # of Oth students in GT in grade 3 in 2019-20</t>
  </si>
  <si>
    <t># of Oth students joining GT in grade 4 in 2020-21 / # of Oth students not in GT in grade 3 in 2019-20</t>
  </si>
  <si>
    <t># of Oth students staying in GT in grade 5 in 2020-21 / # of Oth students in GT in grade 4 in 2019-20</t>
  </si>
  <si>
    <t># of Oth students joining GT in grade 5 in 2020-21 / # of Oth students not in GT in grade 4 in 2019-20</t>
  </si>
  <si>
    <t># of Oth students staying in GT in grade 6 in 2020-21 / # of Oth students in GT in grade 5 in 2019-20</t>
  </si>
  <si>
    <t># of Oth students joining GT in grade 6 in 2020-21 / # of Oth students not in GT in grade 5 in 2019-20</t>
  </si>
  <si>
    <t># of Oth students staying in GT in grade 7 in 2020-21 / # of Oth students in GT in grade 6 in 2019-20</t>
  </si>
  <si>
    <t># of Oth students joining GT in grade 7 in 2020-21 / # of Oth students not in GT in grade 6 in 2019-20</t>
  </si>
  <si>
    <t># of Oth students staying in GT in grade 8 in 2020-21 / # of Oth students in GT in grade 7 in 2019-20</t>
  </si>
  <si>
    <t># of Oth students joining GT in grade 8 in 2020-21 / # of Oth students not in GT in grade 7 in 2019-20</t>
  </si>
  <si>
    <t># of Oth students staying in GT in grade 9 in 2020-21 / # of Oth students in GT in grade 8 in 2019-20</t>
  </si>
  <si>
    <t># of Oth students joining GT in grade 9 in 2020-21 / # of Oth students not in GT in grade 8 in 2019-20</t>
  </si>
  <si>
    <t># of Oth students staying in GT in grade 10 in 2020-21 / # of Oth students in GT in grade 9 in 2019-20</t>
  </si>
  <si>
    <t># of Oth students joining GT in grade 10 in 2020-21 / # of Oth students not in GT in grade 9 in 2019-20</t>
  </si>
  <si>
    <t># of Oth students staying in GT in grade 11 in 2020-21 / # of Oth students in GT in grade 10 in 2019-20</t>
  </si>
  <si>
    <t># of Oth students joining GT in grade 11 in 2020-21 / # of Oth students not in GT in grade 10 in 2019-20</t>
  </si>
  <si>
    <t># of Oth students staying in GT in grade 12 in 2020-21 / # of Oth students in GT in grade 11 in 2019-20</t>
  </si>
  <si>
    <t># of Oth students joining GT in grade 12 in 2020-21 / # of Oth students not in GT in grade 11 in 2019-20</t>
  </si>
  <si>
    <t># of White students entering grade K in 2021-22</t>
  </si>
  <si>
    <t># of Asian students entering grade K in 2021-22</t>
  </si>
  <si>
    <t># of Latinx students entering grade K in 2021-22</t>
  </si>
  <si>
    <t># of Oth students entering grade K in 2021-22</t>
  </si>
  <si>
    <t># of White students staying in GT in grade 1 in 2021-22 / # of White students in GT in grade K in 2020-21</t>
  </si>
  <si>
    <t># of White students joining GT in grade 1 in 2021-22 / # of White students not in GT in grade K in 2020-21</t>
  </si>
  <si>
    <t># of White students staying in GT in grade 2 in 2021-22 / # of White students in GT in grade 1 in 2020-21</t>
  </si>
  <si>
    <t># of White students joining GT in grade 2 in 2021-22 / # of White students not in GT in grade 1 in 2020-21</t>
  </si>
  <si>
    <t># of White students staying in GT in grade 3 in 2021-22 / # of White students in GT in grade 2 in 2020-21</t>
  </si>
  <si>
    <t># of White students joining GT in grade 3 in 2021-22 / # of White students not in GT in grade 2 in 2020-21</t>
  </si>
  <si>
    <t># of White students staying in GT in grade 4 in 2021-22 / # of White students in GT in grade 3 in 2020-21</t>
  </si>
  <si>
    <t># of White students joining GT in grade 4 in 2021-22 / # of White students not in GT in grade 3 in 2020-21</t>
  </si>
  <si>
    <t># of White students staying in GT in grade 5 in 2021-22 / # of White students in GT in grade 4 in 2020-21</t>
  </si>
  <si>
    <t># of White students joining GT in grade 5 in 2021-22 / # of White students not in GT in grade 4 in 2020-21</t>
  </si>
  <si>
    <t># of White students staying in GT in grade 6 in 2021-22 / # of White students in GT in grade 5 in 2020-21</t>
  </si>
  <si>
    <t># of White students joining GT in grade 6 in 2021-22 / # of White students not in GT in grade 5 in 2020-21</t>
  </si>
  <si>
    <t># of White students staying in GT in grade 7 in 2021-22 / # of White students in GT in grade 6 in 2020-21</t>
  </si>
  <si>
    <t># of White students joining GT in grade 7 in 2021-22 / # of White students not in GT in grade 6 in 2020-21</t>
  </si>
  <si>
    <t># of White students staying in GT in grade 8 in 2021-22 / # of White students in GT in grade 7 in 2020-21</t>
  </si>
  <si>
    <t># of White students joining GT in grade 8 in 2021-22 / # of White students not in GT in grade 7 in 2020-21</t>
  </si>
  <si>
    <t># of White students staying in GT in grade 9 in 2021-22 / # of White students in GT in grade 8 in 2020-21</t>
  </si>
  <si>
    <t># of White students joining GT in grade 9 in 2021-22 / # of White students not in GT in grade 8 in 2020-21</t>
  </si>
  <si>
    <t># of White students staying in GT in grade 10 in 2021-22 / # of White students in GT in grade 9 in 2020-21</t>
  </si>
  <si>
    <t># of White students joining GT in grade 10 in 2021-22 / # of White students not in GT in grade 9 in 2020-21</t>
  </si>
  <si>
    <t># of White students staying in GT in grade 11 in 2021-22 / # of White students in GT in grade 10 in 2020-21</t>
  </si>
  <si>
    <t># of White students joining GT in grade 11 in 2021-22 / # of White students not in GT in grade 10 in 2020-21</t>
  </si>
  <si>
    <t># of White students staying in GT in grade 12 in 2021-22 / # of White students in GT in grade 11 in 2020-21</t>
  </si>
  <si>
    <t># of White students joining GT in grade 12 in 2021-22 / # of White students not in GT in grade 11 in 2020-21</t>
  </si>
  <si>
    <t># of Asian students staying in GT in grade 1 in 2021-22 / # of Asian students in GT in grade K in 2020-21</t>
  </si>
  <si>
    <t># of Asian students joining GT in grade 1 in 2021-22 / # of Asian students not in GT in grade K in 2020-21</t>
  </si>
  <si>
    <t># of Asian students staying in GT in grade 2 in 2021-22 / # of Asian students in GT in grade 1 in 2020-21</t>
  </si>
  <si>
    <t># of Asian students joining GT in grade 2 in 2021-22 / # of Asian students not in GT in grade 1 in 2020-21</t>
  </si>
  <si>
    <t># of Asian students staying in GT in grade 3 in 2021-22 / # of Asian students in GT in grade 2 in 2020-21</t>
  </si>
  <si>
    <t># of Asian students joining GT in grade 3 in 2021-22 / # of Asian students not in GT in grade 2 in 2020-21</t>
  </si>
  <si>
    <t># of Asian students staying in GT in grade 4 in 2021-22 / # of Asian students in GT in grade 3 in 2020-21</t>
  </si>
  <si>
    <t># of Asian students joining GT in grade 4 in 2021-22 / # of Asian students not in GT in grade 3 in 2020-21</t>
  </si>
  <si>
    <t># of Asian students staying in GT in grade 5 in 2021-22 / # of Asian students in GT in grade 4 in 2020-21</t>
  </si>
  <si>
    <t># of Asian students joining GT in grade 5 in 2021-22 / # of Asian students not in GT in grade 4 in 2020-21</t>
  </si>
  <si>
    <t># of Asian students staying in GT in grade 6 in 2021-22 / # of Asian students in GT in grade 5 in 2020-21</t>
  </si>
  <si>
    <t># of Asian students joining GT in grade 6 in 2021-22 / # of Asian students not in GT in grade 5 in 2020-21</t>
  </si>
  <si>
    <t># of Asian students staying in GT in grade 7 in 2021-22 / # of Asian students in GT in grade 6 in 2020-21</t>
  </si>
  <si>
    <t># of Asian students joining GT in grade 7 in 2021-22 / # of Asian students not in GT in grade 6 in 2020-21</t>
  </si>
  <si>
    <t># of Asian students staying in GT in grade 8 in 2021-22 / # of Asian students in GT in grade 7 in 2020-21</t>
  </si>
  <si>
    <t># of Asian students joining GT in grade 8 in 2021-22 / # of Asian students not in GT in grade 7 in 2020-21</t>
  </si>
  <si>
    <t># of Asian students staying in GT in grade 9 in 2021-22 / # of Asian students in GT in grade 8 in 2020-21</t>
  </si>
  <si>
    <t># of Asian students joining GT in grade 9 in 2021-22 / # of Asian students not in GT in grade 8 in 2020-21</t>
  </si>
  <si>
    <t># of Asian students staying in GT in grade 10 in 2021-22 / # of Asian students in GT in grade 9 in 2020-21</t>
  </si>
  <si>
    <t># of Asian students joining GT in grade 10 in 2021-22 / # of Asian students not in GT in grade 9 in 2020-21</t>
  </si>
  <si>
    <t># of Asian students staying in GT in grade 11 in 2021-22 / # of Asian students in GT in grade 10 in 2020-21</t>
  </si>
  <si>
    <t># of Asian students joining GT in grade 11 in 2021-22 / # of Asian students not in GT in grade 10 in 2020-21</t>
  </si>
  <si>
    <t># of Asian students staying in GT in grade 12 in 2021-22 / # of Asian students in GT in grade 11 in 2020-21</t>
  </si>
  <si>
    <t># of Asian students joining GT in grade 12 in 2021-22 / # of Asian students not in GT in grade 11 in 2020-21</t>
  </si>
  <si>
    <t># of Latinx students staying in GT in grade 1 in 2021-22 / # of Latinx students in GT in grade K in 2020-21</t>
  </si>
  <si>
    <t># of Latinx students joining GT in grade 1 in 2021-22 / # of Latinx students not in GT in grade K in 2020-21</t>
  </si>
  <si>
    <t># of Latinx students staying in GT in grade 2 in 2021-22 / # of Latinx students in GT in grade 1 in 2020-21</t>
  </si>
  <si>
    <t># of Latinx students joining GT in grade 2 in 2021-22 / # of Latinx students not in GT in grade 1 in 2020-21</t>
  </si>
  <si>
    <t># of Latinx students staying in GT in grade 3 in 2021-22 / # of Latinx students in GT in grade 2 in 2020-21</t>
  </si>
  <si>
    <t># of Latinx students joining GT in grade 3 in 2021-22 / # of Latinx students not in GT in grade 2 in 2020-21</t>
  </si>
  <si>
    <t># of Latinx students staying in GT in grade 4 in 2021-22 / # of Latinx students in GT in grade 3 in 2020-21</t>
  </si>
  <si>
    <t># of Latinx students joining GT in grade 4 in 2021-22 / # of Latinx students not in GT in grade 3 in 2020-21</t>
  </si>
  <si>
    <t># of Latinx students staying in GT in grade 5 in 2021-22 / # of Latinx students in GT in grade 4 in 2020-21</t>
  </si>
  <si>
    <t># of Latinx students joining GT in grade 5 in 2021-22 / # of Latinx students not in GT in grade 4 in 2020-21</t>
  </si>
  <si>
    <t># of Latinx students staying in GT in grade 6 in 2021-22 / # of Latinx students in GT in grade 5 in 2020-21</t>
  </si>
  <si>
    <t># of Latinx students joining GT in grade 6 in 2021-22 / # of Latinx students not in GT in grade 5 in 2020-21</t>
  </si>
  <si>
    <t># of Latinx students staying in GT in grade 7 in 2021-22 / # of Latinx students in GT in grade 6 in 2020-21</t>
  </si>
  <si>
    <t># of Latinx students joining GT in grade 7 in 2021-22 / # of Latinx students not in GT in grade 6 in 2020-21</t>
  </si>
  <si>
    <t># of Latinx students staying in GT in grade 8 in 2021-22 / # of Latinx students in GT in grade 7 in 2020-21</t>
  </si>
  <si>
    <t># of Latinx students joining GT in grade 8 in 2021-22 / # of Latinx students not in GT in grade 7 in 2020-21</t>
  </si>
  <si>
    <t># of Latinx students staying in GT in grade 9 in 2021-22 / # of Latinx students in GT in grade 8 in 2020-21</t>
  </si>
  <si>
    <t># of Latinx students joining GT in grade 9 in 2021-22 / # of Latinx students not in GT in grade 8 in 2020-21</t>
  </si>
  <si>
    <t># of Latinx students staying in GT in grade 10 in 2021-22 / # of Latinx students in GT in grade 9 in 2020-21</t>
  </si>
  <si>
    <t># of Latinx students joining GT in grade 10 in 2021-22 / # of Latinx students not in GT in grade 9 in 2020-21</t>
  </si>
  <si>
    <t># of Latinx students staying in GT in grade 11 in 2021-22 / # of Latinx students in GT in grade 10 in 2020-21</t>
  </si>
  <si>
    <t># of Latinx students joining GT in grade 11 in 2021-22 / # of Latinx students not in GT in grade 10 in 2020-21</t>
  </si>
  <si>
    <t># of Latinx students staying in GT in grade 12 in 2021-22 / # of Latinx students in GT in grade 11 in 2020-21</t>
  </si>
  <si>
    <t># of Latinx students joining GT in grade 12 in 2021-22 / # of Latinx students not in GT in grade 11 in 2020-21</t>
  </si>
  <si>
    <t># of Oth students staying in GT in grade 1 in 2021-22 / # of Oth students in GT in grade K in 2020-21</t>
  </si>
  <si>
    <t># of Oth students joining GT in grade 1 in 2021-22 / # of Oth students not in GT in grade K in 2020-21</t>
  </si>
  <si>
    <t># of Oth students staying in GT in grade 2 in 2021-22 / # of Oth students in GT in grade 1 in 2020-21</t>
  </si>
  <si>
    <t># of Oth students joining GT in grade 2 in 2021-22 / # of Oth students not in GT in grade 1 in 2020-21</t>
  </si>
  <si>
    <t># of Oth students staying in GT in grade 3 in 2021-22 / # of Oth students in GT in grade 2 in 2020-21</t>
  </si>
  <si>
    <t># of Oth students joining GT in grade 3 in 2021-22 / # of Oth students not in GT in grade 2 in 2020-21</t>
  </si>
  <si>
    <t># of Oth students staying in GT in grade 4 in 2021-22 / # of Oth students in GT in grade 3 in 2020-21</t>
  </si>
  <si>
    <t># of Oth students joining GT in grade 4 in 2021-22 / # of Oth students not in GT in grade 3 in 2020-21</t>
  </si>
  <si>
    <t># of Oth students staying in GT in grade 5 in 2021-22 / # of Oth students in GT in grade 4 in 2020-21</t>
  </si>
  <si>
    <t># of Oth students joining GT in grade 5 in 2021-22 / # of Oth students not in GT in grade 4 in 2020-21</t>
  </si>
  <si>
    <t># of Oth students staying in GT in grade 6 in 2021-22 / # of Oth students in GT in grade 5 in 2020-21</t>
  </si>
  <si>
    <t># of Oth students joining GT in grade 6 in 2021-22 / # of Oth students not in GT in grade 5 in 2020-21</t>
  </si>
  <si>
    <t># of Oth students staying in GT in grade 7 in 2021-22 / # of Oth students in GT in grade 6 in 2020-21</t>
  </si>
  <si>
    <t># of Oth students joining GT in grade 7 in 2021-22 / # of Oth students not in GT in grade 6 in 2020-21</t>
  </si>
  <si>
    <t># of Oth students staying in GT in grade 8 in 2021-22 / # of Oth students in GT in grade 7 in 2020-21</t>
  </si>
  <si>
    <t># of Oth students joining GT in grade 8 in 2021-22 / # of Oth students not in GT in grade 7 in 2020-21</t>
  </si>
  <si>
    <t># of Oth students staying in GT in grade 9 in 2021-22 / # of Oth students in GT in grade 8 in 2020-21</t>
  </si>
  <si>
    <t># of Oth students joining GT in grade 9 in 2021-22 / # of Oth students not in GT in grade 8 in 2020-21</t>
  </si>
  <si>
    <t># of Oth students staying in GT in grade 10 in 2021-22 / # of Oth students in GT in grade 9 in 2020-21</t>
  </si>
  <si>
    <t># of Oth students joining GT in grade 10 in 2021-22 / # of Oth students not in GT in grade 9 in 2020-21</t>
  </si>
  <si>
    <t># of Oth students staying in GT in grade 11 in 2021-22 / # of Oth students in GT in grade 10 in 2020-21</t>
  </si>
  <si>
    <t># of Oth students joining GT in grade 11 in 2021-22 / # of Oth students not in GT in grade 10 in 2020-21</t>
  </si>
  <si>
    <t># of Oth students staying in GT in grade 12 in 2021-22 / # of Oth students in GT in grade 11 in 2020-21</t>
  </si>
  <si>
    <t># of Oth students joining GT in grade 12 in 2021-22 / # of Oth students not in GT in grade 11 in 2020-21</t>
  </si>
  <si>
    <t># of White students entering grade K in 2022-23</t>
  </si>
  <si>
    <t># of Asian students entering grade K in 2022-23</t>
  </si>
  <si>
    <t># of Latinx students entering grade K in 2022-23</t>
  </si>
  <si>
    <t># of Oth students entering grade K in 2022-23</t>
  </si>
  <si>
    <t># of White students staying in GT in grade 1 in 2022-23 / # of White students in GT in grade K in 2021-22</t>
  </si>
  <si>
    <t># of White students joining GT in grade 1 in 2022-23 / # of White students not in GT in grade K in 2021-22</t>
  </si>
  <si>
    <t># of White students staying in GT in grade 2 in 2022-23 / # of White students in GT in grade 1 in 2021-22</t>
  </si>
  <si>
    <t># of White students joining GT in grade 2 in 2022-23 / # of White students not in GT in grade 1 in 2021-22</t>
  </si>
  <si>
    <t># of White students staying in GT in grade 3 in 2022-23 / # of White students in GT in grade 2 in 2021-22</t>
  </si>
  <si>
    <t># of White students joining GT in grade 3 in 2022-23 / # of White students not in GT in grade 2 in 2021-22</t>
  </si>
  <si>
    <t># of White students staying in GT in grade 4 in 2022-23 / # of White students in GT in grade 3 in 2021-22</t>
  </si>
  <si>
    <t># of White students joining GT in grade 4 in 2022-23 / # of White students not in GT in grade 3 in 2021-22</t>
  </si>
  <si>
    <t># of White students staying in GT in grade 5 in 2022-23 / # of White students in GT in grade 4 in 2021-22</t>
  </si>
  <si>
    <t># of White students joining GT in grade 5 in 2022-23 / # of White students not in GT in grade 4 in 2021-22</t>
  </si>
  <si>
    <t># of White students staying in GT in grade 6 in 2022-23 / # of White students in GT in grade 5 in 2021-22</t>
  </si>
  <si>
    <t># of White students joining GT in grade 6 in 2022-23 / # of White students not in GT in grade 5 in 2021-22</t>
  </si>
  <si>
    <t># of White students staying in GT in grade 7 in 2022-23 / # of White students in GT in grade 6 in 2021-22</t>
  </si>
  <si>
    <t># of White students joining GT in grade 7 in 2022-23 / # of White students not in GT in grade 6 in 2021-22</t>
  </si>
  <si>
    <t># of White students staying in GT in grade 8 in 2022-23 / # of White students in GT in grade 7 in 2021-22</t>
  </si>
  <si>
    <t># of White students joining GT in grade 8 in 2022-23 / # of White students not in GT in grade 7 in 2021-22</t>
  </si>
  <si>
    <t># of White students staying in GT in grade 9 in 2022-23 / # of White students in GT in grade 8 in 2021-22</t>
  </si>
  <si>
    <t># of White students joining GT in grade 9 in 2022-23 / # of White students not in GT in grade 8 in 2021-22</t>
  </si>
  <si>
    <t># of White students staying in GT in grade 10 in 2022-23 / # of White students in GT in grade 9 in 2021-22</t>
  </si>
  <si>
    <t># of White students joining GT in grade 10 in 2022-23 / # of White students not in GT in grade 9 in 2021-22</t>
  </si>
  <si>
    <t># of White students staying in GT in grade 11 in 2022-23 / # of White students in GT in grade 10 in 2021-22</t>
  </si>
  <si>
    <t># of White students joining GT in grade 11 in 2022-23 / # of White students not in GT in grade 10 in 2021-22</t>
  </si>
  <si>
    <t># of White students staying in GT in grade 12 in 2022-23 / # of White students in GT in grade 11 in 2021-22</t>
  </si>
  <si>
    <t># of White students joining GT in grade 12 in 2022-23 / # of White students not in GT in grade 11 in 2021-22</t>
  </si>
  <si>
    <t># of Asian students staying in GT in grade 1 in 2022-23 / # of Asian students in GT in grade K in 2021-22</t>
  </si>
  <si>
    <t># of Asian students joining GT in grade 1 in 2022-23 / # of Asian students not in GT in grade K in 2021-22</t>
  </si>
  <si>
    <t># of Asian students staying in GT in grade 2 in 2022-23 / # of Asian students in GT in grade 1 in 2021-22</t>
  </si>
  <si>
    <t># of Asian students joining GT in grade 2 in 2022-23 / # of Asian students not in GT in grade 1 in 2021-22</t>
  </si>
  <si>
    <t># of Asian students staying in GT in grade 3 in 2022-23 / # of Asian students in GT in grade 2 in 2021-22</t>
  </si>
  <si>
    <t># of Asian students joining GT in grade 3 in 2022-23 / # of Asian students not in GT in grade 2 in 2021-22</t>
  </si>
  <si>
    <t># of Asian students staying in GT in grade 4 in 2022-23 / # of Asian students in GT in grade 3 in 2021-22</t>
  </si>
  <si>
    <t># of Asian students joining GT in grade 4 in 2022-23 / # of Asian students not in GT in grade 3 in 2021-22</t>
  </si>
  <si>
    <t># of Asian students staying in GT in grade 5 in 2022-23 / # of Asian students in GT in grade 4 in 2021-22</t>
  </si>
  <si>
    <t># of Asian students joining GT in grade 5 in 2022-23 / # of Asian students not in GT in grade 4 in 2021-22</t>
  </si>
  <si>
    <t># of Asian students staying in GT in grade 6 in 2022-23 / # of Asian students in GT in grade 5 in 2021-22</t>
  </si>
  <si>
    <t># of Asian students joining GT in grade 6 in 2022-23 / # of Asian students not in GT in grade 5 in 2021-22</t>
  </si>
  <si>
    <t># of Asian students staying in GT in grade 7 in 2022-23 / # of Asian students in GT in grade 6 in 2021-22</t>
  </si>
  <si>
    <t># of Asian students joining GT in grade 7 in 2022-23 / # of Asian students not in GT in grade 6 in 2021-22</t>
  </si>
  <si>
    <t># of Asian students staying in GT in grade 8 in 2022-23 / # of Asian students in GT in grade 7 in 2021-22</t>
  </si>
  <si>
    <t># of Asian students joining GT in grade 8 in 2022-23 / # of Asian students not in GT in grade 7 in 2021-22</t>
  </si>
  <si>
    <t># of Asian students staying in GT in grade 9 in 2022-23 / # of Asian students in GT in grade 8 in 2021-22</t>
  </si>
  <si>
    <t># of Asian students joining GT in grade 9 in 2022-23 / # of Asian students not in GT in grade 8 in 2021-22</t>
  </si>
  <si>
    <t># of Asian students staying in GT in grade 10 in 2022-23 / # of Asian students in GT in grade 9 in 2021-22</t>
  </si>
  <si>
    <t># of Asian students joining GT in grade 10 in 2022-23 / # of Asian students not in GT in grade 9 in 2021-22</t>
  </si>
  <si>
    <t># of Asian students staying in GT in grade 11 in 2022-23 / # of Asian students in GT in grade 10 in 2021-22</t>
  </si>
  <si>
    <t># of Asian students joining GT in grade 11 in 2022-23 / # of Asian students not in GT in grade 10 in 2021-22</t>
  </si>
  <si>
    <t># of Asian students staying in GT in grade 12 in 2022-23 / # of Asian students in GT in grade 11 in 2021-22</t>
  </si>
  <si>
    <t># of Asian students joining GT in grade 12 in 2022-23 / # of Asian students not in GT in grade 11 in 2021-22</t>
  </si>
  <si>
    <t># of Latinx students staying in GT in grade 1 in 2022-23 / # of Latinx students in GT in grade K in 2021-22</t>
  </si>
  <si>
    <t># of Latinx students joining GT in grade 1 in 2022-23 / # of Latinx students not in GT in grade K in 2021-22</t>
  </si>
  <si>
    <t># of Latinx students staying in GT in grade 2 in 2022-23 / # of Latinx students in GT in grade 1 in 2021-22</t>
  </si>
  <si>
    <t># of Latinx students joining GT in grade 2 in 2022-23 / # of Latinx students not in GT in grade 1 in 2021-22</t>
  </si>
  <si>
    <t># of Latinx students staying in GT in grade 3 in 2022-23 / # of Latinx students in GT in grade 2 in 2021-22</t>
  </si>
  <si>
    <t># of Latinx students joining GT in grade 3 in 2022-23 / # of Latinx students not in GT in grade 2 in 2021-22</t>
  </si>
  <si>
    <t># of Latinx students staying in GT in grade 4 in 2022-23 / # of Latinx students in GT in grade 3 in 2021-22</t>
  </si>
  <si>
    <t># of Latinx students joining GT in grade 4 in 2022-23 / # of Latinx students not in GT in grade 3 in 2021-22</t>
  </si>
  <si>
    <t># of Latinx students staying in GT in grade 5 in 2022-23 / # of Latinx students in GT in grade 4 in 2021-22</t>
  </si>
  <si>
    <t># of Latinx students joining GT in grade 5 in 2022-23 / # of Latinx students not in GT in grade 4 in 2021-22</t>
  </si>
  <si>
    <t># of Latinx students staying in GT in grade 6 in 2022-23 / # of Latinx students in GT in grade 5 in 2021-22</t>
  </si>
  <si>
    <t># of Latinx students joining GT in grade 6 in 2022-23 / # of Latinx students not in GT in grade 5 in 2021-22</t>
  </si>
  <si>
    <t># of Latinx students staying in GT in grade 7 in 2022-23 / # of Latinx students in GT in grade 6 in 2021-22</t>
  </si>
  <si>
    <t># of Latinx students joining GT in grade 7 in 2022-23 / # of Latinx students not in GT in grade 6 in 2021-22</t>
  </si>
  <si>
    <t># of Latinx students staying in GT in grade 8 in 2022-23 / # of Latinx students in GT in grade 7 in 2021-22</t>
  </si>
  <si>
    <t># of Latinx students joining GT in grade 8 in 2022-23 / # of Latinx students not in GT in grade 7 in 2021-22</t>
  </si>
  <si>
    <t># of Latinx students staying in GT in grade 9 in 2022-23 / # of Latinx students in GT in grade 8 in 2021-22</t>
  </si>
  <si>
    <t># of Latinx students joining GT in grade 9 in 2022-23 / # of Latinx students not in GT in grade 8 in 2021-22</t>
  </si>
  <si>
    <t># of Latinx students staying in GT in grade 10 in 2022-23 / # of Latinx students in GT in grade 9 in 2021-22</t>
  </si>
  <si>
    <t># of Latinx students joining GT in grade 10 in 2022-23 / # of Latinx students not in GT in grade 9 in 2021-22</t>
  </si>
  <si>
    <t># of Latinx students staying in GT in grade 11 in 2022-23 / # of Latinx students in GT in grade 10 in 2021-22</t>
  </si>
  <si>
    <t># of Latinx students joining GT in grade 11 in 2022-23 / # of Latinx students not in GT in grade 10 in 2021-22</t>
  </si>
  <si>
    <t># of Latinx students staying in GT in grade 12 in 2022-23 / # of Latinx students in GT in grade 11 in 2021-22</t>
  </si>
  <si>
    <t># of Latinx students joining GT in grade 12 in 2022-23 / # of Latinx students not in GT in grade 11 in 2021-22</t>
  </si>
  <si>
    <t># of Oth students staying in GT in grade 1 in 2022-23 / # of Oth students in GT in grade K in 2021-22</t>
  </si>
  <si>
    <t># of Oth students joining GT in grade 1 in 2022-23 / # of Oth students not in GT in grade K in 2021-22</t>
  </si>
  <si>
    <t># of Oth students staying in GT in grade 2 in 2022-23 / # of Oth students in GT in grade 1 in 2021-22</t>
  </si>
  <si>
    <t># of Oth students joining GT in grade 2 in 2022-23 / # of Oth students not in GT in grade 1 in 2021-22</t>
  </si>
  <si>
    <t># of Oth students staying in GT in grade 3 in 2022-23 / # of Oth students in GT in grade 2 in 2021-22</t>
  </si>
  <si>
    <t># of Oth students joining GT in grade 3 in 2022-23 / # of Oth students not in GT in grade 2 in 2021-22</t>
  </si>
  <si>
    <t># of Oth students staying in GT in grade 4 in 2022-23 / # of Oth students in GT in grade 3 in 2021-22</t>
  </si>
  <si>
    <t># of Oth students joining GT in grade 4 in 2022-23 / # of Oth students not in GT in grade 3 in 2021-22</t>
  </si>
  <si>
    <t># of Oth students staying in GT in grade 5 in 2022-23 / # of Oth students in GT in grade 4 in 2021-22</t>
  </si>
  <si>
    <t># of Oth students joining GT in grade 5 in 2022-23 / # of Oth students not in GT in grade 4 in 2021-22</t>
  </si>
  <si>
    <t># of Oth students staying in GT in grade 6 in 2022-23 / # of Oth students in GT in grade 5 in 2021-22</t>
  </si>
  <si>
    <t># of Oth students joining GT in grade 6 in 2022-23 / # of Oth students not in GT in grade 5 in 2021-22</t>
  </si>
  <si>
    <t># of Oth students staying in GT in grade 7 in 2022-23 / # of Oth students in GT in grade 6 in 2021-22</t>
  </si>
  <si>
    <t># of Oth students joining GT in grade 7 in 2022-23 / # of Oth students not in GT in grade 6 in 2021-22</t>
  </si>
  <si>
    <t># of Oth students staying in GT in grade 8 in 2022-23 / # of Oth students in GT in grade 7 in 2021-22</t>
  </si>
  <si>
    <t># of Oth students joining GT in grade 8 in 2022-23 / # of Oth students not in GT in grade 7 in 2021-22</t>
  </si>
  <si>
    <t># of Oth students staying in GT in grade 9 in 2022-23 / # of Oth students in GT in grade 8 in 2021-22</t>
  </si>
  <si>
    <t># of Oth students joining GT in grade 9 in 2022-23 / # of Oth students not in GT in grade 8 in 2021-22</t>
  </si>
  <si>
    <t># of Oth students staying in GT in grade 10 in 2022-23 / # of Oth students in GT in grade 9 in 2021-22</t>
  </si>
  <si>
    <t># of Oth students joining GT in grade 10 in 2022-23 / # of Oth students not in GT in grade 9 in 2021-22</t>
  </si>
  <si>
    <t># of Oth students staying in GT in grade 11 in 2022-23 / # of Oth students in GT in grade 10 in 2021-22</t>
  </si>
  <si>
    <t># of Oth students joining GT in grade 11 in 2022-23 / # of Oth students not in GT in grade 10 in 2021-22</t>
  </si>
  <si>
    <t># of Oth students staying in GT in grade 12 in 2022-23 / # of Oth students in GT in grade 11 in 2021-22</t>
  </si>
  <si>
    <t># of Oth students joining GT in grade 12 in 2022-23 / # of Oth students not in GT in grade 11 in 2021-22</t>
  </si>
  <si>
    <t># of White students entering grade K in 2023-24</t>
  </si>
  <si>
    <t># of Asian students entering grade K in 2023-24</t>
  </si>
  <si>
    <t># of Latinx students entering grade K in 2023-24</t>
  </si>
  <si>
    <t># of Oth students entering grade K in 2023-24</t>
  </si>
  <si>
    <t># of White students staying in GT in grade 1 in 2023-24 / # of White students in GT in grade K in 2022-23</t>
  </si>
  <si>
    <t># of White students joining GT in grade 1 in 2023-24 / # of White students not in GT in grade K in 2022-23</t>
  </si>
  <si>
    <t># of White students staying in GT in grade 2 in 2023-24 / # of White students in GT in grade 1 in 2022-23</t>
  </si>
  <si>
    <t># of White students joining GT in grade 2 in 2023-24 / # of White students not in GT in grade 1 in 2022-23</t>
  </si>
  <si>
    <t># of White students staying in GT in grade 3 in 2023-24 / # of White students in GT in grade 2 in 2022-23</t>
  </si>
  <si>
    <t># of White students joining GT in grade 3 in 2023-24 / # of White students not in GT in grade 2 in 2022-23</t>
  </si>
  <si>
    <t># of White students staying in GT in grade 4 in 2023-24 / # of White students in GT in grade 3 in 2022-23</t>
  </si>
  <si>
    <t># of White students joining GT in grade 4 in 2023-24 / # of White students not in GT in grade 3 in 2022-23</t>
  </si>
  <si>
    <t># of White students staying in GT in grade 5 in 2023-24 / # of White students in GT in grade 4 in 2022-23</t>
  </si>
  <si>
    <t># of White students joining GT in grade 5 in 2023-24 / # of White students not in GT in grade 4 in 2022-23</t>
  </si>
  <si>
    <t># of White students staying in GT in grade 6 in 2023-24 / # of White students in GT in grade 5 in 2022-23</t>
  </si>
  <si>
    <t># of White students joining GT in grade 6 in 2023-24 / # of White students not in GT in grade 5 in 2022-23</t>
  </si>
  <si>
    <t># of White students staying in GT in grade 7 in 2023-24 / # of White students in GT in grade 6 in 2022-23</t>
  </si>
  <si>
    <t># of White students joining GT in grade 7 in 2023-24 / # of White students not in GT in grade 6 in 2022-23</t>
  </si>
  <si>
    <t># of White students staying in GT in grade 8 in 2023-24 / # of White students in GT in grade 7 in 2022-23</t>
  </si>
  <si>
    <t># of White students joining GT in grade 8 in 2023-24 / # of White students not in GT in grade 7 in 2022-23</t>
  </si>
  <si>
    <t># of White students staying in GT in grade 9 in 2023-24 / # of White students in GT in grade 8 in 2022-23</t>
  </si>
  <si>
    <t># of White students joining GT in grade 9 in 2023-24 / # of White students not in GT in grade 8 in 2022-23</t>
  </si>
  <si>
    <t># of White students staying in GT in grade 10 in 2023-24 / # of White students in GT in grade 9 in 2022-23</t>
  </si>
  <si>
    <t># of White students joining GT in grade 10 in 2023-24 / # of White students not in GT in grade 9 in 2022-23</t>
  </si>
  <si>
    <t># of White students staying in GT in grade 11 in 2023-24 / # of White students in GT in grade 10 in 2022-23</t>
  </si>
  <si>
    <t># of White students joining GT in grade 11 in 2023-24 / # of White students not in GT in grade 10 in 2022-23</t>
  </si>
  <si>
    <t># of White students staying in GT in grade 12 in 2023-24 / # of White students in GT in grade 11 in 2022-23</t>
  </si>
  <si>
    <t># of White students joining GT in grade 12 in 2023-24 / # of White students not in GT in grade 11 in 2022-23</t>
  </si>
  <si>
    <t># of Asian students staying in GT in grade 1 in 2023-24 / # of Asian students in GT in grade K in 2022-23</t>
  </si>
  <si>
    <t># of Asian students joining GT in grade 1 in 2023-24 / # of Asian students not in GT in grade K in 2022-23</t>
  </si>
  <si>
    <t># of Asian students staying in GT in grade 2 in 2023-24 / # of Asian students in GT in grade 1 in 2022-23</t>
  </si>
  <si>
    <t># of Asian students joining GT in grade 2 in 2023-24 / # of Asian students not in GT in grade 1 in 2022-23</t>
  </si>
  <si>
    <t># of Asian students staying in GT in grade 3 in 2023-24 / # of Asian students in GT in grade 2 in 2022-23</t>
  </si>
  <si>
    <t># of Asian students joining GT in grade 3 in 2023-24 / # of Asian students not in GT in grade 2 in 2022-23</t>
  </si>
  <si>
    <t># of Asian students staying in GT in grade 4 in 2023-24 / # of Asian students in GT in grade 3 in 2022-23</t>
  </si>
  <si>
    <t># of Asian students joining GT in grade 4 in 2023-24 / # of Asian students not in GT in grade 3 in 2022-23</t>
  </si>
  <si>
    <t># of Asian students staying in GT in grade 5 in 2023-24 / # of Asian students in GT in grade 4 in 2022-23</t>
  </si>
  <si>
    <t># of Asian students joining GT in grade 5 in 2023-24 / # of Asian students not in GT in grade 4 in 2022-23</t>
  </si>
  <si>
    <t># of Asian students staying in GT in grade 6 in 2023-24 / # of Asian students in GT in grade 5 in 2022-23</t>
  </si>
  <si>
    <t># of Asian students joining GT in grade 6 in 2023-24 / # of Asian students not in GT in grade 5 in 2022-23</t>
  </si>
  <si>
    <t># of Asian students staying in GT in grade 7 in 2023-24 / # of Asian students in GT in grade 6 in 2022-23</t>
  </si>
  <si>
    <t># of Asian students joining GT in grade 7 in 2023-24 / # of Asian students not in GT in grade 6 in 2022-23</t>
  </si>
  <si>
    <t># of Asian students staying in GT in grade 8 in 2023-24 / # of Asian students in GT in grade 7 in 2022-23</t>
  </si>
  <si>
    <t># of Asian students joining GT in grade 8 in 2023-24 / # of Asian students not in GT in grade 7 in 2022-23</t>
  </si>
  <si>
    <t># of Asian students staying in GT in grade 9 in 2023-24 / # of Asian students in GT in grade 8 in 2022-23</t>
  </si>
  <si>
    <t># of Asian students joining GT in grade 9 in 2023-24 / # of Asian students not in GT in grade 8 in 2022-23</t>
  </si>
  <si>
    <t># of Asian students staying in GT in grade 10 in 2023-24 / # of Asian students in GT in grade 9 in 2022-23</t>
  </si>
  <si>
    <t># of Asian students joining GT in grade 10 in 2023-24 / # of Asian students not in GT in grade 9 in 2022-23</t>
  </si>
  <si>
    <t># of Asian students staying in GT in grade 11 in 2023-24 / # of Asian students in GT in grade 10 in 2022-23</t>
  </si>
  <si>
    <t># of Asian students joining GT in grade 11 in 2023-24 / # of Asian students not in GT in grade 10 in 2022-23</t>
  </si>
  <si>
    <t># of Asian students staying in GT in grade 12 in 2023-24 / # of Asian students in GT in grade 11 in 2022-23</t>
  </si>
  <si>
    <t># of Asian students joining GT in grade 12 in 2023-24 / # of Asian students not in GT in grade 11 in 2022-23</t>
  </si>
  <si>
    <t># of Latinx students staying in GT in grade 1 in 2023-24 / # of Latinx students in GT in grade K in 2022-23</t>
  </si>
  <si>
    <t># of Latinx students joining GT in grade 1 in 2023-24 / # of Latinx students not in GT in grade K in 2022-23</t>
  </si>
  <si>
    <t># of Latinx students staying in GT in grade 2 in 2023-24 / # of Latinx students in GT in grade 1 in 2022-23</t>
  </si>
  <si>
    <t># of Latinx students joining GT in grade 2 in 2023-24 / # of Latinx students not in GT in grade 1 in 2022-23</t>
  </si>
  <si>
    <t># of Latinx students staying in GT in grade 3 in 2023-24 / # of Latinx students in GT in grade 2 in 2022-23</t>
  </si>
  <si>
    <t># of Latinx students joining GT in grade 3 in 2023-24 / # of Latinx students not in GT in grade 2 in 2022-23</t>
  </si>
  <si>
    <t># of Latinx students staying in GT in grade 4 in 2023-24 / # of Latinx students in GT in grade 3 in 2022-23</t>
  </si>
  <si>
    <t># of Latinx students joining GT in grade 4 in 2023-24 / # of Latinx students not in GT in grade 3 in 2022-23</t>
  </si>
  <si>
    <t># of Latinx students staying in GT in grade 5 in 2023-24 / # of Latinx students in GT in grade 4 in 2022-23</t>
  </si>
  <si>
    <t># of Latinx students joining GT in grade 5 in 2023-24 / # of Latinx students not in GT in grade 4 in 2022-23</t>
  </si>
  <si>
    <t># of Latinx students staying in GT in grade 6 in 2023-24 / # of Latinx students in GT in grade 5 in 2022-23</t>
  </si>
  <si>
    <t># of Latinx students joining GT in grade 6 in 2023-24 / # of Latinx students not in GT in grade 5 in 2022-23</t>
  </si>
  <si>
    <t># of Latinx students staying in GT in grade 7 in 2023-24 / # of Latinx students in GT in grade 6 in 2022-23</t>
  </si>
  <si>
    <t># of Latinx students joining GT in grade 7 in 2023-24 / # of Latinx students not in GT in grade 6 in 2022-23</t>
  </si>
  <si>
    <t># of Latinx students staying in GT in grade 8 in 2023-24 / # of Latinx students in GT in grade 7 in 2022-23</t>
  </si>
  <si>
    <t># of Latinx students joining GT in grade 8 in 2023-24 / # of Latinx students not in GT in grade 7 in 2022-23</t>
  </si>
  <si>
    <t># of Latinx students staying in GT in grade 9 in 2023-24 / # of Latinx students in GT in grade 8 in 2022-23</t>
  </si>
  <si>
    <t># of Latinx students joining GT in grade 9 in 2023-24 / # of Latinx students not in GT in grade 8 in 2022-23</t>
  </si>
  <si>
    <t># of Latinx students staying in GT in grade 10 in 2023-24 / # of Latinx students in GT in grade 9 in 2022-23</t>
  </si>
  <si>
    <t># of Latinx students joining GT in grade 10 in 2023-24 / # of Latinx students not in GT in grade 9 in 2022-23</t>
  </si>
  <si>
    <t># of Latinx students staying in GT in grade 11 in 2023-24 / # of Latinx students in GT in grade 10 in 2022-23</t>
  </si>
  <si>
    <t># of Latinx students joining GT in grade 11 in 2023-24 / # of Latinx students not in GT in grade 10 in 2022-23</t>
  </si>
  <si>
    <t># of Latinx students staying in GT in grade 12 in 2023-24 / # of Latinx students in GT in grade 11 in 2022-23</t>
  </si>
  <si>
    <t># of Latinx students joining GT in grade 12 in 2023-24 / # of Latinx students not in GT in grade 11 in 2022-23</t>
  </si>
  <si>
    <t># of Oth students staying in GT in grade 1 in 2023-24 / # of Oth students in GT in grade K in 2022-23</t>
  </si>
  <si>
    <t># of Oth students joining GT in grade 1 in 2023-24 / # of Oth students not in GT in grade K in 2022-23</t>
  </si>
  <si>
    <t># of Oth students staying in GT in grade 2 in 2023-24 / # of Oth students in GT in grade 1 in 2022-23</t>
  </si>
  <si>
    <t># of Oth students joining GT in grade 2 in 2023-24 / # of Oth students not in GT in grade 1 in 2022-23</t>
  </si>
  <si>
    <t># of Oth students staying in GT in grade 3 in 2023-24 / # of Oth students in GT in grade 2 in 2022-23</t>
  </si>
  <si>
    <t># of Oth students joining GT in grade 3 in 2023-24 / # of Oth students not in GT in grade 2 in 2022-23</t>
  </si>
  <si>
    <t># of Oth students staying in GT in grade 4 in 2023-24 / # of Oth students in GT in grade 3 in 2022-23</t>
  </si>
  <si>
    <t># of Oth students joining GT in grade 4 in 2023-24 / # of Oth students not in GT in grade 3 in 2022-23</t>
  </si>
  <si>
    <t># of Oth students staying in GT in grade 5 in 2023-24 / # of Oth students in GT in grade 4 in 2022-23</t>
  </si>
  <si>
    <t># of Oth students joining GT in grade 5 in 2023-24 / # of Oth students not in GT in grade 4 in 2022-23</t>
  </si>
  <si>
    <t># of Oth students staying in GT in grade 6 in 2023-24 / # of Oth students in GT in grade 5 in 2022-23</t>
  </si>
  <si>
    <t># of Oth students joining GT in grade 6 in 2023-24 / # of Oth students not in GT in grade 5 in 2022-23</t>
  </si>
  <si>
    <t># of Oth students staying in GT in grade 7 in 2023-24 / # of Oth students in GT in grade 6 in 2022-23</t>
  </si>
  <si>
    <t># of Oth students joining GT in grade 7 in 2023-24 / # of Oth students not in GT in grade 6 in 2022-23</t>
  </si>
  <si>
    <t># of Oth students staying in GT in grade 8 in 2023-24 / # of Oth students in GT in grade 7 in 2022-23</t>
  </si>
  <si>
    <t># of Oth students joining GT in grade 8 in 2023-24 / # of Oth students not in GT in grade 7 in 2022-23</t>
  </si>
  <si>
    <t># of Oth students staying in GT in grade 9 in 2023-24 / # of Oth students in GT in grade 8 in 2022-23</t>
  </si>
  <si>
    <t># of Oth students joining GT in grade 9 in 2023-24 / # of Oth students not in GT in grade 8 in 2022-23</t>
  </si>
  <si>
    <t># of Oth students staying in GT in grade 10 in 2023-24 / # of Oth students in GT in grade 9 in 2022-23</t>
  </si>
  <si>
    <t># of Oth students joining GT in grade 10 in 2023-24 / # of Oth students not in GT in grade 9 in 2022-23</t>
  </si>
  <si>
    <t># of Oth students staying in GT in grade 11 in 2023-24 / # of Oth students in GT in grade 10 in 2022-23</t>
  </si>
  <si>
    <t># of Oth students joining GT in grade 11 in 2023-24 / # of Oth students not in GT in grade 10 in 2022-23</t>
  </si>
  <si>
    <t># of Oth students staying in GT in grade 12 in 2023-24 / # of Oth students in GT in grade 11 in 2022-23</t>
  </si>
  <si>
    <t># of Oth students joining GT in grade 12 in 2023-24 / # of Oth students not in GT in grade 11 in 2022-23</t>
  </si>
  <si>
    <t>2019-20</t>
  </si>
  <si>
    <t>2020-21</t>
  </si>
  <si>
    <t>2021-22</t>
  </si>
  <si>
    <t>2022-23</t>
  </si>
  <si>
    <t>2023-24</t>
  </si>
  <si>
    <t>Footnotes:</t>
  </si>
  <si>
    <t>Percent of Total i</t>
  </si>
  <si>
    <t>Percent of Total i-1</t>
  </si>
  <si>
    <t>Date of Spreadsheet</t>
  </si>
  <si>
    <t>Grade i-1</t>
  </si>
  <si>
    <t>Grade i</t>
  </si>
  <si>
    <t>Number in GT i-1</t>
  </si>
  <si>
    <t>Number in GT i</t>
  </si>
  <si>
    <t>Year i-1</t>
  </si>
  <si>
    <t>Year i</t>
  </si>
  <si>
    <t>Count i-1</t>
  </si>
  <si>
    <t>Count i</t>
  </si>
  <si>
    <t>Hawaiian/Pacific Islander</t>
  </si>
  <si>
    <r>
      <t>Year i-1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</si>
  <si>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t>Year i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</si>
  <si>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i-1 is previous year, i is current year</t>
    </r>
  </si>
  <si>
    <r>
      <t>Other (Oth)</t>
    </r>
    <r>
      <rPr>
        <vertAlign val="superscript"/>
        <sz val="11"/>
        <color theme="1"/>
        <rFont val="Calibri"/>
        <family val="2"/>
        <scheme val="minor"/>
      </rPr>
      <t>b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</si>
  <si>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Other refers to races with very low numbers in BVSD, specifically Black/African American, American Indian/Alaskan Native, Native </t>
    </r>
  </si>
  <si>
    <r>
      <t># of White students staying</t>
    </r>
    <r>
      <rPr>
        <vertAlign val="superscript"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 xml:space="preserve"> in GT in grade 1 in 2018-19 / # of White students in GT in grade K in 2017-18</t>
    </r>
  </si>
  <si>
    <r>
      <t># of White students joining</t>
    </r>
    <r>
      <rPr>
        <vertAlign val="superscript"/>
        <sz val="11"/>
        <rFont val="Calibri"/>
        <family val="2"/>
        <scheme val="minor"/>
      </rPr>
      <t>c</t>
    </r>
    <r>
      <rPr>
        <sz val="11"/>
        <rFont val="Calibri"/>
        <family val="2"/>
        <scheme val="minor"/>
      </rPr>
      <t xml:space="preserve"> GT in grade 1 in 2018-19 / # of White students not in GT in grade K in 2017-18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</si>
  <si>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If number in current year is greater than or equal to number in previous year, assume all students stay; If number in current year is less than</t>
    </r>
  </si>
  <si>
    <t>number in previous year, assume some students leave; If number in current year is less than or equal to number in previous year, assume no</t>
  </si>
  <si>
    <t>students join</t>
  </si>
  <si>
    <t>Two or more (TMR)</t>
  </si>
  <si>
    <t>TMR initial</t>
  </si>
  <si>
    <t xml:space="preserve">K_B_TMR_i </t>
  </si>
  <si>
    <t># of TMR students entering grade K in 2018-19</t>
  </si>
  <si>
    <t xml:space="preserve">K_GT_TMR_i </t>
  </si>
  <si>
    <t># of TMR students in grade K &amp; GT @ end of 2017-18</t>
  </si>
  <si>
    <t xml:space="preserve">K_NGT_TMR_i </t>
  </si>
  <si>
    <t># of TMR students in grade K &amp; non-GT @ end of 2017-18</t>
  </si>
  <si>
    <t xml:space="preserve">Gr_1_GT_TMR_i </t>
  </si>
  <si>
    <t># of TMR students in grade 1 &amp; GT @ end of 2017-18</t>
  </si>
  <si>
    <t xml:space="preserve">Gr_1_NGT_TMR_i </t>
  </si>
  <si>
    <t># of TMR students in grade 1 &amp; non-GT @ end of 2017-18</t>
  </si>
  <si>
    <t xml:space="preserve">Gr_2_GT_TMR_i </t>
  </si>
  <si>
    <t># of TMR students in grade 2 &amp; GT @ end of 2017-18</t>
  </si>
  <si>
    <t xml:space="preserve">Gr_2_NGT_TMR_i </t>
  </si>
  <si>
    <t># of TMR students in grade 2 &amp; non-GT @ end of 2017-18</t>
  </si>
  <si>
    <t xml:space="preserve">Gr_3_GT_TMR_i </t>
  </si>
  <si>
    <t># of TMR students in grade 3 &amp; GT @ end of 2017-18</t>
  </si>
  <si>
    <t xml:space="preserve">Gr_3_NGT_TMR_i </t>
  </si>
  <si>
    <t># of TMR students in grade 3 &amp; non-GT @ end of 2017-18</t>
  </si>
  <si>
    <t xml:space="preserve">Gr_4_GT_TMR_i </t>
  </si>
  <si>
    <t># of TMR students in grade 4 &amp; GT @ end of 2017-18</t>
  </si>
  <si>
    <t xml:space="preserve">Gr_4_NGT_TMR_i </t>
  </si>
  <si>
    <t># of TMR students in grade 4 &amp; non-GT @ end of 2017-18</t>
  </si>
  <si>
    <t xml:space="preserve">Gr_5_GT_TMR_i </t>
  </si>
  <si>
    <t># of TMR students in grade 5 &amp; GT @ end of 2017-18</t>
  </si>
  <si>
    <t xml:space="preserve">Gr_5_NGT_TMR_i </t>
  </si>
  <si>
    <t># of TMR students in grade 5 &amp; non-GT @ end of 2017-18</t>
  </si>
  <si>
    <t xml:space="preserve">Gr_6_GT_TMR_i </t>
  </si>
  <si>
    <t># of TMR students in grade 6 &amp; GT @ end of 2017-18</t>
  </si>
  <si>
    <t xml:space="preserve">Gr_6_NGT_TMR_i </t>
  </si>
  <si>
    <t># of TMR students in grade 6 &amp; non-GT @ end of 2017-18</t>
  </si>
  <si>
    <t xml:space="preserve">Gr_7_GT_TMR_i </t>
  </si>
  <si>
    <t># of TMR students in grade 7 &amp; GT @ end of 2017-18</t>
  </si>
  <si>
    <t xml:space="preserve">Gr_7_NGT_TMR_i </t>
  </si>
  <si>
    <t># of TMR students in grade 7 &amp; non-GT @ end of 2017-18</t>
  </si>
  <si>
    <t xml:space="preserve">Gr_8_GT_TMR_i </t>
  </si>
  <si>
    <t># of TMR students in grade 8 &amp; GT @ end of 2017-18</t>
  </si>
  <si>
    <t xml:space="preserve">Gr_8_NGT_TMR_i </t>
  </si>
  <si>
    <t># of TMR students in grade 8 &amp; non-GT @ end of 2017-18</t>
  </si>
  <si>
    <t xml:space="preserve">Gr_9_GT_TMR_i </t>
  </si>
  <si>
    <t># of TMR students in grade 9 &amp; GT @ end of 2017-18</t>
  </si>
  <si>
    <t xml:space="preserve">Gr_9_NGT_TMR_i </t>
  </si>
  <si>
    <t># of TMR students in grade 9 &amp; non-GT @ end of 2017-18</t>
  </si>
  <si>
    <t xml:space="preserve">Gr_10_GT_TMR_i </t>
  </si>
  <si>
    <t># of TMR students in grade 10 &amp; GT @ end of 2017-18</t>
  </si>
  <si>
    <t xml:space="preserve">Gr_10_NGT_TMR_i </t>
  </si>
  <si>
    <t># of TMR students in grade 10 &amp; non-GT @ end of 2017-18</t>
  </si>
  <si>
    <t xml:space="preserve">Gr_11_GT_TMR_i </t>
  </si>
  <si>
    <t># of TMR students in grade 11 &amp; GT @ end of 2017-18</t>
  </si>
  <si>
    <t xml:space="preserve">Gr_11_NGT_TMR_i </t>
  </si>
  <si>
    <t># of TMR students in grade 11 &amp; non-GT @ end of 2017-18</t>
  </si>
  <si>
    <t>TMR yr1</t>
  </si>
  <si>
    <t>Beta_1_Yr_1_TMR</t>
  </si>
  <si>
    <t># of TMR students staying in GT in grade 1 in 2018-19 / # of TMR students in GT in grade K in 2017-18</t>
  </si>
  <si>
    <t># of TMR students joining GT in grade 1 in 2018-19 / # of TMR students not in GT in grade K in 2017-18</t>
  </si>
  <si>
    <t>Beta_2_Yr_1_TMR</t>
  </si>
  <si>
    <t># of TMR students staying in GT in grade 2 in 2018-19 / # of TMR students in GT in grade 1 in 2017-18</t>
  </si>
  <si>
    <t>Epsilon_1_Yr_1_TMR</t>
  </si>
  <si>
    <t># of TMR students joining GT in grade 2 in 2018-19 / # of TMR students not in GT in grade 1 in 2017-18</t>
  </si>
  <si>
    <t>Beta_3_Yr_1_TMR</t>
  </si>
  <si>
    <t># of TMR students staying in GT in grade 3 in 2018-19 / # of TMR students in GT in grade 2 in 2017-18</t>
  </si>
  <si>
    <t>Epsilon_2_Yr_1_TMR</t>
  </si>
  <si>
    <t># of TMR students joining GT in grade 3 in 2018-19 / # of TMR students not in GT in grade 2 in 2017-18</t>
  </si>
  <si>
    <t>Beta_4_Yr_1_TMR</t>
  </si>
  <si>
    <t># of TMR students staying in GT in grade 4 in 2018-19 / # of TMR students in GT in grade 3 in 2017-18</t>
  </si>
  <si>
    <t>Epsilon_3_Yr_1_TMR</t>
  </si>
  <si>
    <t># of TMR students joining GT in grade 4 in 2018-19 / # of TMR students not in GT in grade 3 in 2017-18</t>
  </si>
  <si>
    <t>Beta_5_Yr_1_TMR</t>
  </si>
  <si>
    <t># of TMR students staying in GT in grade 5 in 2018-19 / # of TMR students in GT in grade 4 in 2017-18</t>
  </si>
  <si>
    <t>Epsilon_4_Yr_1_TMR</t>
  </si>
  <si>
    <t># of TMR students joining GT in grade 5 in 2018-19 / # of TMR students not in GT in grade 4 in 2017-18</t>
  </si>
  <si>
    <t>Beta_6_Yr_1_TMR</t>
  </si>
  <si>
    <t># of TMR students staying in GT in grade 6 in 2018-19 / # of TMR students in GT in grade 5 in 2017-18</t>
  </si>
  <si>
    <t>Epsilon_5_Yr_1_TMR</t>
  </si>
  <si>
    <t># of TMR students joining GT in grade 6 in 2018-19 / # of TMR students not in GT in grade 5 in 2017-18</t>
  </si>
  <si>
    <t>Beta_7_Yr_1_TMR</t>
  </si>
  <si>
    <t># of TMR students staying in GT in grade 7 in 2018-19 / # of TMR students in GT in grade 6 in 2017-18</t>
  </si>
  <si>
    <t>Epsilon_6_Yr_1_TMR</t>
  </si>
  <si>
    <t># of TMR students joining GT in grade 7 in 2018-19 / # of TMR students not in GT in grade 6 in 2017-18</t>
  </si>
  <si>
    <t>Beta_8_Yr_1_TMR</t>
  </si>
  <si>
    <t># of TMR students staying in GT in grade 8 in 2018-19 / # of TMR students in GT in grade 7 in 2017-18</t>
  </si>
  <si>
    <t>Epsilon_7_Yr_1_TMR</t>
  </si>
  <si>
    <t># of TMR students joining GT in grade 8 in 2018-19 / # of TMR students not in GT in grade 7 in 2017-18</t>
  </si>
  <si>
    <t>Beta_9_Yr_1_TMR</t>
  </si>
  <si>
    <t># of TMR students staying in GT in grade 9 in 2018-19 / # of TMR students in GT in grade 8 in 2017-18</t>
  </si>
  <si>
    <t>Epsilon_8_Yr_1_TMR</t>
  </si>
  <si>
    <t># of TMR students joining GT in grade 9 in 2018-19 / # of TMR students not in GT in grade 8 in 2017-18</t>
  </si>
  <si>
    <t>Beta_10_Yr_1_TMR</t>
  </si>
  <si>
    <t># of TMR students staying in GT in grade 10 in 2018-19 / # of TMR students in GT in grade 9 in 2017-18</t>
  </si>
  <si>
    <t>Epsilon_9_Yr_1_TMR</t>
  </si>
  <si>
    <t># of TMR students joining GT in grade 10 in 2018-19 / # of TMR students not in GT in grade 9 in 2017-18</t>
  </si>
  <si>
    <t>Beta_11_Yr_1_TMR</t>
  </si>
  <si>
    <t># of TMR students staying in GT in grade 11 in 2018-19 / # of TMR students in GT in grade 10 in 2017-18</t>
  </si>
  <si>
    <t>Epsilon_10_Yr_1_TMR</t>
  </si>
  <si>
    <t># of TMR students joining GT in grade 11 in 2018-19 / # of TMR students not in GT in grade 10 in 2017-18</t>
  </si>
  <si>
    <t>Beta_12_Yr_1_TMR</t>
  </si>
  <si>
    <t># of TMR students staying in GT in grade 12 in 2018-19 / # of TMR students in GT in grade 11 in 2017-18</t>
  </si>
  <si>
    <t>Epsilon_11_Yr_1_TMR</t>
  </si>
  <si>
    <t># of TMR students joining GT in grade 12 in 2018-19 / # of TMR students not in GT in grade 11 in 2017-18</t>
  </si>
  <si>
    <t>TMR yr2 K_B</t>
  </si>
  <si>
    <t># of TMR students entering grade K in 2019-20</t>
  </si>
  <si>
    <t>TMR yr2</t>
  </si>
  <si>
    <t>Beta_1_Yr_2_TMR</t>
  </si>
  <si>
    <t># of TMR students staying in GT in grade 1 in 2019-20 / # of TMR students in GT in grade K in 2018-19</t>
  </si>
  <si>
    <t># of TMR students joining GT in grade 1 in 2019-20 / # of TMR students not in GT in grade K in 2018-19</t>
  </si>
  <si>
    <t>Beta_2_Yr_2_TMR</t>
  </si>
  <si>
    <t># of TMR students staying in GT in grade 2 in 2019-20 / # of TMR students in GT in grade 1 in 2018-19</t>
  </si>
  <si>
    <t>Epsilon_1_Yr_2_TMR</t>
  </si>
  <si>
    <t># of TMR students joining GT in grade 2 in 2019-20 / # of TMR students not in GT in grade 1 in 2018-19</t>
  </si>
  <si>
    <t>Beta_3_Yr_2_TMR</t>
  </si>
  <si>
    <t># of TMR students staying in GT in grade 3 in 2019-20 / # of TMR students in GT in grade 2 in 2018-19</t>
  </si>
  <si>
    <t>Epsilon_2_Yr_2_TMR</t>
  </si>
  <si>
    <t># of TMR students joining GT in grade 3 in 2019-20 / # of TMR students not in GT in grade 2 in 2018-19</t>
  </si>
  <si>
    <t>Beta_4_Yr_2_TMR</t>
  </si>
  <si>
    <t># of TMR students staying in GT in grade 4 in 2019-20 / # of TMR students in GT in grade 3 in 2018-19</t>
  </si>
  <si>
    <t>Epsilon_3_Yr_2_TMR</t>
  </si>
  <si>
    <t># of TMR students joining GT in grade 4 in 2019-20 / # of TMR students not in GT in grade 3 in 2018-19</t>
  </si>
  <si>
    <t>Beta_5_Yr_2_TMR</t>
  </si>
  <si>
    <t># of TMR students staying in GT in grade 5 in 2019-20 / # of TMR students in GT in grade 4 in 2018-19</t>
  </si>
  <si>
    <t>Epsilon_4_Yr_2_TMR</t>
  </si>
  <si>
    <t># of TMR students joining GT in grade 5 in 2019-20 / # of TMR students not in GT in grade 4 in 2018-19</t>
  </si>
  <si>
    <t>Beta_6_Yr_2_TMR</t>
  </si>
  <si>
    <t># of TMR students staying in GT in grade 6 in 2019-20 / # of TMR students in GT in grade 5 in 2018-19</t>
  </si>
  <si>
    <t>Epsilon_5_Yr_2_TMR</t>
  </si>
  <si>
    <t># of TMR students joining GT in grade 6 in 2019-20 / # of TMR students not in GT in grade 5 in 2018-19</t>
  </si>
  <si>
    <t>Beta_7_Yr_2_TMR</t>
  </si>
  <si>
    <t># of TMR students staying in GT in grade 7 in 2019-20 / # of TMR students in GT in grade 6 in 2018-19</t>
  </si>
  <si>
    <t>Epsilon_6_Yr_2_TMR</t>
  </si>
  <si>
    <t># of TMR students joining GT in grade 7 in 2019-20 / # of TMR students not in GT in grade 6 in 2018-19</t>
  </si>
  <si>
    <t>Beta_8_Yr_2_TMR</t>
  </si>
  <si>
    <t># of TMR students staying in GT in grade 8 in 2019-20 / # of TMR students in GT in grade 7 in 2018-19</t>
  </si>
  <si>
    <t>Epsilon_7_Yr_2_TMR</t>
  </si>
  <si>
    <t># of TMR students joining GT in grade 8 in 2019-20 / # of TMR students not in GT in grade 7 in 2018-19</t>
  </si>
  <si>
    <t>Beta_9_Yr_2_TMR</t>
  </si>
  <si>
    <t># of TMR students staying in GT in grade 9 in 2019-20 / # of TMR students in GT in grade 8 in 2018-19</t>
  </si>
  <si>
    <t>Epsilon_8_Yr_2_TMR</t>
  </si>
  <si>
    <t># of TMR students joining GT in grade 9 in 2019-20 / # of TMR students not in GT in grade 8 in 2018-19</t>
  </si>
  <si>
    <t>Beta_10_Yr_2_TMR</t>
  </si>
  <si>
    <t># of TMR students staying in GT in grade 10 in 2019-20 / # of TMR students in GT in grade 9 in 2018-19</t>
  </si>
  <si>
    <t>Epsilon_9_Yr_2_TMR</t>
  </si>
  <si>
    <t># of TMR students joining GT in grade 10 in 2019-20 / # of TMR students not in GT in grade 9 in 2018-19</t>
  </si>
  <si>
    <t>Beta_11_Yr_2_TMR</t>
  </si>
  <si>
    <t># of TMR students staying in GT in grade 11 in 2019-20 / # of TMR students in GT in grade 10 in 2018-19</t>
  </si>
  <si>
    <t>Epsilon_10_Yr_2_TMR</t>
  </si>
  <si>
    <t># of TMR students joining GT in grade 11 in 2019-20 / # of TMR students not in GT in grade 10 in 2018-19</t>
  </si>
  <si>
    <t>Beta_12_Yr_2_TMR</t>
  </si>
  <si>
    <t># of TMR students staying in GT in grade 12 in 2019-20 / # of TMR students in GT in grade 11 in 2018-19</t>
  </si>
  <si>
    <t>Epsilon_11_Yr_2_TMR</t>
  </si>
  <si>
    <t># of TMR students joining GT in grade 12 in 2019-20 / # of TMR students not in GT in grade 11 in 2018-19</t>
  </si>
  <si>
    <t>TMR yr3 K_B</t>
  </si>
  <si>
    <t># of TMR students entering grade K in 2020-21</t>
  </si>
  <si>
    <t>TMR yr3</t>
  </si>
  <si>
    <t>Beta_1_Yr_3_TMR</t>
  </si>
  <si>
    <t># of TMR students staying in GT in grade 1 in 2020-21 / # of TMR students in GT in grade K in 2019-20</t>
  </si>
  <si>
    <t># of TMR students joining GT in grade 1 in 2020-21 / # of TMR students not in GT in grade K in 2019-20</t>
  </si>
  <si>
    <t>Beta_2_Yr_3_TMR</t>
  </si>
  <si>
    <t># of TMR students staying in GT in grade 2 in 2020-21 / # of TMR students in GT in grade 1 in 2019-20</t>
  </si>
  <si>
    <t>Epsilon_1_Yr_3_TMR</t>
  </si>
  <si>
    <t># of TMR students joining GT in grade 2 in 2020-21 / # of TMR students not in GT in grade 1 in 2019-20</t>
  </si>
  <si>
    <t>Beta_3_Yr_3_TMR</t>
  </si>
  <si>
    <t># of TMR students staying in GT in grade 3 in 2020-21 / # of TMR students in GT in grade 2 in 2019-20</t>
  </si>
  <si>
    <t>Epsilon_2_Yr_3_TMR</t>
  </si>
  <si>
    <t># of TMR students joining GT in grade 3 in 2020-21 / # of TMR students not in GT in grade 2 in 2019-20</t>
  </si>
  <si>
    <t>Beta_4_Yr_3_TMR</t>
  </si>
  <si>
    <t># of TMR students staying in GT in grade 4 in 2020-21 / # of TMR students in GT in grade 3 in 2019-20</t>
  </si>
  <si>
    <t>Epsilon_3_Yr_3_TMR</t>
  </si>
  <si>
    <t># of TMR students joining GT in grade 4 in 2020-21 / # of TMR students not in GT in grade 3 in 2019-20</t>
  </si>
  <si>
    <t>Beta_5_Yr_3_TMR</t>
  </si>
  <si>
    <t># of TMR students staying in GT in grade 5 in 2020-21 / # of TMR students in GT in grade 4 in 2019-20</t>
  </si>
  <si>
    <t>Epsilon_4_Yr_3_TMR</t>
  </si>
  <si>
    <t># of TMR students joining GT in grade 5 in 2020-21 / # of TMR students not in GT in grade 4 in 2019-20</t>
  </si>
  <si>
    <t>Beta_6_Yr_3_TMR</t>
  </si>
  <si>
    <t># of TMR students staying in GT in grade 6 in 2020-21 / # of TMR students in GT in grade 5 in 2019-20</t>
  </si>
  <si>
    <t>Epsilon_5_Yr_3_TMR</t>
  </si>
  <si>
    <t># of TMR students joining GT in grade 6 in 2020-21 / # of TMR students not in GT in grade 5 in 2019-20</t>
  </si>
  <si>
    <t>Beta_7_Yr_3_TMR</t>
  </si>
  <si>
    <t># of TMR students staying in GT in grade 7 in 2020-21 / # of TMR students in GT in grade 6 in 2019-20</t>
  </si>
  <si>
    <t>Epsilon_6_Yr_3_TMR</t>
  </si>
  <si>
    <t># of TMR students joining GT in grade 7 in 2020-21 / # of TMR students not in GT in grade 6 in 2019-20</t>
  </si>
  <si>
    <t>Beta_8_Yr_3_TMR</t>
  </si>
  <si>
    <t># of TMR students staying in GT in grade 8 in 2020-21 / # of TMR students in GT in grade 7 in 2019-20</t>
  </si>
  <si>
    <t>Epsilon_7_Yr_3_TMR</t>
  </si>
  <si>
    <t># of TMR students joining GT in grade 8 in 2020-21 / # of TMR students not in GT in grade 7 in 2019-20</t>
  </si>
  <si>
    <t>Beta_9_Yr_3_TMR</t>
  </si>
  <si>
    <t># of TMR students staying in GT in grade 9 in 2020-21 / # of TMR students in GT in grade 8 in 2019-20</t>
  </si>
  <si>
    <t>Epsilon_8_Yr_3_TMR</t>
  </si>
  <si>
    <t># of TMR students joining GT in grade 9 in 2020-21 / # of TMR students not in GT in grade 8 in 2019-20</t>
  </si>
  <si>
    <t>Beta_10_Yr_3_TMR</t>
  </si>
  <si>
    <t># of TMR students staying in GT in grade 10 in 2020-21 / # of TMR students in GT in grade 9 in 2019-20</t>
  </si>
  <si>
    <t>Epsilon_9_Yr_3_TMR</t>
  </si>
  <si>
    <t># of TMR students joining GT in grade 10 in 2020-21 / # of TMR students not in GT in grade 9 in 2019-20</t>
  </si>
  <si>
    <t>Beta_11_Yr_3_TMR</t>
  </si>
  <si>
    <t># of TMR students staying in GT in grade 11 in 2020-21 / # of TMR students in GT in grade 10 in 2019-20</t>
  </si>
  <si>
    <t>Epsilon_10_Yr_3_TMR</t>
  </si>
  <si>
    <t># of TMR students joining GT in grade 11 in 2020-21 / # of TMR students not in GT in grade 10 in 2019-20</t>
  </si>
  <si>
    <t>Beta_12_Yr_3_TMR</t>
  </si>
  <si>
    <t># of TMR students staying in GT in grade 12 in 2020-21 / # of TMR students in GT in grade 11 in 2019-20</t>
  </si>
  <si>
    <t>Epsilon_11_Yr_3_TMR</t>
  </si>
  <si>
    <t># of TMR students joining GT in grade 12 in 2020-21 / # of TMR students not in GT in grade 11 in 2019-20</t>
  </si>
  <si>
    <t>TMR yr4 K_B</t>
  </si>
  <si>
    <t># of TMR students entering grade K in 2021-22</t>
  </si>
  <si>
    <t>TMR yr4</t>
  </si>
  <si>
    <t>Beta_1_Yr_4_TMR</t>
  </si>
  <si>
    <t># of TMR students staying in GT in grade 1 in 2021-22 / # of TMR students in GT in grade K in 2020-21</t>
  </si>
  <si>
    <t># of TMR students joining GT in grade 1 in 2021-22 / # of TMR students not in GT in grade K in 2020-21</t>
  </si>
  <si>
    <t>Beta_2_Yr_4_TMR</t>
  </si>
  <si>
    <t># of TMR students staying in GT in grade 2 in 2021-22 / # of TMR students in GT in grade 1 in 2020-21</t>
  </si>
  <si>
    <t>Epsilon_1_Yr_4_TMR</t>
  </si>
  <si>
    <t># of TMR students joining GT in grade 2 in 2021-22 / # of TMR students not in GT in grade 1 in 2020-21</t>
  </si>
  <si>
    <t>Beta_3_Yr_4_TMR</t>
  </si>
  <si>
    <t># of TMR students staying in GT in grade 3 in 2021-22 / # of TMR students in GT in grade 2 in 2020-21</t>
  </si>
  <si>
    <t>Epsilon_2_Yr_4_TMR</t>
  </si>
  <si>
    <t># of TMR students joining GT in grade 3 in 2021-22 / # of TMR students not in GT in grade 2 in 2020-21</t>
  </si>
  <si>
    <t>Beta_4_Yr_4_TMR</t>
  </si>
  <si>
    <t># of TMR students staying in GT in grade 4 in 2021-22 / # of TMR students in GT in grade 3 in 2020-21</t>
  </si>
  <si>
    <t>Epsilon_3_Yr_4_TMR</t>
  </si>
  <si>
    <t># of TMR students joining GT in grade 4 in 2021-22 / # of TMR students not in GT in grade 3 in 2020-21</t>
  </si>
  <si>
    <t>Beta_5_Yr_4_TMR</t>
  </si>
  <si>
    <t># of TMR students staying in GT in grade 5 in 2021-22 / # of TMR students in GT in grade 4 in 2020-21</t>
  </si>
  <si>
    <t>Epsilon_4_Yr_4_TMR</t>
  </si>
  <si>
    <t># of TMR students joining GT in grade 5 in 2021-22 / # of TMR students not in GT in grade 4 in 2020-21</t>
  </si>
  <si>
    <t>Beta_6_Yr_4_TMR</t>
  </si>
  <si>
    <t># of TMR students staying in GT in grade 6 in 2021-22 / # of TMR students in GT in grade 5 in 2020-21</t>
  </si>
  <si>
    <t>Epsilon_5_Yr_4_TMR</t>
  </si>
  <si>
    <t># of TMR students joining GT in grade 6 in 2021-22 / # of TMR students not in GT in grade 5 in 2020-21</t>
  </si>
  <si>
    <t>Beta_7_Yr_4_TMR</t>
  </si>
  <si>
    <t># of TMR students staying in GT in grade 7 in 2021-22 / # of TMR students in GT in grade 6 in 2020-21</t>
  </si>
  <si>
    <t>Epsilon_6_Yr_4_TMR</t>
  </si>
  <si>
    <t># of TMR students joining GT in grade 7 in 2021-22 / # of TMR students not in GT in grade 6 in 2020-21</t>
  </si>
  <si>
    <t>Beta_8_Yr_4_TMR</t>
  </si>
  <si>
    <t># of TMR students staying in GT in grade 8 in 2021-22 / # of TMR students in GT in grade 7 in 2020-21</t>
  </si>
  <si>
    <t>Epsilon_7_Yr_4_TMR</t>
  </si>
  <si>
    <t># of TMR students joining GT in grade 8 in 2021-22 / # of TMR students not in GT in grade 7 in 2020-21</t>
  </si>
  <si>
    <t>Beta_9_Yr_4_TMR</t>
  </si>
  <si>
    <t># of TMR students staying in GT in grade 9 in 2021-22 / # of TMR students in GT in grade 8 in 2020-21</t>
  </si>
  <si>
    <t>Epsilon_8_Yr_4_TMR</t>
  </si>
  <si>
    <t># of TMR students joining GT in grade 9 in 2021-22 / # of TMR students not in GT in grade 8 in 2020-21</t>
  </si>
  <si>
    <t>Beta_10_Yr_4_TMR</t>
  </si>
  <si>
    <t># of TMR students staying in GT in grade 10 in 2021-22 / # of TMR students in GT in grade 9 in 2020-21</t>
  </si>
  <si>
    <t>Epsilon_9_Yr_4_TMR</t>
  </si>
  <si>
    <t># of TMR students joining GT in grade 10 in 2021-22 / # of TMR students not in GT in grade 9 in 2020-21</t>
  </si>
  <si>
    <t>Beta_11_Yr_4_TMR</t>
  </si>
  <si>
    <t># of TMR students staying in GT in grade 11 in 2021-22 / # of TMR students in GT in grade 10 in 2020-21</t>
  </si>
  <si>
    <t>Epsilon_10_Yr_4_TMR</t>
  </si>
  <si>
    <t># of TMR students joining GT in grade 11 in 2021-22 / # of TMR students not in GT in grade 10 in 2020-21</t>
  </si>
  <si>
    <t>Beta_12_Yr_4_TMR</t>
  </si>
  <si>
    <t># of TMR students staying in GT in grade 12 in 2021-22 / # of TMR students in GT in grade 11 in 2020-21</t>
  </si>
  <si>
    <t>Epsilon_11_Yr_4_TMR</t>
  </si>
  <si>
    <t># of TMR students joining GT in grade 12 in 2021-22 / # of TMR students not in GT in grade 11 in 2020-21</t>
  </si>
  <si>
    <t>TMR yr5 K_B</t>
  </si>
  <si>
    <t># of TMR students entering grade K in 2022-23</t>
  </si>
  <si>
    <t>TMR yr5</t>
  </si>
  <si>
    <t>Beta_1_Yr_5_TMR</t>
  </si>
  <si>
    <t># of TMR students staying in GT in grade 1 in 2022-23 / # of TMR students in GT in grade K in 2021-22</t>
  </si>
  <si>
    <t># of TMR students joining GT in grade 1 in 2022-23 / # of TMR students not in GT in grade K in 2021-22</t>
  </si>
  <si>
    <t>Beta_2_Yr_5_TMR</t>
  </si>
  <si>
    <t># of TMR students staying in GT in grade 2 in 2022-23 / # of TMR students in GT in grade 1 in 2021-22</t>
  </si>
  <si>
    <t>Epsilon_1_Yr_5_TMR</t>
  </si>
  <si>
    <t># of TMR students joining GT in grade 2 in 2022-23 / # of TMR students not in GT in grade 1 in 2021-22</t>
  </si>
  <si>
    <t>Beta_3_Yr_5_TMR</t>
  </si>
  <si>
    <t># of TMR students staying in GT in grade 3 in 2022-23 / # of TMR students in GT in grade 2 in 2021-22</t>
  </si>
  <si>
    <t>Epsilon_2_Yr_5_TMR</t>
  </si>
  <si>
    <t># of TMR students joining GT in grade 3 in 2022-23 / # of TMR students not in GT in grade 2 in 2021-22</t>
  </si>
  <si>
    <t>Beta_4_Yr_5_TMR</t>
  </si>
  <si>
    <t># of TMR students staying in GT in grade 4 in 2022-23 / # of TMR students in GT in grade 3 in 2021-22</t>
  </si>
  <si>
    <t>Epsilon_3_Yr_5_TMR</t>
  </si>
  <si>
    <t># of TMR students joining GT in grade 4 in 2022-23 / # of TMR students not in GT in grade 3 in 2021-22</t>
  </si>
  <si>
    <t>Beta_5_Yr_5_TMR</t>
  </si>
  <si>
    <t># of TMR students staying in GT in grade 5 in 2022-23 / # of TMR students in GT in grade 4 in 2021-22</t>
  </si>
  <si>
    <t>Epsilon_4_Yr_5_TMR</t>
  </si>
  <si>
    <t># of TMR students joining GT in grade 5 in 2022-23 / # of TMR students not in GT in grade 4 in 2021-22</t>
  </si>
  <si>
    <t>Beta_6_Yr_5_TMR</t>
  </si>
  <si>
    <t># of TMR students staying in GT in grade 6 in 2022-23 / # of TMR students in GT in grade 5 in 2021-22</t>
  </si>
  <si>
    <t>Epsilon_5_Yr_5_TMR</t>
  </si>
  <si>
    <t># of TMR students joining GT in grade 6 in 2022-23 / # of TMR students not in GT in grade 5 in 2021-22</t>
  </si>
  <si>
    <t>Beta_7_Yr_5_TMR</t>
  </si>
  <si>
    <t># of TMR students staying in GT in grade 7 in 2022-23 / # of TMR students in GT in grade 6 in 2021-22</t>
  </si>
  <si>
    <t>Epsilon_6_Yr_5_TMR</t>
  </si>
  <si>
    <t># of TMR students joining GT in grade 7 in 2022-23 / # of TMR students not in GT in grade 6 in 2021-22</t>
  </si>
  <si>
    <t>Beta_8_Yr_5_TMR</t>
  </si>
  <si>
    <t># of TMR students staying in GT in grade 8 in 2022-23 / # of TMR students in GT in grade 7 in 2021-22</t>
  </si>
  <si>
    <t>Epsilon_7_Yr_5_TMR</t>
  </si>
  <si>
    <t># of TMR students joining GT in grade 8 in 2022-23 / # of TMR students not in GT in grade 7 in 2021-22</t>
  </si>
  <si>
    <t>Beta_9_Yr_5_TMR</t>
  </si>
  <si>
    <t># of TMR students staying in GT in grade 9 in 2022-23 / # of TMR students in GT in grade 8 in 2021-22</t>
  </si>
  <si>
    <t>Epsilon_8_Yr_5_TMR</t>
  </si>
  <si>
    <t># of TMR students joining GT in grade 9 in 2022-23 / # of TMR students not in GT in grade 8 in 2021-22</t>
  </si>
  <si>
    <t>Beta_10_Yr_5_TMR</t>
  </si>
  <si>
    <t># of TMR students staying in GT in grade 10 in 2022-23 / # of TMR students in GT in grade 9 in 2021-22</t>
  </si>
  <si>
    <t>Epsilon_9_Yr_5_TMR</t>
  </si>
  <si>
    <t># of TMR students joining GT in grade 10 in 2022-23 / # of TMR students not in GT in grade 9 in 2021-22</t>
  </si>
  <si>
    <t>Beta_11_Yr_5_TMR</t>
  </si>
  <si>
    <t># of TMR students staying in GT in grade 11 in 2022-23 / # of TMR students in GT in grade 10 in 2021-22</t>
  </si>
  <si>
    <t>Epsilon_10_Yr_5_TMR</t>
  </si>
  <si>
    <t># of TMR students joining GT in grade 11 in 2022-23 / # of TMR students not in GT in grade 10 in 2021-22</t>
  </si>
  <si>
    <t>Beta_12_Yr_5_TMR</t>
  </si>
  <si>
    <t># of TMR students staying in GT in grade 12 in 2022-23 / # of TMR students in GT in grade 11 in 2021-22</t>
  </si>
  <si>
    <t>Epsilon_11_Yr_5_TMR</t>
  </si>
  <si>
    <t># of TMR students joining GT in grade 12 in 2022-23 / # of TMR students not in GT in grade 11 in 2021-22</t>
  </si>
  <si>
    <t>TMR yr6 K_B</t>
  </si>
  <si>
    <t># of TMR students entering grade K in 2023-24</t>
  </si>
  <si>
    <t>TMR yr6</t>
  </si>
  <si>
    <t>Beta_1_Yr_6_TMR</t>
  </si>
  <si>
    <t># of TMR students staying in GT in grade 1 in 2023-24 / # of TMR students in GT in grade K in 2022-23</t>
  </si>
  <si>
    <t># of TMR students joining GT in grade 1 in 2023-24 / # of TMR students not in GT in grade K in 2022-23</t>
  </si>
  <si>
    <t>Beta_2_Yr_6_TMR</t>
  </si>
  <si>
    <t># of TMR students staying in GT in grade 2 in 2023-24 / # of TMR students in GT in grade 1 in 2022-23</t>
  </si>
  <si>
    <t>Epsilon_1_Yr_6_TMR</t>
  </si>
  <si>
    <t># of TMR students joining GT in grade 2 in 2023-24 / # of TMR students not in GT in grade 1 in 2022-23</t>
  </si>
  <si>
    <t>Beta_3_Yr_6_TMR</t>
  </si>
  <si>
    <t># of TMR students staying in GT in grade 3 in 2023-24 / # of TMR students in GT in grade 2 in 2022-23</t>
  </si>
  <si>
    <t>Epsilon_2_Yr_6_TMR</t>
  </si>
  <si>
    <t># of TMR students joining GT in grade 3 in 2023-24 / # of TMR students not in GT in grade 2 in 2022-23</t>
  </si>
  <si>
    <t>Beta_4_Yr_6_TMR</t>
  </si>
  <si>
    <t># of TMR students staying in GT in grade 4 in 2023-24 / # of TMR students in GT in grade 3 in 2022-23</t>
  </si>
  <si>
    <t>Epsilon_3_Yr_6_TMR</t>
  </si>
  <si>
    <t># of TMR students joining GT in grade 4 in 2023-24 / # of TMR students not in GT in grade 3 in 2022-23</t>
  </si>
  <si>
    <t>Beta_5_Yr_6_TMR</t>
  </si>
  <si>
    <t># of TMR students staying in GT in grade 5 in 2023-24 / # of TMR students in GT in grade 4 in 2022-23</t>
  </si>
  <si>
    <t>Epsilon_4_Yr_6_TMR</t>
  </si>
  <si>
    <t># of TMR students joining GT in grade 5 in 2023-24 / # of TMR students not in GT in grade 4 in 2022-23</t>
  </si>
  <si>
    <t>Beta_6_Yr_6_TMR</t>
  </si>
  <si>
    <t># of TMR students staying in GT in grade 6 in 2023-24 / # of TMR students in GT in grade 5 in 2022-23</t>
  </si>
  <si>
    <t>Epsilon_5_Yr_6_TMR</t>
  </si>
  <si>
    <t># of TMR students joining GT in grade 6 in 2023-24 / # of TMR students not in GT in grade 5 in 2022-23</t>
  </si>
  <si>
    <t>Beta_7_Yr_6_TMR</t>
  </si>
  <si>
    <t># of TMR students staying in GT in grade 7 in 2023-24 / # of TMR students in GT in grade 6 in 2022-23</t>
  </si>
  <si>
    <t>Epsilon_6_Yr_6_TMR</t>
  </si>
  <si>
    <t># of TMR students joining GT in grade 7 in 2023-24 / # of TMR students not in GT in grade 6 in 2022-23</t>
  </si>
  <si>
    <t>Beta_8_Yr_6_TMR</t>
  </si>
  <si>
    <t># of TMR students staying in GT in grade 8 in 2023-24 / # of TMR students in GT in grade 7 in 2022-23</t>
  </si>
  <si>
    <t>Epsilon_7_Yr_6_TMR</t>
  </si>
  <si>
    <t># of TMR students joining GT in grade 8 in 2023-24 / # of TMR students not in GT in grade 7 in 2022-23</t>
  </si>
  <si>
    <t>Beta_9_Yr_6_TMR</t>
  </si>
  <si>
    <t># of TMR students staying in GT in grade 9 in 2023-24 / # of TMR students in GT in grade 8 in 2022-23</t>
  </si>
  <si>
    <t>Epsilon_8_Yr_6_TMR</t>
  </si>
  <si>
    <t># of TMR students joining GT in grade 9 in 2023-24 / # of TMR students not in GT in grade 8 in 2022-23</t>
  </si>
  <si>
    <t>Beta_10_Yr_6_TMR</t>
  </si>
  <si>
    <t># of TMR students staying in GT in grade 10 in 2023-24 / # of TMR students in GT in grade 9 in 2022-23</t>
  </si>
  <si>
    <t>Epsilon_9_Yr_6_TMR</t>
  </si>
  <si>
    <t># of TMR students joining GT in grade 10 in 2023-24 / # of TMR students not in GT in grade 9 in 2022-23</t>
  </si>
  <si>
    <t>Beta_11_Yr_6_TMR</t>
  </si>
  <si>
    <t># of TMR students staying in GT in grade 11 in 2023-24 / # of TMR students in GT in grade 10 in 2022-23</t>
  </si>
  <si>
    <t>Epsilon_10_Yr_6_TMR</t>
  </si>
  <si>
    <t># of TMR students joining GT in grade 11 in 2023-24 / # of TMR students not in GT in grade 10 in 2022-23</t>
  </si>
  <si>
    <t>Beta_12_Yr_6_TMR</t>
  </si>
  <si>
    <t># of TMR students staying in GT in grade 12 in 2023-24 / # of TMR students in GT in grade 11 in 2022-23</t>
  </si>
  <si>
    <t>Epsilon_11_Yr_6_TMR</t>
  </si>
  <si>
    <t># of TMR students joining GT in grade 12 in 2023-24 / # of TMR students not in GT in grade 11 in 2022-23</t>
  </si>
  <si>
    <t>Epsilon_12_Yr_1_W</t>
  </si>
  <si>
    <t>Epsilon_12_Yr_1_A</t>
  </si>
  <si>
    <t>Epsilon_12_Yr_1_L</t>
  </si>
  <si>
    <t>Epsilon_12_Yr_1_TMR</t>
  </si>
  <si>
    <t>Epsilon_12_Yr_1_Oth</t>
  </si>
  <si>
    <t>Epsilon_12_Yr_2_W</t>
  </si>
  <si>
    <t>Epsilon_12_Yr_2_A</t>
  </si>
  <si>
    <t>Epsilon_12_Yr_2_L</t>
  </si>
  <si>
    <t>Epsilon_12_Yr_2_TMR</t>
  </si>
  <si>
    <t>Epsilon_12_Yr_2_Oth</t>
  </si>
  <si>
    <t>Epsilon_12_Yr_3_W</t>
  </si>
  <si>
    <t>Epsilon_12_Yr_3_A</t>
  </si>
  <si>
    <t>Epsilon_12_Yr_3_L</t>
  </si>
  <si>
    <t>Epsilon_12_Yr_3_TMR</t>
  </si>
  <si>
    <t>Epsilon_12_Yr_3_Oth</t>
  </si>
  <si>
    <t>Epsilon_12_Yr_4_W</t>
  </si>
  <si>
    <t>Epsilon_12_Yr_4_A</t>
  </si>
  <si>
    <t>Epsilon_12_Yr_4_L</t>
  </si>
  <si>
    <t>Epsilon_12_Yr_4_TMR</t>
  </si>
  <si>
    <t>Epsilon_12_Yr_4_Oth</t>
  </si>
  <si>
    <t>Epsilon_12_Yr_5_W</t>
  </si>
  <si>
    <t>Epsilon_12_Yr_5_A</t>
  </si>
  <si>
    <t>Epsilon_12_Yr_5_L</t>
  </si>
  <si>
    <t>Epsilon_12_Yr_5_TMR</t>
  </si>
  <si>
    <t>Epsilon_12_Yr_5_Oth</t>
  </si>
  <si>
    <t>Epsilon_12_Yr_6_W</t>
  </si>
  <si>
    <t>Epsilon_12_Yr_6_A</t>
  </si>
  <si>
    <t>Epsilon_12_Yr_6_L</t>
  </si>
  <si>
    <t>Epsilon_12_Yr_6_TMR</t>
  </si>
  <si>
    <t>Epsilon_12_Yr_6_Oth</t>
  </si>
  <si>
    <t>Gr_12_GT_W_i</t>
  </si>
  <si>
    <t>Gr_12_NGT_W_i</t>
  </si>
  <si>
    <t># of White students in grade 12 &amp; GT @ end of 2017-18</t>
  </si>
  <si>
    <t># of White students in grade 12 &amp; non-GT @ end of 2017-18</t>
  </si>
  <si>
    <t>Gr_12_GT_A_i</t>
  </si>
  <si>
    <t>Gr_12_NGT_A_i</t>
  </si>
  <si>
    <t># of Asian students in grade 12 &amp; GT @ end of 2017-18</t>
  </si>
  <si>
    <t># of Asian students in grade 12 &amp; non-GT @ end of 2017-18</t>
  </si>
  <si>
    <t>Gr_12_GT_L_i</t>
  </si>
  <si>
    <t>Gr_12_NGT_L_i</t>
  </si>
  <si>
    <t># of Latinx students in grade 12 &amp; GT @ end of 2017-18</t>
  </si>
  <si>
    <t># of Latinx students in grade 12 &amp; non-GT @ end of 2017-18</t>
  </si>
  <si>
    <t>Gr_12_GT_TMR_i</t>
  </si>
  <si>
    <t>Gr_12_NGT_TMR_i</t>
  </si>
  <si>
    <t># of TMR students in grade 12 &amp; GT @ end of 2017-18</t>
  </si>
  <si>
    <t># of TMR students in grade 12 &amp; non-GT @ end of 2017-18</t>
  </si>
  <si>
    <t>Gr_12_GT_Oth_i</t>
  </si>
  <si>
    <t>Gr_12_NGT_Oth_i</t>
  </si>
  <si>
    <t>Epsilon_0_Yr_1_W</t>
  </si>
  <si>
    <t># of White students joining GT in grade K in 2018-19 / # White students entering grade K in 2018-19</t>
  </si>
  <si>
    <t>Epsilon_0_Yr_1_A</t>
  </si>
  <si>
    <t># of Asian students joining GT in grade K in 2018-19 / # Asian students entering grade K in 2018-19</t>
  </si>
  <si>
    <t>Epsilon_0_Yr_1_L</t>
  </si>
  <si>
    <t># of Latinx students joining GT in grade K in 2018-19 / # Latinx students entering grade K in 2018-19</t>
  </si>
  <si>
    <t>Epsilon_0_Yr_1_TMR</t>
  </si>
  <si>
    <t># of TMR students joining GT in grade K in 2018-19 / # TMR students entering grade K in 2018-19</t>
  </si>
  <si>
    <t>Epsilon_0_Yr_1_Oth</t>
  </si>
  <si>
    <t># of Oth students joining GT in grade K in 2018-19 / # Oth students entering grade K in 2018-19</t>
  </si>
  <si>
    <t>Epsilon_0_Yr_2_W</t>
  </si>
  <si>
    <t># of White students joining GT in grade K in 2019-20 / # White students entering grade K in 2019-20</t>
  </si>
  <si>
    <t>Epsilon_0_Yr_2_A</t>
  </si>
  <si>
    <t># of Asian students joining GT in grade K in 2019-20 / # Asian students entering grade K in 2019-20</t>
  </si>
  <si>
    <t>Epsilon_0_Yr_2_L</t>
  </si>
  <si>
    <t># of Latinx students joining GT in grade K in 2019-20 / # Latinx students entering grade K in 2019-20</t>
  </si>
  <si>
    <t>Epsilon_0_Yr_2_TMR</t>
  </si>
  <si>
    <t># of TMR students joining GT in grade K in 2019-20 / # TMR students entering grade K in 2019-20</t>
  </si>
  <si>
    <t>Epsilon_0_Yr_2_Oth</t>
  </si>
  <si>
    <t># of Oth students joining GT in grade K in 2019-20 / # Oth students entering grade K in 2019-20</t>
  </si>
  <si>
    <t>Epsilon_0_Yr_3_W</t>
  </si>
  <si>
    <t># of White students joining GT in grade K in 2020-21 / # White students entering grade K in 2020-21</t>
  </si>
  <si>
    <t>Epsilon_0_Yr_3_A</t>
  </si>
  <si>
    <t># of Asian students joining GT in grade K in 2020-21 / # Asian students entering grade K in 2020-21</t>
  </si>
  <si>
    <t>Epsilon_0_Yr_3_L</t>
  </si>
  <si>
    <t># of Latinx students joining GT in grade K in 2020-21 / # Latinx students entering grade K in 2020-21</t>
  </si>
  <si>
    <t>Epsilon_0_Yr_3_TMR</t>
  </si>
  <si>
    <t># of TMR students joining GT in grade K in 2020-21 / # TMR students entering grade K in 2020-21</t>
  </si>
  <si>
    <t>Epsilon_0_Yr_3_Oth</t>
  </si>
  <si>
    <t># of Oth students joining GT in grade K in 2020-21 / # Oth students entering grade K in 2020-21</t>
  </si>
  <si>
    <t>Epsilon_0_Yr_4_W</t>
  </si>
  <si>
    <t># of White students joining GT in grade K in 2021-22 / # White students entering grade K in 2021-22</t>
  </si>
  <si>
    <t>Epsilon_0_Yr_4_A</t>
  </si>
  <si>
    <t># of Asian students joining GT in grade K in 2021-22 / # Asian students entering grade K in 2021-22</t>
  </si>
  <si>
    <t>Epsilon_0_Yr_4_L</t>
  </si>
  <si>
    <t># of Latinx students joining GT in grade K in 2021-22 / # Latinx students entering grade K in 2021-22</t>
  </si>
  <si>
    <t>Epsilon_0_Yr_4_TMR</t>
  </si>
  <si>
    <t>Epsilon_0_Yr_4_Oth</t>
  </si>
  <si>
    <t>Epsilon_0_Yr_5_W</t>
  </si>
  <si>
    <t>Epsilon_0_Yr_5_A</t>
  </si>
  <si>
    <t>Epsilon_0_Yr_5_L</t>
  </si>
  <si>
    <t>Epsilon_0_Yr_5_TMR</t>
  </si>
  <si>
    <t>Epsilon_0_Yr_5_Oth</t>
  </si>
  <si>
    <t>Epsilon_0_Yr_6_W</t>
  </si>
  <si>
    <t>Epsilon_0_Yr_6_A</t>
  </si>
  <si>
    <t>Epsilon_0_Yr_6_L</t>
  </si>
  <si>
    <t>Epsilon_0_Yr_6_TMR</t>
  </si>
  <si>
    <t>Epsilon_0_Yr_6_Oth</t>
  </si>
  <si>
    <t># of TMR students joining GT in grade K in 2021-22 / # TMR students entering grade K in 2021-22</t>
  </si>
  <si>
    <t># of Oth students joining GT in grade K in 2021-22 / # Oth students entering grade K in 2021-22</t>
  </si>
  <si>
    <t># of White students joining GT in grade K in 2022-23 / # White students entering grade K in 2022-23</t>
  </si>
  <si>
    <t># of Asian students joining GT in grade K in 2022-23 / # Asian students entering grade K in 2022-23</t>
  </si>
  <si>
    <t># of Latinx students joining GT in grade K in 2022-23 / # Latinx students entering grade K in 2022-23</t>
  </si>
  <si>
    <t># of TMR students joining GT in grade K in 2022-23 / # TMR students entering grade K in 2022-23</t>
  </si>
  <si>
    <t># of Oth students joining GT in grade K in 2022-23 / # Oth students entering grade K in 2022-23</t>
  </si>
  <si>
    <t># of White students joining GT in grade K in 2023-24 / # White students entering grade K in 2023-24</t>
  </si>
  <si>
    <t># of Asian students joining GT in grade K in 2023-24 / # Asian students entering grade K in 2023-24</t>
  </si>
  <si>
    <t># of Latinx students joining GT in grade K in 2023-24 / # Latinx students entering grade K in 2023-24</t>
  </si>
  <si>
    <t># of TMR students joining GT in grade K in 2023-24 / # TMR students entering grade K in 2023-24</t>
  </si>
  <si>
    <t># of Oth students joining GT in grade K in 2023-24 / # Oth students entering grade K in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</si>
</sst>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55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/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14" fontId="18" fillId="0" borderId="10" xfId="0" applyNumberFormat="1" applyFont="1" applyBorder="1"/>
    <xf numFmtId="0" fontId="0" fillId="0" borderId="11" xfId="0" applyBorder="1"/>
    <xf numFmtId="14" fontId="18" fillId="0" borderId="12" xfId="0" applyNumberFormat="1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1" xfId="0" applyFont="1" applyBorder="1" applyAlignment="1">
      <alignment horizontal="left"/>
    </xf>
    <xf numFmtId="0" fontId="0" fillId="0" borderId="13" xfId="0" applyBorder="1"/>
    <xf numFmtId="14" fontId="18" fillId="0" borderId="14" xfId="0" applyNumberFormat="1" applyFont="1" applyBorder="1"/>
    <xf numFmtId="0" fontId="18" fillId="0" borderId="13" xfId="0" applyFont="1" applyBorder="1"/>
    <xf numFmtId="0" fontId="18" fillId="0" borderId="14" xfId="0" applyFont="1" applyBorder="1"/>
    <xf numFmtId="14" fontId="18" fillId="0" borderId="0" xfId="0" applyNumberFormat="1" applyFont="1"/>
    <xf numFmtId="14" fontId="18" fillId="0" borderId="11" xfId="0" applyNumberFormat="1" applyFont="1" applyBorder="1"/>
    <xf numFmtId="0" fontId="0" fillId="0" borderId="16" xfId="0" applyBorder="1"/>
    <xf numFmtId="0" fontId="24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8" fillId="0" borderId="15" xfId="0" applyFont="1" applyBorder="1"/>
    <xf numFmtId="0" fontId="0" fillId="0" borderId="15" xfId="0" applyBorder="1"/>
    <xf numFmtId="0" fontId="16" fillId="0" borderId="1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8" fillId="0" borderId="19" xfId="0" applyFont="1" applyBorder="1"/>
    <xf numFmtId="0" fontId="16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20" fillId="0" borderId="0" xfId="0" applyFont="1"/>
    <xf numFmtId="0" fontId="20" fillId="0" borderId="20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1" fontId="18" fillId="0" borderId="20" xfId="0" applyNumberFormat="1" applyFont="1" applyBorder="1"/>
    <xf numFmtId="1" fontId="18" fillId="0" borderId="21" xfId="0" applyNumberFormat="1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6" fillId="0" borderId="0" xfId="0" applyFont="1" applyAlignment="1">
      <alignment horizontal="center"/>
    </xf>
    <xf numFmtId="0" fontId="0" fillId="0" borderId="12" xfId="0" applyBorder="1"/>
    <xf numFmtId="0" fontId="0" fillId="0" borderId="14" xfId="0" applyBorder="1"/>
    <xf numFmtId="14" fontId="18" fillId="0" borderId="13" xfId="0" applyNumberFormat="1" applyFont="1" applyBorder="1"/>
    <xf numFmtId="0" fontId="18" fillId="0" borderId="18" xfId="0" applyFont="1" applyBorder="1"/>
    <xf numFmtId="1" fontId="18" fillId="0" borderId="15" xfId="0" applyNumberFormat="1" applyFont="1" applyBorder="1"/>
    <xf numFmtId="0" fontId="18" fillId="0" borderId="17" xfId="0" applyFont="1" applyBorder="1"/>
    <xf numFmtId="0" fontId="21" fillId="0" borderId="10" xfId="42" applyBorder="1" applyAlignment="1">
      <alignment horizontal="center"/>
    </xf>
    <xf numFmtId="0" fontId="21" fillId="0" borderId="0" xfId="42" applyBorder="1" applyAlignment="1">
      <alignment horizontal="center"/>
    </xf>
    <xf numFmtId="0" fontId="21" fillId="0" borderId="15" xfId="42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vsd.org/parents-students/enrollment/pupil-count" TargetMode="External"/><Relationship Id="rId1" Type="http://schemas.openxmlformats.org/officeDocument/2006/relationships/hyperlink" Target="https://public.tableau.com/app/profile/boulder.valley.school.district/viz/StrategicPlanMetrics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919"/>
  <sheetViews>
    <sheetView tabSelected="1" topLeftCell="E883" zoomScaleNormal="100" workbookViewId="0">
      <selection activeCell="I914" sqref="I914"/>
    </sheetView>
  </sheetViews>
  <sheetFormatPr defaultRowHeight="14.25" x14ac:dyDescent="0.45"/>
  <cols>
    <col min="1" max="2" width="9.06640625" customWidth="1"/>
    <col min="3" max="3" width="10" customWidth="1"/>
    <col min="5" max="5" width="16.265625" bestFit="1" customWidth="1"/>
    <col min="6" max="6" width="16.19921875" bestFit="1" customWidth="1"/>
    <col min="7" max="7" width="14.59765625" bestFit="1" customWidth="1"/>
    <col min="8" max="8" width="17.46484375" bestFit="1" customWidth="1"/>
    <col min="9" max="9" width="15.796875" bestFit="1" customWidth="1"/>
    <col min="10" max="10" width="17.46484375" bestFit="1" customWidth="1"/>
    <col min="11" max="12" width="9.19921875" customWidth="1"/>
    <col min="17" max="17" width="12.265625" bestFit="1" customWidth="1"/>
    <col min="18" max="18" width="18.53125" style="32" bestFit="1" customWidth="1"/>
    <col min="19" max="19" width="27.06640625" style="32" customWidth="1"/>
    <col min="20" max="20" width="18.19921875" bestFit="1" customWidth="1"/>
    <col min="30" max="30" width="14.06640625" bestFit="1" customWidth="1"/>
  </cols>
  <sheetData>
    <row r="1" spans="1:32" x14ac:dyDescent="0.45">
      <c r="A1" s="49" t="s">
        <v>704</v>
      </c>
      <c r="B1" s="50"/>
      <c r="C1" s="50"/>
      <c r="D1" s="50"/>
      <c r="E1" s="50"/>
      <c r="F1" s="50"/>
      <c r="G1" s="50"/>
      <c r="H1" s="50"/>
      <c r="I1" s="51"/>
      <c r="J1" s="49" t="s">
        <v>705</v>
      </c>
      <c r="K1" s="50"/>
      <c r="L1" s="50"/>
      <c r="M1" s="50"/>
      <c r="N1" s="50"/>
      <c r="O1" s="50"/>
      <c r="P1" s="51"/>
      <c r="Q1" s="52" t="s">
        <v>737</v>
      </c>
      <c r="R1" s="53"/>
      <c r="S1" s="54"/>
      <c r="T1" s="35" t="s">
        <v>706</v>
      </c>
    </row>
    <row r="2" spans="1:32" ht="15.75" x14ac:dyDescent="0.45">
      <c r="A2" s="3" t="s">
        <v>1428</v>
      </c>
      <c r="B2" s="42" t="s">
        <v>1429</v>
      </c>
      <c r="C2" s="42" t="s">
        <v>1419</v>
      </c>
      <c r="D2" s="42" t="s">
        <v>1420</v>
      </c>
      <c r="E2" s="42" t="s">
        <v>703</v>
      </c>
      <c r="F2" s="42" t="s">
        <v>1417</v>
      </c>
      <c r="G2" s="42" t="s">
        <v>1416</v>
      </c>
      <c r="H2" s="42" t="s">
        <v>1421</v>
      </c>
      <c r="I2" s="27" t="s">
        <v>1422</v>
      </c>
      <c r="J2" s="6" t="s">
        <v>1418</v>
      </c>
      <c r="K2" s="7" t="s">
        <v>1423</v>
      </c>
      <c r="L2" s="7" t="s">
        <v>1424</v>
      </c>
      <c r="M2" s="7" t="s">
        <v>1419</v>
      </c>
      <c r="N2" s="7" t="s">
        <v>1420</v>
      </c>
      <c r="O2" s="7" t="s">
        <v>1425</v>
      </c>
      <c r="P2" s="7" t="s">
        <v>1426</v>
      </c>
      <c r="Q2" s="6" t="s">
        <v>198</v>
      </c>
      <c r="R2" s="7" t="s">
        <v>196</v>
      </c>
      <c r="S2" s="21" t="s">
        <v>710</v>
      </c>
      <c r="T2" s="36" t="s">
        <v>197</v>
      </c>
      <c r="V2" s="32"/>
      <c r="W2" s="34"/>
      <c r="X2" s="31"/>
      <c r="Y2" s="31"/>
      <c r="Z2" s="31"/>
      <c r="AA2" s="31"/>
      <c r="AD2" s="34"/>
      <c r="AE2" s="31"/>
      <c r="AF2" s="31"/>
    </row>
    <row r="3" spans="1:32" x14ac:dyDescent="0.45">
      <c r="A3" s="4"/>
      <c r="B3" t="s">
        <v>707</v>
      </c>
      <c r="D3" t="s">
        <v>708</v>
      </c>
      <c r="E3" t="s">
        <v>709</v>
      </c>
      <c r="G3">
        <f>0.665</f>
        <v>0.66500000000000004</v>
      </c>
      <c r="I3" s="26"/>
      <c r="J3" s="8">
        <v>43315</v>
      </c>
      <c r="K3" s="18"/>
      <c r="L3" s="18" t="s">
        <v>707</v>
      </c>
      <c r="M3" s="2"/>
      <c r="N3" s="2" t="s">
        <v>708</v>
      </c>
      <c r="O3" s="2"/>
      <c r="P3" s="2">
        <v>1828</v>
      </c>
      <c r="Q3" s="5" t="s">
        <v>207</v>
      </c>
      <c r="R3" s="1" t="s">
        <v>27</v>
      </c>
      <c r="S3" s="22" t="s">
        <v>711</v>
      </c>
      <c r="T3" s="37">
        <f>G3*P3</f>
        <v>1215.6200000000001</v>
      </c>
    </row>
    <row r="4" spans="1:32" x14ac:dyDescent="0.45">
      <c r="A4" s="4" t="s">
        <v>713</v>
      </c>
      <c r="C4" t="s">
        <v>708</v>
      </c>
      <c r="E4" t="s">
        <v>709</v>
      </c>
      <c r="H4">
        <v>6</v>
      </c>
      <c r="I4" s="26"/>
      <c r="J4" s="5"/>
      <c r="K4" s="2"/>
      <c r="L4" s="2"/>
      <c r="M4" s="2"/>
      <c r="N4" s="2"/>
      <c r="O4" s="2"/>
      <c r="P4" s="2"/>
      <c r="Q4" s="5" t="s">
        <v>207</v>
      </c>
      <c r="R4" s="1" t="s">
        <v>28</v>
      </c>
      <c r="S4" s="22" t="s">
        <v>712</v>
      </c>
      <c r="T4" s="37">
        <f>H4</f>
        <v>6</v>
      </c>
      <c r="V4" s="32"/>
    </row>
    <row r="5" spans="1:32" x14ac:dyDescent="0.45">
      <c r="A5" s="4" t="s">
        <v>713</v>
      </c>
      <c r="C5" t="s">
        <v>708</v>
      </c>
      <c r="E5" t="s">
        <v>709</v>
      </c>
      <c r="F5">
        <v>0.66500000000000004</v>
      </c>
      <c r="H5">
        <v>6</v>
      </c>
      <c r="I5" s="26"/>
      <c r="J5" s="8">
        <v>43221</v>
      </c>
      <c r="K5" s="18" t="s">
        <v>713</v>
      </c>
      <c r="L5" s="18"/>
      <c r="M5" s="2" t="s">
        <v>708</v>
      </c>
      <c r="N5" s="2"/>
      <c r="O5" s="2">
        <v>1941</v>
      </c>
      <c r="P5" s="2"/>
      <c r="Q5" s="5" t="s">
        <v>207</v>
      </c>
      <c r="R5" s="1" t="s">
        <v>29</v>
      </c>
      <c r="S5" s="22" t="s">
        <v>714</v>
      </c>
      <c r="T5" s="37">
        <f>(O5*F5)-H5</f>
        <v>1284.7650000000001</v>
      </c>
    </row>
    <row r="6" spans="1:32" x14ac:dyDescent="0.45">
      <c r="A6" s="4" t="s">
        <v>713</v>
      </c>
      <c r="C6">
        <v>1</v>
      </c>
      <c r="E6" t="s">
        <v>709</v>
      </c>
      <c r="H6">
        <v>34</v>
      </c>
      <c r="I6" s="26"/>
      <c r="J6" s="8"/>
      <c r="K6" s="18"/>
      <c r="L6" s="18"/>
      <c r="M6" s="2"/>
      <c r="N6" s="2"/>
      <c r="O6" s="2"/>
      <c r="P6" s="2"/>
      <c r="Q6" s="5" t="s">
        <v>207</v>
      </c>
      <c r="R6" s="1" t="s">
        <v>30</v>
      </c>
      <c r="S6" s="22" t="s">
        <v>715</v>
      </c>
      <c r="T6" s="37">
        <f t="shared" ref="T6" si="0">H6</f>
        <v>34</v>
      </c>
    </row>
    <row r="7" spans="1:32" x14ac:dyDescent="0.45">
      <c r="A7" s="4" t="s">
        <v>713</v>
      </c>
      <c r="C7">
        <v>1</v>
      </c>
      <c r="E7" t="s">
        <v>709</v>
      </c>
      <c r="F7">
        <v>0.67500000000000004</v>
      </c>
      <c r="H7">
        <v>34</v>
      </c>
      <c r="I7" s="26"/>
      <c r="J7" s="8">
        <v>43221</v>
      </c>
      <c r="K7" s="18" t="s">
        <v>713</v>
      </c>
      <c r="L7" s="18"/>
      <c r="M7" s="2">
        <v>1</v>
      </c>
      <c r="N7" s="2"/>
      <c r="O7" s="2">
        <v>2118</v>
      </c>
      <c r="P7" s="2"/>
      <c r="Q7" s="5" t="s">
        <v>207</v>
      </c>
      <c r="R7" s="1" t="s">
        <v>31</v>
      </c>
      <c r="S7" s="22" t="s">
        <v>725</v>
      </c>
      <c r="T7" s="37">
        <f>(O7*F7)-H7</f>
        <v>1395.65</v>
      </c>
    </row>
    <row r="8" spans="1:32" x14ac:dyDescent="0.45">
      <c r="A8" s="4" t="s">
        <v>713</v>
      </c>
      <c r="C8">
        <v>2</v>
      </c>
      <c r="E8" t="s">
        <v>709</v>
      </c>
      <c r="H8">
        <v>103</v>
      </c>
      <c r="I8" s="26"/>
      <c r="J8" s="5"/>
      <c r="K8" s="2"/>
      <c r="L8" s="2"/>
      <c r="M8" s="2"/>
      <c r="N8" s="2"/>
      <c r="O8" s="2"/>
      <c r="P8" s="2"/>
      <c r="Q8" s="5" t="s">
        <v>207</v>
      </c>
      <c r="R8" s="1" t="s">
        <v>32</v>
      </c>
      <c r="S8" s="22" t="s">
        <v>726</v>
      </c>
      <c r="T8" s="37">
        <f t="shared" ref="T8" si="1">H8</f>
        <v>103</v>
      </c>
    </row>
    <row r="9" spans="1:32" x14ac:dyDescent="0.45">
      <c r="A9" s="4" t="s">
        <v>713</v>
      </c>
      <c r="C9">
        <v>2</v>
      </c>
      <c r="E9" t="s">
        <v>709</v>
      </c>
      <c r="F9">
        <v>0.67700000000000005</v>
      </c>
      <c r="H9">
        <v>103</v>
      </c>
      <c r="I9" s="26"/>
      <c r="J9" s="8">
        <v>43221</v>
      </c>
      <c r="K9" s="18" t="s">
        <v>713</v>
      </c>
      <c r="L9" s="18"/>
      <c r="M9" s="2">
        <v>2</v>
      </c>
      <c r="N9" s="2"/>
      <c r="O9" s="2">
        <v>2111</v>
      </c>
      <c r="P9" s="2"/>
      <c r="Q9" s="5" t="s">
        <v>207</v>
      </c>
      <c r="R9" s="1" t="s">
        <v>33</v>
      </c>
      <c r="S9" s="22" t="s">
        <v>727</v>
      </c>
      <c r="T9" s="37">
        <f>(O9*F9)-H9</f>
        <v>1326.1470000000002</v>
      </c>
    </row>
    <row r="10" spans="1:32" x14ac:dyDescent="0.45">
      <c r="A10" s="4" t="s">
        <v>713</v>
      </c>
      <c r="C10">
        <v>3</v>
      </c>
      <c r="E10" t="s">
        <v>709</v>
      </c>
      <c r="H10">
        <v>199</v>
      </c>
      <c r="I10" s="26"/>
      <c r="J10" s="5"/>
      <c r="K10" s="18"/>
      <c r="L10" s="2"/>
      <c r="M10" s="2"/>
      <c r="N10" s="2"/>
      <c r="O10" s="2"/>
      <c r="P10" s="2"/>
      <c r="Q10" s="5" t="s">
        <v>207</v>
      </c>
      <c r="R10" s="1" t="s">
        <v>34</v>
      </c>
      <c r="S10" s="22" t="s">
        <v>716</v>
      </c>
      <c r="T10" s="37">
        <f t="shared" ref="T10" si="2">H10</f>
        <v>199</v>
      </c>
    </row>
    <row r="11" spans="1:32" x14ac:dyDescent="0.45">
      <c r="A11" s="4" t="s">
        <v>713</v>
      </c>
      <c r="C11">
        <v>3</v>
      </c>
      <c r="E11" t="s">
        <v>709</v>
      </c>
      <c r="F11">
        <v>0.68300000000000005</v>
      </c>
      <c r="H11">
        <v>199</v>
      </c>
      <c r="I11" s="26"/>
      <c r="J11" s="8">
        <v>43221</v>
      </c>
      <c r="K11" s="18" t="s">
        <v>713</v>
      </c>
      <c r="L11" s="18"/>
      <c r="M11" s="2">
        <v>3</v>
      </c>
      <c r="N11" s="2"/>
      <c r="O11" s="2">
        <v>2177</v>
      </c>
      <c r="P11" s="2"/>
      <c r="Q11" s="5" t="s">
        <v>207</v>
      </c>
      <c r="R11" s="1" t="s">
        <v>35</v>
      </c>
      <c r="S11" s="22" t="s">
        <v>729</v>
      </c>
      <c r="T11" s="37">
        <f>(O11*F11)-H11</f>
        <v>1287.8910000000001</v>
      </c>
    </row>
    <row r="12" spans="1:32" x14ac:dyDescent="0.45">
      <c r="A12" s="4" t="s">
        <v>713</v>
      </c>
      <c r="C12">
        <v>4</v>
      </c>
      <c r="E12" t="s">
        <v>709</v>
      </c>
      <c r="H12">
        <v>299</v>
      </c>
      <c r="I12" s="26"/>
      <c r="J12" s="5"/>
      <c r="K12" s="2"/>
      <c r="L12" s="2"/>
      <c r="M12" s="2"/>
      <c r="N12" s="2"/>
      <c r="O12" s="2"/>
      <c r="P12" s="2"/>
      <c r="Q12" s="5" t="s">
        <v>207</v>
      </c>
      <c r="R12" s="1" t="s">
        <v>36</v>
      </c>
      <c r="S12" s="22" t="s">
        <v>717</v>
      </c>
      <c r="T12" s="37">
        <f t="shared" ref="T12" si="3">H12</f>
        <v>299</v>
      </c>
    </row>
    <row r="13" spans="1:32" x14ac:dyDescent="0.45">
      <c r="A13" s="4" t="s">
        <v>713</v>
      </c>
      <c r="C13">
        <v>4</v>
      </c>
      <c r="E13" t="s">
        <v>709</v>
      </c>
      <c r="F13">
        <v>0.67500000000000004</v>
      </c>
      <c r="H13">
        <v>299</v>
      </c>
      <c r="I13" s="26"/>
      <c r="J13" s="8">
        <v>43221</v>
      </c>
      <c r="K13" s="18" t="s">
        <v>713</v>
      </c>
      <c r="L13" s="18"/>
      <c r="M13" s="2">
        <v>4</v>
      </c>
      <c r="N13" s="2"/>
      <c r="O13" s="2">
        <v>2284</v>
      </c>
      <c r="P13" s="2"/>
      <c r="Q13" s="5" t="s">
        <v>207</v>
      </c>
      <c r="R13" s="1" t="s">
        <v>37</v>
      </c>
      <c r="S13" s="22" t="s">
        <v>730</v>
      </c>
      <c r="T13" s="37">
        <f>(O13*F13)-H13</f>
        <v>1242.7</v>
      </c>
    </row>
    <row r="14" spans="1:32" x14ac:dyDescent="0.45">
      <c r="A14" s="4" t="s">
        <v>713</v>
      </c>
      <c r="C14">
        <v>5</v>
      </c>
      <c r="E14" t="s">
        <v>709</v>
      </c>
      <c r="H14">
        <v>332</v>
      </c>
      <c r="I14" s="26"/>
      <c r="J14" s="5"/>
      <c r="K14" s="18"/>
      <c r="L14" s="2"/>
      <c r="M14" s="2"/>
      <c r="N14" s="2"/>
      <c r="O14" s="2"/>
      <c r="P14" s="2"/>
      <c r="Q14" s="5" t="s">
        <v>207</v>
      </c>
      <c r="R14" s="1" t="s">
        <v>38</v>
      </c>
      <c r="S14" s="22" t="s">
        <v>718</v>
      </c>
      <c r="T14" s="37">
        <f t="shared" ref="T14" si="4">H14</f>
        <v>332</v>
      </c>
    </row>
    <row r="15" spans="1:32" x14ac:dyDescent="0.45">
      <c r="A15" s="4" t="s">
        <v>713</v>
      </c>
      <c r="C15">
        <v>5</v>
      </c>
      <c r="E15" t="s">
        <v>709</v>
      </c>
      <c r="F15">
        <v>0.68400000000000005</v>
      </c>
      <c r="H15">
        <v>332</v>
      </c>
      <c r="I15" s="26"/>
      <c r="J15" s="8">
        <v>43221</v>
      </c>
      <c r="K15" s="18" t="s">
        <v>713</v>
      </c>
      <c r="L15" s="18"/>
      <c r="M15" s="2">
        <v>5</v>
      </c>
      <c r="N15" s="2"/>
      <c r="O15" s="2">
        <v>2284</v>
      </c>
      <c r="P15" s="2"/>
      <c r="Q15" s="5" t="s">
        <v>207</v>
      </c>
      <c r="R15" s="1" t="s">
        <v>39</v>
      </c>
      <c r="S15" s="22" t="s">
        <v>731</v>
      </c>
      <c r="T15" s="37">
        <f>(O15*F15)-H15</f>
        <v>1230.2560000000001</v>
      </c>
    </row>
    <row r="16" spans="1:32" x14ac:dyDescent="0.45">
      <c r="A16" s="4" t="s">
        <v>713</v>
      </c>
      <c r="C16">
        <v>6</v>
      </c>
      <c r="E16" t="s">
        <v>709</v>
      </c>
      <c r="H16">
        <v>380</v>
      </c>
      <c r="I16" s="26"/>
      <c r="J16" s="5"/>
      <c r="K16" s="2"/>
      <c r="L16" s="2"/>
      <c r="M16" s="2"/>
      <c r="N16" s="2"/>
      <c r="O16" s="2"/>
      <c r="P16" s="2"/>
      <c r="Q16" s="5" t="s">
        <v>207</v>
      </c>
      <c r="R16" s="1" t="s">
        <v>231</v>
      </c>
      <c r="S16" s="22" t="s">
        <v>719</v>
      </c>
      <c r="T16" s="37">
        <f t="shared" ref="T16" si="5">H16</f>
        <v>380</v>
      </c>
    </row>
    <row r="17" spans="1:20" x14ac:dyDescent="0.45">
      <c r="A17" s="4" t="s">
        <v>713</v>
      </c>
      <c r="C17">
        <v>6</v>
      </c>
      <c r="E17" t="s">
        <v>709</v>
      </c>
      <c r="F17">
        <v>0.69199999999999995</v>
      </c>
      <c r="H17">
        <v>380</v>
      </c>
      <c r="I17" s="26"/>
      <c r="J17" s="8">
        <v>43221</v>
      </c>
      <c r="K17" s="18" t="s">
        <v>713</v>
      </c>
      <c r="L17" s="18"/>
      <c r="M17" s="2">
        <v>6</v>
      </c>
      <c r="N17" s="2"/>
      <c r="O17" s="2">
        <v>2462</v>
      </c>
      <c r="P17" s="2"/>
      <c r="Q17" s="5" t="s">
        <v>207</v>
      </c>
      <c r="R17" s="1" t="s">
        <v>232</v>
      </c>
      <c r="S17" s="22" t="s">
        <v>732</v>
      </c>
      <c r="T17" s="37">
        <f>(O17*F17)-H17</f>
        <v>1323.704</v>
      </c>
    </row>
    <row r="18" spans="1:20" x14ac:dyDescent="0.45">
      <c r="A18" s="4" t="s">
        <v>713</v>
      </c>
      <c r="C18">
        <v>7</v>
      </c>
      <c r="E18" t="s">
        <v>709</v>
      </c>
      <c r="H18">
        <v>393</v>
      </c>
      <c r="I18" s="26"/>
      <c r="J18" s="5"/>
      <c r="K18" s="18"/>
      <c r="L18" s="2"/>
      <c r="M18" s="2"/>
      <c r="N18" s="2"/>
      <c r="O18" s="2"/>
      <c r="P18" s="2"/>
      <c r="Q18" s="5" t="s">
        <v>207</v>
      </c>
      <c r="R18" s="1" t="s">
        <v>271</v>
      </c>
      <c r="S18" s="22" t="s">
        <v>720</v>
      </c>
      <c r="T18" s="37">
        <f t="shared" ref="T18" si="6">H18</f>
        <v>393</v>
      </c>
    </row>
    <row r="19" spans="1:20" x14ac:dyDescent="0.45">
      <c r="A19" s="4" t="s">
        <v>713</v>
      </c>
      <c r="C19">
        <v>7</v>
      </c>
      <c r="E19" t="s">
        <v>709</v>
      </c>
      <c r="F19">
        <v>0.67700000000000005</v>
      </c>
      <c r="H19">
        <v>393</v>
      </c>
      <c r="I19" s="26"/>
      <c r="J19" s="8">
        <v>43221</v>
      </c>
      <c r="K19" s="18" t="s">
        <v>713</v>
      </c>
      <c r="L19" s="18"/>
      <c r="M19" s="2">
        <v>7</v>
      </c>
      <c r="N19" s="2"/>
      <c r="O19" s="2">
        <v>2401</v>
      </c>
      <c r="P19" s="2"/>
      <c r="Q19" s="5" t="s">
        <v>207</v>
      </c>
      <c r="R19" s="1" t="s">
        <v>272</v>
      </c>
      <c r="S19" s="22" t="s">
        <v>733</v>
      </c>
      <c r="T19" s="37">
        <f>(O19*F19)-H19</f>
        <v>1232.4770000000001</v>
      </c>
    </row>
    <row r="20" spans="1:20" x14ac:dyDescent="0.45">
      <c r="A20" s="4" t="s">
        <v>713</v>
      </c>
      <c r="C20">
        <v>8</v>
      </c>
      <c r="E20" t="s">
        <v>709</v>
      </c>
      <c r="H20">
        <v>404</v>
      </c>
      <c r="I20" s="26"/>
      <c r="J20" s="8"/>
      <c r="K20" s="2"/>
      <c r="L20" s="18"/>
      <c r="M20" s="2"/>
      <c r="N20" s="2"/>
      <c r="O20" s="2"/>
      <c r="P20" s="2"/>
      <c r="Q20" s="5" t="s">
        <v>207</v>
      </c>
      <c r="R20" s="1" t="s">
        <v>273</v>
      </c>
      <c r="S20" s="22" t="s">
        <v>721</v>
      </c>
      <c r="T20" s="37">
        <f t="shared" ref="T20" si="7">H20</f>
        <v>404</v>
      </c>
    </row>
    <row r="21" spans="1:20" x14ac:dyDescent="0.45">
      <c r="A21" s="4" t="s">
        <v>713</v>
      </c>
      <c r="C21">
        <v>8</v>
      </c>
      <c r="E21" t="s">
        <v>709</v>
      </c>
      <c r="F21">
        <v>0.70499999999999996</v>
      </c>
      <c r="H21">
        <v>404</v>
      </c>
      <c r="I21" s="26"/>
      <c r="J21" s="8">
        <v>43221</v>
      </c>
      <c r="K21" s="18" t="s">
        <v>713</v>
      </c>
      <c r="L21" s="18"/>
      <c r="M21" s="2">
        <v>8</v>
      </c>
      <c r="N21" s="2"/>
      <c r="O21" s="2">
        <v>2458</v>
      </c>
      <c r="P21" s="2"/>
      <c r="Q21" s="5" t="s">
        <v>207</v>
      </c>
      <c r="R21" s="1" t="s">
        <v>274</v>
      </c>
      <c r="S21" s="22" t="s">
        <v>734</v>
      </c>
      <c r="T21" s="37">
        <f>(O21*F21)-H21</f>
        <v>1328.8899999999999</v>
      </c>
    </row>
    <row r="22" spans="1:20" x14ac:dyDescent="0.45">
      <c r="A22" s="4" t="s">
        <v>713</v>
      </c>
      <c r="C22">
        <v>9</v>
      </c>
      <c r="E22" t="s">
        <v>709</v>
      </c>
      <c r="H22">
        <v>422</v>
      </c>
      <c r="I22" s="26"/>
      <c r="J22" s="5"/>
      <c r="K22" s="18"/>
      <c r="L22" s="2"/>
      <c r="M22" s="2"/>
      <c r="N22" s="2"/>
      <c r="O22" s="2"/>
      <c r="P22" s="2"/>
      <c r="Q22" s="5" t="s">
        <v>207</v>
      </c>
      <c r="R22" s="1" t="s">
        <v>275</v>
      </c>
      <c r="S22" s="22" t="s">
        <v>722</v>
      </c>
      <c r="T22" s="37">
        <f t="shared" ref="T22" si="8">H22</f>
        <v>422</v>
      </c>
    </row>
    <row r="23" spans="1:20" x14ac:dyDescent="0.45">
      <c r="A23" s="4" t="s">
        <v>713</v>
      </c>
      <c r="C23">
        <v>9</v>
      </c>
      <c r="E23" t="s">
        <v>709</v>
      </c>
      <c r="F23">
        <v>0.68500000000000005</v>
      </c>
      <c r="H23">
        <v>422</v>
      </c>
      <c r="I23" s="26"/>
      <c r="J23" s="8">
        <v>43221</v>
      </c>
      <c r="K23" s="18" t="s">
        <v>713</v>
      </c>
      <c r="L23" s="18"/>
      <c r="M23" s="2">
        <v>9</v>
      </c>
      <c r="N23" s="2"/>
      <c r="O23" s="2">
        <v>2599</v>
      </c>
      <c r="P23" s="2"/>
      <c r="Q23" s="5" t="s">
        <v>207</v>
      </c>
      <c r="R23" s="1" t="s">
        <v>276</v>
      </c>
      <c r="S23" s="22" t="s">
        <v>735</v>
      </c>
      <c r="T23" s="37">
        <f>(O23*F23)-H23</f>
        <v>1358.3150000000001</v>
      </c>
    </row>
    <row r="24" spans="1:20" x14ac:dyDescent="0.45">
      <c r="A24" s="4" t="s">
        <v>713</v>
      </c>
      <c r="C24">
        <v>10</v>
      </c>
      <c r="E24" t="s">
        <v>709</v>
      </c>
      <c r="H24">
        <v>372</v>
      </c>
      <c r="I24" s="26"/>
      <c r="J24" s="5"/>
      <c r="K24" s="2"/>
      <c r="L24" s="2"/>
      <c r="M24" s="2"/>
      <c r="N24" s="2"/>
      <c r="O24" s="2"/>
      <c r="P24" s="2"/>
      <c r="Q24" s="5" t="s">
        <v>207</v>
      </c>
      <c r="R24" s="1" t="s">
        <v>277</v>
      </c>
      <c r="S24" s="22" t="s">
        <v>723</v>
      </c>
      <c r="T24" s="37">
        <f t="shared" ref="T24" si="9">H24</f>
        <v>372</v>
      </c>
    </row>
    <row r="25" spans="1:20" x14ac:dyDescent="0.45">
      <c r="A25" s="4" t="s">
        <v>713</v>
      </c>
      <c r="C25">
        <v>10</v>
      </c>
      <c r="E25" t="s">
        <v>709</v>
      </c>
      <c r="F25">
        <v>0.68200000000000005</v>
      </c>
      <c r="H25">
        <v>372</v>
      </c>
      <c r="I25" s="26"/>
      <c r="J25" s="8">
        <v>43221</v>
      </c>
      <c r="K25" s="18" t="s">
        <v>713</v>
      </c>
      <c r="L25" s="18"/>
      <c r="M25" s="2">
        <v>10</v>
      </c>
      <c r="N25" s="2"/>
      <c r="O25" s="2">
        <v>2532</v>
      </c>
      <c r="P25" s="2"/>
      <c r="Q25" s="5" t="s">
        <v>207</v>
      </c>
      <c r="R25" s="1" t="s">
        <v>278</v>
      </c>
      <c r="S25" s="22" t="s">
        <v>736</v>
      </c>
      <c r="T25" s="37">
        <f>(O25*F25)-H25</f>
        <v>1354.8240000000001</v>
      </c>
    </row>
    <row r="26" spans="1:20" x14ac:dyDescent="0.45">
      <c r="A26" s="4" t="s">
        <v>713</v>
      </c>
      <c r="C26">
        <v>11</v>
      </c>
      <c r="E26" t="s">
        <v>709</v>
      </c>
      <c r="H26">
        <v>366</v>
      </c>
      <c r="I26" s="26"/>
      <c r="J26" s="5"/>
      <c r="K26" s="18"/>
      <c r="L26" s="2"/>
      <c r="M26" s="2"/>
      <c r="N26" s="2"/>
      <c r="O26" s="2"/>
      <c r="P26" s="2"/>
      <c r="Q26" s="5" t="s">
        <v>207</v>
      </c>
      <c r="R26" s="1" t="s">
        <v>279</v>
      </c>
      <c r="S26" s="22" t="s">
        <v>724</v>
      </c>
      <c r="T26" s="37">
        <f t="shared" ref="T26:T28" si="10">H26</f>
        <v>366</v>
      </c>
    </row>
    <row r="27" spans="1:20" x14ac:dyDescent="0.45">
      <c r="A27" t="s">
        <v>713</v>
      </c>
      <c r="C27">
        <v>11</v>
      </c>
      <c r="E27" t="s">
        <v>709</v>
      </c>
      <c r="F27">
        <v>0.70499999999999996</v>
      </c>
      <c r="H27">
        <v>366</v>
      </c>
      <c r="I27" s="26"/>
      <c r="J27" s="18">
        <v>43221</v>
      </c>
      <c r="K27" s="18" t="s">
        <v>713</v>
      </c>
      <c r="L27" s="18"/>
      <c r="M27" s="2">
        <v>11</v>
      </c>
      <c r="N27" s="2"/>
      <c r="O27" s="2">
        <v>2488</v>
      </c>
      <c r="P27" s="25"/>
      <c r="Q27" s="2" t="s">
        <v>207</v>
      </c>
      <c r="R27" s="1" t="s">
        <v>280</v>
      </c>
      <c r="S27" s="22" t="s">
        <v>728</v>
      </c>
      <c r="T27" s="37">
        <f>(O27*F27)-H27</f>
        <v>1388.04</v>
      </c>
    </row>
    <row r="28" spans="1:20" x14ac:dyDescent="0.45">
      <c r="A28" s="4" t="s">
        <v>713</v>
      </c>
      <c r="C28">
        <v>12</v>
      </c>
      <c r="E28" t="s">
        <v>709</v>
      </c>
      <c r="H28">
        <v>338</v>
      </c>
      <c r="I28" s="26"/>
      <c r="J28" s="8"/>
      <c r="K28" s="18"/>
      <c r="L28" s="18"/>
      <c r="M28" s="2"/>
      <c r="N28" s="2"/>
      <c r="O28" s="2"/>
      <c r="P28" s="2"/>
      <c r="Q28" s="5" t="s">
        <v>207</v>
      </c>
      <c r="R28" s="1" t="s">
        <v>1818</v>
      </c>
      <c r="S28" s="22" t="s">
        <v>1820</v>
      </c>
      <c r="T28" s="37">
        <f t="shared" si="10"/>
        <v>338</v>
      </c>
    </row>
    <row r="29" spans="1:20" s="9" customFormat="1" x14ac:dyDescent="0.45">
      <c r="A29" s="9" t="s">
        <v>713</v>
      </c>
      <c r="C29" s="9">
        <v>12</v>
      </c>
      <c r="E29" s="9" t="s">
        <v>709</v>
      </c>
      <c r="F29" s="9">
        <v>0.69699999999999995</v>
      </c>
      <c r="H29" s="9">
        <v>338</v>
      </c>
      <c r="I29" s="28"/>
      <c r="J29" s="10">
        <v>43221</v>
      </c>
      <c r="K29" s="19" t="s">
        <v>713</v>
      </c>
      <c r="L29" s="19"/>
      <c r="M29" s="11">
        <v>12</v>
      </c>
      <c r="N29" s="11"/>
      <c r="O29" s="11">
        <v>2397</v>
      </c>
      <c r="P29" s="11"/>
      <c r="Q29" s="12" t="s">
        <v>207</v>
      </c>
      <c r="R29" s="13" t="s">
        <v>1819</v>
      </c>
      <c r="S29" s="23" t="s">
        <v>1821</v>
      </c>
      <c r="T29" s="38">
        <f>(O29*F29)-H29</f>
        <v>1332.7089999999998</v>
      </c>
    </row>
    <row r="30" spans="1:20" x14ac:dyDescent="0.45">
      <c r="A30" s="4"/>
      <c r="B30" t="s">
        <v>707</v>
      </c>
      <c r="D30" t="s">
        <v>708</v>
      </c>
      <c r="E30" t="s">
        <v>738</v>
      </c>
      <c r="G30">
        <v>4.9000000000000002E-2</v>
      </c>
      <c r="I30" s="26"/>
      <c r="J30" s="8">
        <v>43315</v>
      </c>
      <c r="K30" s="18"/>
      <c r="L30" s="18" t="s">
        <v>707</v>
      </c>
      <c r="M30" s="2"/>
      <c r="N30" s="2" t="s">
        <v>708</v>
      </c>
      <c r="O30" s="2"/>
      <c r="P30" s="2">
        <v>1828</v>
      </c>
      <c r="Q30" s="5" t="s">
        <v>208</v>
      </c>
      <c r="R30" s="1" t="s">
        <v>40</v>
      </c>
      <c r="S30" s="22" t="s">
        <v>739</v>
      </c>
      <c r="T30" s="37">
        <f>G30*P30</f>
        <v>89.572000000000003</v>
      </c>
    </row>
    <row r="31" spans="1:20" x14ac:dyDescent="0.45">
      <c r="A31" s="4" t="s">
        <v>713</v>
      </c>
      <c r="C31" t="s">
        <v>708</v>
      </c>
      <c r="E31" t="s">
        <v>738</v>
      </c>
      <c r="H31">
        <v>0</v>
      </c>
      <c r="I31" s="26"/>
      <c r="J31" s="5"/>
      <c r="K31" s="2"/>
      <c r="L31" s="2"/>
      <c r="M31" s="2"/>
      <c r="N31" s="2"/>
      <c r="O31" s="2"/>
      <c r="P31" s="2"/>
      <c r="Q31" s="5" t="s">
        <v>208</v>
      </c>
      <c r="R31" s="1" t="s">
        <v>41</v>
      </c>
      <c r="S31" s="22" t="s">
        <v>740</v>
      </c>
      <c r="T31" s="37">
        <f>H31</f>
        <v>0</v>
      </c>
    </row>
    <row r="32" spans="1:20" x14ac:dyDescent="0.45">
      <c r="A32" s="4" t="s">
        <v>713</v>
      </c>
      <c r="C32" t="s">
        <v>708</v>
      </c>
      <c r="E32" t="s">
        <v>738</v>
      </c>
      <c r="F32">
        <v>6.7000000000000004E-2</v>
      </c>
      <c r="H32">
        <v>0</v>
      </c>
      <c r="I32" s="26"/>
      <c r="J32" s="8">
        <v>43221</v>
      </c>
      <c r="K32" s="18" t="s">
        <v>713</v>
      </c>
      <c r="L32" s="18"/>
      <c r="M32" s="2" t="s">
        <v>708</v>
      </c>
      <c r="N32" s="2"/>
      <c r="O32" s="2">
        <v>1941</v>
      </c>
      <c r="P32" s="2"/>
      <c r="Q32" s="5" t="s">
        <v>208</v>
      </c>
      <c r="R32" s="1" t="s">
        <v>42</v>
      </c>
      <c r="S32" s="22" t="s">
        <v>741</v>
      </c>
      <c r="T32" s="37">
        <f>(O32*F32)-H32</f>
        <v>130.047</v>
      </c>
    </row>
    <row r="33" spans="1:20" x14ac:dyDescent="0.45">
      <c r="A33" s="4" t="s">
        <v>713</v>
      </c>
      <c r="C33">
        <v>1</v>
      </c>
      <c r="E33" t="s">
        <v>738</v>
      </c>
      <c r="H33">
        <v>3</v>
      </c>
      <c r="I33" s="26"/>
      <c r="J33" s="8"/>
      <c r="K33" s="18"/>
      <c r="L33" s="18"/>
      <c r="M33" s="2"/>
      <c r="N33" s="2"/>
      <c r="O33" s="2"/>
      <c r="P33" s="2"/>
      <c r="Q33" s="5" t="s">
        <v>208</v>
      </c>
      <c r="R33" s="1" t="s">
        <v>43</v>
      </c>
      <c r="S33" s="22" t="s">
        <v>742</v>
      </c>
      <c r="T33" s="37">
        <f t="shared" ref="T33" si="11">H33</f>
        <v>3</v>
      </c>
    </row>
    <row r="34" spans="1:20" x14ac:dyDescent="0.45">
      <c r="A34" s="4" t="s">
        <v>713</v>
      </c>
      <c r="C34">
        <v>1</v>
      </c>
      <c r="E34" t="s">
        <v>738</v>
      </c>
      <c r="F34">
        <v>5.6000000000000001E-2</v>
      </c>
      <c r="H34">
        <v>3</v>
      </c>
      <c r="I34" s="26"/>
      <c r="J34" s="8">
        <v>43221</v>
      </c>
      <c r="K34" s="18" t="s">
        <v>713</v>
      </c>
      <c r="L34" s="18"/>
      <c r="M34" s="2">
        <v>1</v>
      </c>
      <c r="N34" s="2"/>
      <c r="O34" s="2">
        <v>2118</v>
      </c>
      <c r="P34" s="2"/>
      <c r="Q34" s="5" t="s">
        <v>208</v>
      </c>
      <c r="R34" s="1" t="s">
        <v>44</v>
      </c>
      <c r="S34" s="22" t="s">
        <v>743</v>
      </c>
      <c r="T34" s="37">
        <f>(O34*F34)-H34</f>
        <v>115.608</v>
      </c>
    </row>
    <row r="35" spans="1:20" x14ac:dyDescent="0.45">
      <c r="A35" s="4" t="s">
        <v>713</v>
      </c>
      <c r="C35">
        <v>2</v>
      </c>
      <c r="E35" t="s">
        <v>738</v>
      </c>
      <c r="H35">
        <v>6</v>
      </c>
      <c r="I35" s="26"/>
      <c r="J35" s="5"/>
      <c r="K35" s="2"/>
      <c r="L35" s="2"/>
      <c r="M35" s="2"/>
      <c r="N35" s="2"/>
      <c r="O35" s="2"/>
      <c r="P35" s="2"/>
      <c r="Q35" s="5" t="s">
        <v>208</v>
      </c>
      <c r="R35" s="1" t="s">
        <v>45</v>
      </c>
      <c r="S35" s="22" t="s">
        <v>744</v>
      </c>
      <c r="T35" s="37">
        <f t="shared" ref="T35" si="12">H35</f>
        <v>6</v>
      </c>
    </row>
    <row r="36" spans="1:20" x14ac:dyDescent="0.45">
      <c r="A36" s="4" t="s">
        <v>713</v>
      </c>
      <c r="C36">
        <v>2</v>
      </c>
      <c r="E36" t="s">
        <v>738</v>
      </c>
      <c r="F36">
        <v>5.6000000000000001E-2</v>
      </c>
      <c r="H36">
        <v>6</v>
      </c>
      <c r="I36" s="26"/>
      <c r="J36" s="8">
        <v>43221</v>
      </c>
      <c r="K36" s="18" t="s">
        <v>713</v>
      </c>
      <c r="L36" s="18"/>
      <c r="M36" s="2">
        <v>2</v>
      </c>
      <c r="N36" s="2"/>
      <c r="O36" s="2">
        <v>2111</v>
      </c>
      <c r="P36" s="2"/>
      <c r="Q36" s="5" t="s">
        <v>208</v>
      </c>
      <c r="R36" s="1" t="s">
        <v>46</v>
      </c>
      <c r="S36" s="22" t="s">
        <v>745</v>
      </c>
      <c r="T36" s="37">
        <f>(O36*F36)-H36</f>
        <v>112.21600000000001</v>
      </c>
    </row>
    <row r="37" spans="1:20" x14ac:dyDescent="0.45">
      <c r="A37" s="4" t="s">
        <v>713</v>
      </c>
      <c r="C37">
        <v>3</v>
      </c>
      <c r="E37" t="s">
        <v>738</v>
      </c>
      <c r="H37">
        <v>22</v>
      </c>
      <c r="I37" s="26"/>
      <c r="J37" s="5"/>
      <c r="K37" s="18"/>
      <c r="L37" s="2"/>
      <c r="M37" s="2"/>
      <c r="N37" s="2"/>
      <c r="O37" s="2"/>
      <c r="P37" s="2"/>
      <c r="Q37" s="5" t="s">
        <v>208</v>
      </c>
      <c r="R37" s="1" t="s">
        <v>47</v>
      </c>
      <c r="S37" s="22" t="s">
        <v>746</v>
      </c>
      <c r="T37" s="37">
        <f t="shared" ref="T37" si="13">H37</f>
        <v>22</v>
      </c>
    </row>
    <row r="38" spans="1:20" x14ac:dyDescent="0.45">
      <c r="A38" s="4" t="s">
        <v>713</v>
      </c>
      <c r="C38">
        <v>3</v>
      </c>
      <c r="E38" t="s">
        <v>738</v>
      </c>
      <c r="F38">
        <v>5.1999999999999998E-2</v>
      </c>
      <c r="H38">
        <v>22</v>
      </c>
      <c r="I38" s="26"/>
      <c r="J38" s="8">
        <v>43221</v>
      </c>
      <c r="K38" s="18" t="s">
        <v>713</v>
      </c>
      <c r="L38" s="18"/>
      <c r="M38" s="2">
        <v>3</v>
      </c>
      <c r="N38" s="2"/>
      <c r="O38" s="2">
        <v>2177</v>
      </c>
      <c r="P38" s="2"/>
      <c r="Q38" s="5" t="s">
        <v>208</v>
      </c>
      <c r="R38" s="1" t="s">
        <v>48</v>
      </c>
      <c r="S38" s="22" t="s">
        <v>747</v>
      </c>
      <c r="T38" s="37">
        <f>(O38*F38)-H38</f>
        <v>91.203999999999994</v>
      </c>
    </row>
    <row r="39" spans="1:20" x14ac:dyDescent="0.45">
      <c r="A39" s="4" t="s">
        <v>713</v>
      </c>
      <c r="C39">
        <v>4</v>
      </c>
      <c r="E39" t="s">
        <v>738</v>
      </c>
      <c r="H39">
        <v>24</v>
      </c>
      <c r="I39" s="26"/>
      <c r="J39" s="5"/>
      <c r="K39" s="2"/>
      <c r="L39" s="2"/>
      <c r="M39" s="2"/>
      <c r="N39" s="2"/>
      <c r="O39" s="2"/>
      <c r="P39" s="2"/>
      <c r="Q39" s="5" t="s">
        <v>208</v>
      </c>
      <c r="R39" s="1" t="s">
        <v>49</v>
      </c>
      <c r="S39" s="22" t="s">
        <v>748</v>
      </c>
      <c r="T39" s="37">
        <f t="shared" ref="T39" si="14">H39</f>
        <v>24</v>
      </c>
    </row>
    <row r="40" spans="1:20" x14ac:dyDescent="0.45">
      <c r="A40" s="4" t="s">
        <v>713</v>
      </c>
      <c r="C40">
        <v>4</v>
      </c>
      <c r="E40" t="s">
        <v>738</v>
      </c>
      <c r="F40">
        <v>5.3999999999999999E-2</v>
      </c>
      <c r="H40">
        <v>24</v>
      </c>
      <c r="I40" s="26"/>
      <c r="J40" s="8">
        <v>43221</v>
      </c>
      <c r="K40" s="18" t="s">
        <v>713</v>
      </c>
      <c r="L40" s="18"/>
      <c r="M40" s="2">
        <v>4</v>
      </c>
      <c r="N40" s="2"/>
      <c r="O40" s="2">
        <v>2284</v>
      </c>
      <c r="P40" s="2"/>
      <c r="Q40" s="5" t="s">
        <v>208</v>
      </c>
      <c r="R40" s="1" t="s">
        <v>50</v>
      </c>
      <c r="S40" s="22" t="s">
        <v>749</v>
      </c>
      <c r="T40" s="37">
        <f>(O40*F40)-H40</f>
        <v>99.335999999999999</v>
      </c>
    </row>
    <row r="41" spans="1:20" x14ac:dyDescent="0.45">
      <c r="A41" s="4" t="s">
        <v>713</v>
      </c>
      <c r="C41">
        <v>5</v>
      </c>
      <c r="E41" t="s">
        <v>738</v>
      </c>
      <c r="H41">
        <v>30</v>
      </c>
      <c r="I41" s="26"/>
      <c r="J41" s="5"/>
      <c r="K41" s="18"/>
      <c r="L41" s="2"/>
      <c r="M41" s="2"/>
      <c r="N41" s="2"/>
      <c r="O41" s="2"/>
      <c r="P41" s="2"/>
      <c r="Q41" s="5" t="s">
        <v>208</v>
      </c>
      <c r="R41" s="1" t="s">
        <v>51</v>
      </c>
      <c r="S41" s="22" t="s">
        <v>750</v>
      </c>
      <c r="T41" s="37">
        <f t="shared" ref="T41" si="15">H41</f>
        <v>30</v>
      </c>
    </row>
    <row r="42" spans="1:20" x14ac:dyDescent="0.45">
      <c r="A42" s="4" t="s">
        <v>713</v>
      </c>
      <c r="C42">
        <v>5</v>
      </c>
      <c r="E42" t="s">
        <v>738</v>
      </c>
      <c r="F42">
        <v>5.3999999999999999E-2</v>
      </c>
      <c r="H42">
        <v>30</v>
      </c>
      <c r="I42" s="26"/>
      <c r="J42" s="8">
        <v>43221</v>
      </c>
      <c r="K42" s="18" t="s">
        <v>713</v>
      </c>
      <c r="L42" s="18"/>
      <c r="M42" s="2">
        <v>5</v>
      </c>
      <c r="N42" s="2"/>
      <c r="O42" s="2">
        <v>2284</v>
      </c>
      <c r="P42" s="2"/>
      <c r="Q42" s="5" t="s">
        <v>208</v>
      </c>
      <c r="R42" s="1" t="s">
        <v>52</v>
      </c>
      <c r="S42" s="22" t="s">
        <v>751</v>
      </c>
      <c r="T42" s="37">
        <f>(O42*F42)-H42</f>
        <v>93.335999999999999</v>
      </c>
    </row>
    <row r="43" spans="1:20" x14ac:dyDescent="0.45">
      <c r="A43" s="4" t="s">
        <v>713</v>
      </c>
      <c r="C43">
        <v>6</v>
      </c>
      <c r="E43" t="s">
        <v>738</v>
      </c>
      <c r="H43">
        <v>37</v>
      </c>
      <c r="I43" s="26"/>
      <c r="J43" s="5"/>
      <c r="K43" s="2"/>
      <c r="L43" s="2"/>
      <c r="M43" s="2"/>
      <c r="N43" s="2"/>
      <c r="O43" s="2"/>
      <c r="P43" s="2"/>
      <c r="Q43" s="5" t="s">
        <v>208</v>
      </c>
      <c r="R43" s="1" t="s">
        <v>233</v>
      </c>
      <c r="S43" s="22" t="s">
        <v>752</v>
      </c>
      <c r="T43" s="37">
        <f t="shared" ref="T43" si="16">H43</f>
        <v>37</v>
      </c>
    </row>
    <row r="44" spans="1:20" x14ac:dyDescent="0.45">
      <c r="A44" s="4" t="s">
        <v>713</v>
      </c>
      <c r="C44">
        <v>6</v>
      </c>
      <c r="E44" t="s">
        <v>738</v>
      </c>
      <c r="F44">
        <v>5.8000000000000003E-2</v>
      </c>
      <c r="H44">
        <v>37</v>
      </c>
      <c r="I44" s="26"/>
      <c r="J44" s="8">
        <v>43221</v>
      </c>
      <c r="K44" s="18" t="s">
        <v>713</v>
      </c>
      <c r="L44" s="18"/>
      <c r="M44" s="2">
        <v>6</v>
      </c>
      <c r="N44" s="2"/>
      <c r="O44" s="2">
        <v>2462</v>
      </c>
      <c r="P44" s="2"/>
      <c r="Q44" s="5" t="s">
        <v>208</v>
      </c>
      <c r="R44" s="1" t="s">
        <v>234</v>
      </c>
      <c r="S44" s="22" t="s">
        <v>753</v>
      </c>
      <c r="T44" s="37">
        <f>(O44*F44)-H44</f>
        <v>105.79600000000002</v>
      </c>
    </row>
    <row r="45" spans="1:20" x14ac:dyDescent="0.45">
      <c r="A45" s="4" t="s">
        <v>713</v>
      </c>
      <c r="C45">
        <v>7</v>
      </c>
      <c r="E45" t="s">
        <v>738</v>
      </c>
      <c r="H45">
        <v>24</v>
      </c>
      <c r="I45" s="26"/>
      <c r="J45" s="5"/>
      <c r="K45" s="18"/>
      <c r="L45" s="2"/>
      <c r="M45" s="2"/>
      <c r="N45" s="2"/>
      <c r="O45" s="2"/>
      <c r="P45" s="2"/>
      <c r="Q45" s="5" t="s">
        <v>208</v>
      </c>
      <c r="R45" s="1" t="s">
        <v>281</v>
      </c>
      <c r="S45" s="22" t="s">
        <v>754</v>
      </c>
      <c r="T45" s="37">
        <f t="shared" ref="T45" si="17">H45</f>
        <v>24</v>
      </c>
    </row>
    <row r="46" spans="1:20" x14ac:dyDescent="0.45">
      <c r="A46" s="4" t="s">
        <v>713</v>
      </c>
      <c r="C46">
        <v>7</v>
      </c>
      <c r="E46" t="s">
        <v>738</v>
      </c>
      <c r="F46">
        <v>5.3999999999999999E-2</v>
      </c>
      <c r="H46">
        <v>24</v>
      </c>
      <c r="I46" s="26"/>
      <c r="J46" s="8">
        <v>43221</v>
      </c>
      <c r="K46" s="18" t="s">
        <v>713</v>
      </c>
      <c r="L46" s="18"/>
      <c r="M46" s="2">
        <v>7</v>
      </c>
      <c r="N46" s="2"/>
      <c r="O46" s="2">
        <v>2401</v>
      </c>
      <c r="P46" s="2"/>
      <c r="Q46" s="5" t="s">
        <v>208</v>
      </c>
      <c r="R46" s="1" t="s">
        <v>282</v>
      </c>
      <c r="S46" s="22" t="s">
        <v>755</v>
      </c>
      <c r="T46" s="37">
        <f>(O46*F46)-H46</f>
        <v>105.654</v>
      </c>
    </row>
    <row r="47" spans="1:20" x14ac:dyDescent="0.45">
      <c r="A47" s="4" t="s">
        <v>713</v>
      </c>
      <c r="C47">
        <v>8</v>
      </c>
      <c r="E47" t="s">
        <v>738</v>
      </c>
      <c r="H47">
        <v>46</v>
      </c>
      <c r="I47" s="26"/>
      <c r="J47" s="8"/>
      <c r="K47" s="2"/>
      <c r="L47" s="18"/>
      <c r="M47" s="2"/>
      <c r="N47" s="2"/>
      <c r="O47" s="2"/>
      <c r="P47" s="2"/>
      <c r="Q47" s="5" t="s">
        <v>208</v>
      </c>
      <c r="R47" s="1" t="s">
        <v>283</v>
      </c>
      <c r="S47" s="22" t="s">
        <v>756</v>
      </c>
      <c r="T47" s="37">
        <f t="shared" ref="T47" si="18">H47</f>
        <v>46</v>
      </c>
    </row>
    <row r="48" spans="1:20" x14ac:dyDescent="0.45">
      <c r="A48" s="4" t="s">
        <v>713</v>
      </c>
      <c r="C48">
        <v>8</v>
      </c>
      <c r="E48" t="s">
        <v>738</v>
      </c>
      <c r="F48">
        <v>5.7000000000000002E-2</v>
      </c>
      <c r="H48">
        <v>46</v>
      </c>
      <c r="I48" s="26"/>
      <c r="J48" s="8">
        <v>43221</v>
      </c>
      <c r="K48" s="18" t="s">
        <v>713</v>
      </c>
      <c r="L48" s="18"/>
      <c r="M48" s="2">
        <v>8</v>
      </c>
      <c r="N48" s="2"/>
      <c r="O48" s="2">
        <v>2458</v>
      </c>
      <c r="P48" s="2"/>
      <c r="Q48" s="5" t="s">
        <v>208</v>
      </c>
      <c r="R48" s="1" t="s">
        <v>284</v>
      </c>
      <c r="S48" s="22" t="s">
        <v>757</v>
      </c>
      <c r="T48" s="37">
        <f>(O48*F48)-H48</f>
        <v>94.105999999999995</v>
      </c>
    </row>
    <row r="49" spans="1:20" x14ac:dyDescent="0.45">
      <c r="A49" s="4" t="s">
        <v>713</v>
      </c>
      <c r="C49">
        <v>9</v>
      </c>
      <c r="E49" t="s">
        <v>738</v>
      </c>
      <c r="H49">
        <v>38</v>
      </c>
      <c r="I49" s="26"/>
      <c r="J49" s="5"/>
      <c r="K49" s="18"/>
      <c r="L49" s="2"/>
      <c r="M49" s="2"/>
      <c r="N49" s="2"/>
      <c r="O49" s="2"/>
      <c r="P49" s="2"/>
      <c r="Q49" s="5" t="s">
        <v>208</v>
      </c>
      <c r="R49" s="1" t="s">
        <v>285</v>
      </c>
      <c r="S49" s="22" t="s">
        <v>758</v>
      </c>
      <c r="T49" s="37">
        <f t="shared" ref="T49" si="19">H49</f>
        <v>38</v>
      </c>
    </row>
    <row r="50" spans="1:20" x14ac:dyDescent="0.45">
      <c r="A50" s="4" t="s">
        <v>713</v>
      </c>
      <c r="C50">
        <v>9</v>
      </c>
      <c r="E50" t="s">
        <v>738</v>
      </c>
      <c r="F50">
        <v>5.5E-2</v>
      </c>
      <c r="H50">
        <v>38</v>
      </c>
      <c r="I50" s="26"/>
      <c r="J50" s="8">
        <v>43221</v>
      </c>
      <c r="K50" s="18" t="s">
        <v>713</v>
      </c>
      <c r="L50" s="18"/>
      <c r="M50" s="2">
        <v>9</v>
      </c>
      <c r="N50" s="2"/>
      <c r="O50" s="2">
        <v>2599</v>
      </c>
      <c r="P50" s="2"/>
      <c r="Q50" s="5" t="s">
        <v>208</v>
      </c>
      <c r="R50" s="1" t="s">
        <v>286</v>
      </c>
      <c r="S50" s="22" t="s">
        <v>759</v>
      </c>
      <c r="T50" s="37">
        <f>(O50*F50)-H50</f>
        <v>104.94499999999999</v>
      </c>
    </row>
    <row r="51" spans="1:20" x14ac:dyDescent="0.45">
      <c r="A51" s="4" t="s">
        <v>713</v>
      </c>
      <c r="C51">
        <v>10</v>
      </c>
      <c r="E51" t="s">
        <v>738</v>
      </c>
      <c r="H51">
        <v>44</v>
      </c>
      <c r="I51" s="26"/>
      <c r="J51" s="5"/>
      <c r="K51" s="2"/>
      <c r="L51" s="2"/>
      <c r="M51" s="2"/>
      <c r="N51" s="2"/>
      <c r="O51" s="2"/>
      <c r="P51" s="2"/>
      <c r="Q51" s="5" t="s">
        <v>208</v>
      </c>
      <c r="R51" s="1" t="s">
        <v>287</v>
      </c>
      <c r="S51" s="22" t="s">
        <v>760</v>
      </c>
      <c r="T51" s="37">
        <f t="shared" ref="T51" si="20">H51</f>
        <v>44</v>
      </c>
    </row>
    <row r="52" spans="1:20" x14ac:dyDescent="0.45">
      <c r="A52" s="4" t="s">
        <v>713</v>
      </c>
      <c r="C52">
        <v>10</v>
      </c>
      <c r="E52" t="s">
        <v>738</v>
      </c>
      <c r="F52">
        <v>6.5000000000000002E-2</v>
      </c>
      <c r="H52">
        <v>44</v>
      </c>
      <c r="I52" s="26"/>
      <c r="J52" s="8">
        <v>43221</v>
      </c>
      <c r="K52" s="18" t="s">
        <v>713</v>
      </c>
      <c r="L52" s="18"/>
      <c r="M52" s="2">
        <v>10</v>
      </c>
      <c r="N52" s="2"/>
      <c r="O52" s="2">
        <v>2532</v>
      </c>
      <c r="P52" s="2"/>
      <c r="Q52" s="5" t="s">
        <v>208</v>
      </c>
      <c r="R52" s="1" t="s">
        <v>288</v>
      </c>
      <c r="S52" s="22" t="s">
        <v>761</v>
      </c>
      <c r="T52" s="37">
        <f>(O52*F52)-H52</f>
        <v>120.58000000000001</v>
      </c>
    </row>
    <row r="53" spans="1:20" x14ac:dyDescent="0.45">
      <c r="A53" s="4" t="s">
        <v>713</v>
      </c>
      <c r="C53">
        <v>11</v>
      </c>
      <c r="E53" t="s">
        <v>738</v>
      </c>
      <c r="H53">
        <v>39</v>
      </c>
      <c r="I53" s="26"/>
      <c r="J53" s="5"/>
      <c r="K53" s="18"/>
      <c r="L53" s="2"/>
      <c r="M53" s="2"/>
      <c r="N53" s="2"/>
      <c r="O53" s="2"/>
      <c r="P53" s="2"/>
      <c r="Q53" s="5" t="s">
        <v>208</v>
      </c>
      <c r="R53" s="1" t="s">
        <v>289</v>
      </c>
      <c r="S53" s="22" t="s">
        <v>762</v>
      </c>
      <c r="T53" s="37">
        <f t="shared" ref="T53" si="21">H53</f>
        <v>39</v>
      </c>
    </row>
    <row r="54" spans="1:20" x14ac:dyDescent="0.45">
      <c r="A54" t="s">
        <v>713</v>
      </c>
      <c r="C54">
        <v>11</v>
      </c>
      <c r="E54" t="s">
        <v>738</v>
      </c>
      <c r="F54">
        <v>5.3999999999999999E-2</v>
      </c>
      <c r="H54">
        <v>39</v>
      </c>
      <c r="I54" s="26"/>
      <c r="J54" s="18">
        <v>43221</v>
      </c>
      <c r="K54" s="18" t="s">
        <v>713</v>
      </c>
      <c r="L54" s="18"/>
      <c r="M54" s="2">
        <v>11</v>
      </c>
      <c r="N54" s="2"/>
      <c r="O54" s="2">
        <v>2488</v>
      </c>
      <c r="P54" s="25"/>
      <c r="Q54" s="2" t="s">
        <v>208</v>
      </c>
      <c r="R54" s="1" t="s">
        <v>290</v>
      </c>
      <c r="S54" s="22" t="s">
        <v>763</v>
      </c>
      <c r="T54" s="47">
        <f>(O54*F54)-H54</f>
        <v>95.352000000000004</v>
      </c>
    </row>
    <row r="55" spans="1:20" x14ac:dyDescent="0.45">
      <c r="A55" s="4" t="s">
        <v>713</v>
      </c>
      <c r="C55">
        <v>12</v>
      </c>
      <c r="E55" t="s">
        <v>738</v>
      </c>
      <c r="H55">
        <v>38</v>
      </c>
      <c r="I55" s="26"/>
      <c r="J55" s="8"/>
      <c r="K55" s="18"/>
      <c r="L55" s="18"/>
      <c r="M55" s="2"/>
      <c r="N55" s="2"/>
      <c r="O55" s="2"/>
      <c r="P55" s="2"/>
      <c r="Q55" s="5" t="s">
        <v>208</v>
      </c>
      <c r="R55" s="1" t="s">
        <v>1822</v>
      </c>
      <c r="S55" s="22" t="s">
        <v>1824</v>
      </c>
      <c r="T55" s="37">
        <f>H55</f>
        <v>38</v>
      </c>
    </row>
    <row r="56" spans="1:20" s="9" customFormat="1" x14ac:dyDescent="0.45">
      <c r="A56" s="43" t="s">
        <v>713</v>
      </c>
      <c r="C56" s="9">
        <v>12</v>
      </c>
      <c r="E56" s="9" t="s">
        <v>738</v>
      </c>
      <c r="F56" s="9">
        <v>5.2999999999999999E-2</v>
      </c>
      <c r="H56" s="9">
        <v>38</v>
      </c>
      <c r="I56" s="28"/>
      <c r="J56" s="10">
        <v>43221</v>
      </c>
      <c r="K56" s="19" t="s">
        <v>713</v>
      </c>
      <c r="L56" s="19"/>
      <c r="M56" s="11">
        <v>12</v>
      </c>
      <c r="N56" s="11"/>
      <c r="O56" s="11">
        <v>2397</v>
      </c>
      <c r="P56" s="11"/>
      <c r="Q56" s="12" t="s">
        <v>208</v>
      </c>
      <c r="R56" s="13" t="s">
        <v>1823</v>
      </c>
      <c r="S56" s="23" t="s">
        <v>1825</v>
      </c>
      <c r="T56" s="38">
        <f>(O56*F56)-H56</f>
        <v>89.040999999999997</v>
      </c>
    </row>
    <row r="57" spans="1:20" x14ac:dyDescent="0.45">
      <c r="A57" s="4"/>
      <c r="B57" t="s">
        <v>707</v>
      </c>
      <c r="D57" t="s">
        <v>708</v>
      </c>
      <c r="E57" t="s">
        <v>789</v>
      </c>
      <c r="G57">
        <v>0.20200000000000001</v>
      </c>
      <c r="I57" s="26"/>
      <c r="J57" s="8">
        <v>43315</v>
      </c>
      <c r="K57" s="18"/>
      <c r="L57" s="18" t="s">
        <v>707</v>
      </c>
      <c r="M57" s="2"/>
      <c r="N57" s="2" t="s">
        <v>708</v>
      </c>
      <c r="O57" s="2"/>
      <c r="P57" s="2">
        <v>1828</v>
      </c>
      <c r="Q57" s="5" t="s">
        <v>209</v>
      </c>
      <c r="R57" s="1" t="s">
        <v>54</v>
      </c>
      <c r="S57" s="22" t="s">
        <v>764</v>
      </c>
      <c r="T57" s="37">
        <f>G57*P57</f>
        <v>369.25600000000003</v>
      </c>
    </row>
    <row r="58" spans="1:20" x14ac:dyDescent="0.45">
      <c r="A58" s="4" t="s">
        <v>713</v>
      </c>
      <c r="C58" t="s">
        <v>708</v>
      </c>
      <c r="E58" t="s">
        <v>789</v>
      </c>
      <c r="H58">
        <v>0</v>
      </c>
      <c r="I58" s="26"/>
      <c r="J58" s="5"/>
      <c r="K58" s="2"/>
      <c r="L58" s="2"/>
      <c r="M58" s="2"/>
      <c r="N58" s="2"/>
      <c r="O58" s="2"/>
      <c r="P58" s="2"/>
      <c r="Q58" s="5" t="s">
        <v>209</v>
      </c>
      <c r="R58" s="1" t="s">
        <v>55</v>
      </c>
      <c r="S58" s="22" t="s">
        <v>765</v>
      </c>
      <c r="T58" s="37">
        <f>H58</f>
        <v>0</v>
      </c>
    </row>
    <row r="59" spans="1:20" x14ac:dyDescent="0.45">
      <c r="A59" s="4" t="s">
        <v>713</v>
      </c>
      <c r="C59" t="s">
        <v>708</v>
      </c>
      <c r="E59" t="s">
        <v>789</v>
      </c>
      <c r="F59">
        <v>0.186</v>
      </c>
      <c r="H59">
        <v>0</v>
      </c>
      <c r="I59" s="26"/>
      <c r="J59" s="8">
        <v>43221</v>
      </c>
      <c r="K59" s="18" t="s">
        <v>713</v>
      </c>
      <c r="L59" s="18"/>
      <c r="M59" s="2" t="s">
        <v>708</v>
      </c>
      <c r="N59" s="2"/>
      <c r="O59" s="2">
        <v>1941</v>
      </c>
      <c r="P59" s="2"/>
      <c r="Q59" s="5" t="s">
        <v>209</v>
      </c>
      <c r="R59" s="1" t="s">
        <v>53</v>
      </c>
      <c r="S59" s="22" t="s">
        <v>766</v>
      </c>
      <c r="T59" s="37">
        <f>(O59*F59)-H59</f>
        <v>361.02600000000001</v>
      </c>
    </row>
    <row r="60" spans="1:20" x14ac:dyDescent="0.45">
      <c r="A60" s="4" t="s">
        <v>713</v>
      </c>
      <c r="C60">
        <v>1</v>
      </c>
      <c r="E60" t="s">
        <v>789</v>
      </c>
      <c r="H60">
        <v>4</v>
      </c>
      <c r="I60" s="26"/>
      <c r="J60" s="8"/>
      <c r="K60" s="18"/>
      <c r="L60" s="18"/>
      <c r="M60" s="2"/>
      <c r="N60" s="2"/>
      <c r="O60" s="2"/>
      <c r="P60" s="2"/>
      <c r="Q60" s="5" t="s">
        <v>209</v>
      </c>
      <c r="R60" s="1" t="s">
        <v>56</v>
      </c>
      <c r="S60" s="22" t="s">
        <v>767</v>
      </c>
      <c r="T60" s="37">
        <f t="shared" ref="T60" si="22">H60</f>
        <v>4</v>
      </c>
    </row>
    <row r="61" spans="1:20" x14ac:dyDescent="0.45">
      <c r="A61" s="4" t="s">
        <v>713</v>
      </c>
      <c r="C61">
        <v>1</v>
      </c>
      <c r="E61" t="s">
        <v>789</v>
      </c>
      <c r="F61">
        <v>0.19600000000000001</v>
      </c>
      <c r="H61">
        <v>4</v>
      </c>
      <c r="I61" s="26"/>
      <c r="J61" s="8">
        <v>43221</v>
      </c>
      <c r="K61" s="18" t="s">
        <v>713</v>
      </c>
      <c r="L61" s="18"/>
      <c r="M61" s="2">
        <v>1</v>
      </c>
      <c r="N61" s="2"/>
      <c r="O61" s="2">
        <v>2118</v>
      </c>
      <c r="P61" s="2"/>
      <c r="Q61" s="5" t="s">
        <v>209</v>
      </c>
      <c r="R61" s="1" t="s">
        <v>57</v>
      </c>
      <c r="S61" s="22" t="s">
        <v>768</v>
      </c>
      <c r="T61" s="37">
        <f>(O61*F61)-H61</f>
        <v>411.12800000000004</v>
      </c>
    </row>
    <row r="62" spans="1:20" x14ac:dyDescent="0.45">
      <c r="A62" s="4" t="s">
        <v>713</v>
      </c>
      <c r="C62">
        <v>2</v>
      </c>
      <c r="E62" t="s">
        <v>789</v>
      </c>
      <c r="H62">
        <v>9</v>
      </c>
      <c r="I62" s="26"/>
      <c r="J62" s="5"/>
      <c r="K62" s="2"/>
      <c r="L62" s="2"/>
      <c r="M62" s="2"/>
      <c r="N62" s="2"/>
      <c r="O62" s="2"/>
      <c r="P62" s="2"/>
      <c r="Q62" s="5" t="s">
        <v>209</v>
      </c>
      <c r="R62" s="1" t="s">
        <v>58</v>
      </c>
      <c r="S62" s="22" t="s">
        <v>769</v>
      </c>
      <c r="T62" s="37">
        <f t="shared" ref="T62" si="23">H62</f>
        <v>9</v>
      </c>
    </row>
    <row r="63" spans="1:20" x14ac:dyDescent="0.45">
      <c r="A63" s="4" t="s">
        <v>713</v>
      </c>
      <c r="C63">
        <v>2</v>
      </c>
      <c r="E63" t="s">
        <v>789</v>
      </c>
      <c r="F63">
        <v>0.19500000000000001</v>
      </c>
      <c r="H63">
        <v>9</v>
      </c>
      <c r="I63" s="26"/>
      <c r="J63" s="8">
        <v>43221</v>
      </c>
      <c r="K63" s="18" t="s">
        <v>713</v>
      </c>
      <c r="L63" s="18"/>
      <c r="M63" s="2">
        <v>2</v>
      </c>
      <c r="N63" s="2"/>
      <c r="O63" s="2">
        <v>2111</v>
      </c>
      <c r="P63" s="2"/>
      <c r="Q63" s="5" t="s">
        <v>209</v>
      </c>
      <c r="R63" s="1" t="s">
        <v>59</v>
      </c>
      <c r="S63" s="22" t="s">
        <v>770</v>
      </c>
      <c r="T63" s="37">
        <f>(O63*F63)-H63</f>
        <v>402.64500000000004</v>
      </c>
    </row>
    <row r="64" spans="1:20" x14ac:dyDescent="0.45">
      <c r="A64" s="4" t="s">
        <v>713</v>
      </c>
      <c r="C64">
        <v>3</v>
      </c>
      <c r="E64" t="s">
        <v>789</v>
      </c>
      <c r="H64">
        <v>28</v>
      </c>
      <c r="I64" s="26"/>
      <c r="J64" s="5"/>
      <c r="K64" s="18"/>
      <c r="L64" s="2"/>
      <c r="M64" s="2"/>
      <c r="N64" s="2"/>
      <c r="O64" s="2"/>
      <c r="P64" s="2"/>
      <c r="Q64" s="5" t="s">
        <v>209</v>
      </c>
      <c r="R64" s="1" t="s">
        <v>60</v>
      </c>
      <c r="S64" s="22" t="s">
        <v>771</v>
      </c>
      <c r="T64" s="37">
        <f t="shared" ref="T64" si="24">H64</f>
        <v>28</v>
      </c>
    </row>
    <row r="65" spans="1:20" x14ac:dyDescent="0.45">
      <c r="A65" s="4" t="s">
        <v>713</v>
      </c>
      <c r="C65">
        <v>3</v>
      </c>
      <c r="E65" t="s">
        <v>789</v>
      </c>
      <c r="F65">
        <v>0.19800000000000001</v>
      </c>
      <c r="H65">
        <v>28</v>
      </c>
      <c r="I65" s="26"/>
      <c r="J65" s="8">
        <v>43221</v>
      </c>
      <c r="K65" s="18" t="s">
        <v>713</v>
      </c>
      <c r="L65" s="18"/>
      <c r="M65" s="2">
        <v>3</v>
      </c>
      <c r="N65" s="2"/>
      <c r="O65" s="2">
        <v>2177</v>
      </c>
      <c r="P65" s="2"/>
      <c r="Q65" s="5" t="s">
        <v>209</v>
      </c>
      <c r="R65" s="1" t="s">
        <v>61</v>
      </c>
      <c r="S65" s="22" t="s">
        <v>772</v>
      </c>
      <c r="T65" s="37">
        <f>(O65*F65)-H65</f>
        <v>403.04599999999999</v>
      </c>
    </row>
    <row r="66" spans="1:20" x14ac:dyDescent="0.45">
      <c r="A66" s="4" t="s">
        <v>713</v>
      </c>
      <c r="C66">
        <v>4</v>
      </c>
      <c r="E66" t="s">
        <v>789</v>
      </c>
      <c r="H66">
        <v>25</v>
      </c>
      <c r="I66" s="26"/>
      <c r="J66" s="5"/>
      <c r="K66" s="2"/>
      <c r="L66" s="2"/>
      <c r="M66" s="2"/>
      <c r="N66" s="2"/>
      <c r="O66" s="2"/>
      <c r="P66" s="2"/>
      <c r="Q66" s="5" t="s">
        <v>209</v>
      </c>
      <c r="R66" s="1" t="s">
        <v>62</v>
      </c>
      <c r="S66" s="22" t="s">
        <v>773</v>
      </c>
      <c r="T66" s="37">
        <f t="shared" ref="T66" si="25">H66</f>
        <v>25</v>
      </c>
    </row>
    <row r="67" spans="1:20" x14ac:dyDescent="0.45">
      <c r="A67" s="4" t="s">
        <v>713</v>
      </c>
      <c r="C67">
        <v>4</v>
      </c>
      <c r="E67" t="s">
        <v>789</v>
      </c>
      <c r="F67">
        <v>0.19900000000000001</v>
      </c>
      <c r="H67">
        <v>25</v>
      </c>
      <c r="I67" s="26"/>
      <c r="J67" s="8">
        <v>43221</v>
      </c>
      <c r="K67" s="18" t="s">
        <v>713</v>
      </c>
      <c r="L67" s="18"/>
      <c r="M67" s="2">
        <v>4</v>
      </c>
      <c r="N67" s="2"/>
      <c r="O67" s="2">
        <v>2284</v>
      </c>
      <c r="P67" s="2"/>
      <c r="Q67" s="5" t="s">
        <v>209</v>
      </c>
      <c r="R67" s="1" t="s">
        <v>63</v>
      </c>
      <c r="S67" s="22" t="s">
        <v>774</v>
      </c>
      <c r="T67" s="37">
        <f>(O67*F67)-H67</f>
        <v>429.51600000000002</v>
      </c>
    </row>
    <row r="68" spans="1:20" x14ac:dyDescent="0.45">
      <c r="A68" s="4" t="s">
        <v>713</v>
      </c>
      <c r="C68">
        <v>5</v>
      </c>
      <c r="E68" t="s">
        <v>789</v>
      </c>
      <c r="H68">
        <v>41</v>
      </c>
      <c r="I68" s="26"/>
      <c r="J68" s="5"/>
      <c r="K68" s="18"/>
      <c r="L68" s="2"/>
      <c r="M68" s="2"/>
      <c r="N68" s="2"/>
      <c r="O68" s="2"/>
      <c r="P68" s="2"/>
      <c r="Q68" s="5" t="s">
        <v>209</v>
      </c>
      <c r="R68" s="1" t="s">
        <v>64</v>
      </c>
      <c r="S68" s="22" t="s">
        <v>775</v>
      </c>
      <c r="T68" s="37">
        <f t="shared" ref="T68" si="26">H68</f>
        <v>41</v>
      </c>
    </row>
    <row r="69" spans="1:20" x14ac:dyDescent="0.45">
      <c r="A69" s="4" t="s">
        <v>713</v>
      </c>
      <c r="C69">
        <v>5</v>
      </c>
      <c r="E69" t="s">
        <v>789</v>
      </c>
      <c r="F69">
        <v>0.187</v>
      </c>
      <c r="H69">
        <v>41</v>
      </c>
      <c r="I69" s="26"/>
      <c r="J69" s="8">
        <v>43221</v>
      </c>
      <c r="K69" s="18" t="s">
        <v>713</v>
      </c>
      <c r="L69" s="18"/>
      <c r="M69" s="2">
        <v>5</v>
      </c>
      <c r="N69" s="2"/>
      <c r="O69" s="2">
        <v>2284</v>
      </c>
      <c r="P69" s="2"/>
      <c r="Q69" s="5" t="s">
        <v>209</v>
      </c>
      <c r="R69" s="1" t="s">
        <v>65</v>
      </c>
      <c r="S69" s="22" t="s">
        <v>776</v>
      </c>
      <c r="T69" s="37">
        <f>(O69*F69)-H69</f>
        <v>386.108</v>
      </c>
    </row>
    <row r="70" spans="1:20" x14ac:dyDescent="0.45">
      <c r="A70" s="4" t="s">
        <v>713</v>
      </c>
      <c r="C70">
        <v>6</v>
      </c>
      <c r="E70" t="s">
        <v>789</v>
      </c>
      <c r="H70">
        <v>46</v>
      </c>
      <c r="I70" s="26"/>
      <c r="J70" s="5"/>
      <c r="K70" s="2"/>
      <c r="L70" s="2"/>
      <c r="M70" s="2"/>
      <c r="N70" s="2"/>
      <c r="O70" s="2"/>
      <c r="P70" s="2"/>
      <c r="Q70" s="5" t="s">
        <v>209</v>
      </c>
      <c r="R70" s="1" t="s">
        <v>235</v>
      </c>
      <c r="S70" s="22" t="s">
        <v>777</v>
      </c>
      <c r="T70" s="37">
        <f t="shared" ref="T70" si="27">H70</f>
        <v>46</v>
      </c>
    </row>
    <row r="71" spans="1:20" x14ac:dyDescent="0.45">
      <c r="A71" s="4" t="s">
        <v>713</v>
      </c>
      <c r="C71">
        <v>6</v>
      </c>
      <c r="E71" t="s">
        <v>789</v>
      </c>
      <c r="F71">
        <v>0.17599999999999999</v>
      </c>
      <c r="H71">
        <v>46</v>
      </c>
      <c r="I71" s="26"/>
      <c r="J71" s="8">
        <v>43221</v>
      </c>
      <c r="K71" s="18" t="s">
        <v>713</v>
      </c>
      <c r="L71" s="18"/>
      <c r="M71" s="2">
        <v>6</v>
      </c>
      <c r="N71" s="2"/>
      <c r="O71" s="2">
        <v>2462</v>
      </c>
      <c r="P71" s="2"/>
      <c r="Q71" s="5" t="s">
        <v>209</v>
      </c>
      <c r="R71" s="1" t="s">
        <v>236</v>
      </c>
      <c r="S71" s="22" t="s">
        <v>778</v>
      </c>
      <c r="T71" s="37">
        <f>(O71*F71)-H71</f>
        <v>387.31199999999995</v>
      </c>
    </row>
    <row r="72" spans="1:20" x14ac:dyDescent="0.45">
      <c r="A72" s="4" t="s">
        <v>713</v>
      </c>
      <c r="C72">
        <v>7</v>
      </c>
      <c r="E72" t="s">
        <v>789</v>
      </c>
      <c r="H72">
        <v>57</v>
      </c>
      <c r="I72" s="26"/>
      <c r="J72" s="5"/>
      <c r="K72" s="18"/>
      <c r="L72" s="2"/>
      <c r="M72" s="2"/>
      <c r="N72" s="2"/>
      <c r="O72" s="2"/>
      <c r="P72" s="2"/>
      <c r="Q72" s="5" t="s">
        <v>209</v>
      </c>
      <c r="R72" s="1" t="s">
        <v>303</v>
      </c>
      <c r="S72" s="22" t="s">
        <v>779</v>
      </c>
      <c r="T72" s="37">
        <f t="shared" ref="T72" si="28">H72</f>
        <v>57</v>
      </c>
    </row>
    <row r="73" spans="1:20" x14ac:dyDescent="0.45">
      <c r="A73" s="4" t="s">
        <v>713</v>
      </c>
      <c r="C73">
        <v>7</v>
      </c>
      <c r="E73" t="s">
        <v>789</v>
      </c>
      <c r="F73">
        <v>0.19600000000000001</v>
      </c>
      <c r="H73">
        <v>57</v>
      </c>
      <c r="I73" s="26"/>
      <c r="J73" s="8">
        <v>43221</v>
      </c>
      <c r="K73" s="18" t="s">
        <v>713</v>
      </c>
      <c r="L73" s="18"/>
      <c r="M73" s="2">
        <v>7</v>
      </c>
      <c r="N73" s="2"/>
      <c r="O73" s="2">
        <v>2401</v>
      </c>
      <c r="P73" s="2"/>
      <c r="Q73" s="5" t="s">
        <v>209</v>
      </c>
      <c r="R73" s="1" t="s">
        <v>304</v>
      </c>
      <c r="S73" s="22" t="s">
        <v>780</v>
      </c>
      <c r="T73" s="37">
        <f>(O73*F73)-H73</f>
        <v>413.596</v>
      </c>
    </row>
    <row r="74" spans="1:20" x14ac:dyDescent="0.45">
      <c r="A74" s="4" t="s">
        <v>713</v>
      </c>
      <c r="C74">
        <v>8</v>
      </c>
      <c r="E74" t="s">
        <v>789</v>
      </c>
      <c r="H74">
        <v>47</v>
      </c>
      <c r="I74" s="26"/>
      <c r="J74" s="8"/>
      <c r="K74" s="2"/>
      <c r="L74" s="18"/>
      <c r="M74" s="2"/>
      <c r="N74" s="2"/>
      <c r="O74" s="2"/>
      <c r="P74" s="2"/>
      <c r="Q74" s="5" t="s">
        <v>209</v>
      </c>
      <c r="R74" s="1" t="s">
        <v>305</v>
      </c>
      <c r="S74" s="22" t="s">
        <v>781</v>
      </c>
      <c r="T74" s="37">
        <f t="shared" ref="T74" si="29">H74</f>
        <v>47</v>
      </c>
    </row>
    <row r="75" spans="1:20" x14ac:dyDescent="0.45">
      <c r="A75" s="4" t="s">
        <v>713</v>
      </c>
      <c r="C75">
        <v>8</v>
      </c>
      <c r="E75" t="s">
        <v>789</v>
      </c>
      <c r="F75">
        <v>0.17499999999999999</v>
      </c>
      <c r="H75">
        <v>47</v>
      </c>
      <c r="I75" s="26"/>
      <c r="J75" s="8">
        <v>43221</v>
      </c>
      <c r="K75" s="18" t="s">
        <v>713</v>
      </c>
      <c r="L75" s="18"/>
      <c r="M75" s="2">
        <v>8</v>
      </c>
      <c r="N75" s="2"/>
      <c r="O75" s="2">
        <v>2458</v>
      </c>
      <c r="P75" s="2"/>
      <c r="Q75" s="5" t="s">
        <v>209</v>
      </c>
      <c r="R75" s="1" t="s">
        <v>306</v>
      </c>
      <c r="S75" s="22" t="s">
        <v>782</v>
      </c>
      <c r="T75" s="37">
        <f>(O75*F75)-H75</f>
        <v>383.15</v>
      </c>
    </row>
    <row r="76" spans="1:20" x14ac:dyDescent="0.45">
      <c r="A76" s="4" t="s">
        <v>713</v>
      </c>
      <c r="C76">
        <v>9</v>
      </c>
      <c r="E76" t="s">
        <v>789</v>
      </c>
      <c r="H76">
        <v>55</v>
      </c>
      <c r="I76" s="26"/>
      <c r="J76" s="5"/>
      <c r="K76" s="18"/>
      <c r="L76" s="2"/>
      <c r="M76" s="2"/>
      <c r="N76" s="2"/>
      <c r="O76" s="2"/>
      <c r="P76" s="2"/>
      <c r="Q76" s="5" t="s">
        <v>209</v>
      </c>
      <c r="R76" s="1" t="s">
        <v>307</v>
      </c>
      <c r="S76" s="22" t="s">
        <v>783</v>
      </c>
      <c r="T76" s="37">
        <f t="shared" ref="T76" si="30">H76</f>
        <v>55</v>
      </c>
    </row>
    <row r="77" spans="1:20" x14ac:dyDescent="0.45">
      <c r="A77" s="4" t="s">
        <v>713</v>
      </c>
      <c r="C77">
        <v>9</v>
      </c>
      <c r="E77" t="s">
        <v>789</v>
      </c>
      <c r="F77">
        <v>0.191</v>
      </c>
      <c r="H77">
        <v>55</v>
      </c>
      <c r="I77" s="26"/>
      <c r="J77" s="8">
        <v>43221</v>
      </c>
      <c r="K77" s="18" t="s">
        <v>713</v>
      </c>
      <c r="L77" s="18"/>
      <c r="M77" s="2">
        <v>9</v>
      </c>
      <c r="N77" s="2"/>
      <c r="O77" s="2">
        <v>2599</v>
      </c>
      <c r="P77" s="2"/>
      <c r="Q77" s="5" t="s">
        <v>209</v>
      </c>
      <c r="R77" s="1" t="s">
        <v>308</v>
      </c>
      <c r="S77" s="22" t="s">
        <v>784</v>
      </c>
      <c r="T77" s="37">
        <f>(O77*F77)-H77</f>
        <v>441.40899999999999</v>
      </c>
    </row>
    <row r="78" spans="1:20" x14ac:dyDescent="0.45">
      <c r="A78" s="4" t="s">
        <v>713</v>
      </c>
      <c r="C78">
        <v>10</v>
      </c>
      <c r="E78" t="s">
        <v>789</v>
      </c>
      <c r="H78">
        <v>51</v>
      </c>
      <c r="I78" s="26"/>
      <c r="J78" s="5"/>
      <c r="K78" s="2"/>
      <c r="L78" s="2"/>
      <c r="M78" s="2"/>
      <c r="N78" s="2"/>
      <c r="O78" s="2"/>
      <c r="P78" s="2"/>
      <c r="Q78" s="5" t="s">
        <v>209</v>
      </c>
      <c r="R78" s="1" t="s">
        <v>309</v>
      </c>
      <c r="S78" s="22" t="s">
        <v>785</v>
      </c>
      <c r="T78" s="37">
        <f t="shared" ref="T78" si="31">H78</f>
        <v>51</v>
      </c>
    </row>
    <row r="79" spans="1:20" x14ac:dyDescent="0.45">
      <c r="A79" s="4" t="s">
        <v>713</v>
      </c>
      <c r="C79">
        <v>10</v>
      </c>
      <c r="E79" t="s">
        <v>789</v>
      </c>
      <c r="F79">
        <v>0.188</v>
      </c>
      <c r="H79">
        <v>51</v>
      </c>
      <c r="I79" s="26"/>
      <c r="J79" s="8">
        <v>43221</v>
      </c>
      <c r="K79" s="18" t="s">
        <v>713</v>
      </c>
      <c r="L79" s="18"/>
      <c r="M79" s="2">
        <v>10</v>
      </c>
      <c r="N79" s="2"/>
      <c r="O79" s="2">
        <v>2532</v>
      </c>
      <c r="P79" s="2"/>
      <c r="Q79" s="5" t="s">
        <v>209</v>
      </c>
      <c r="R79" s="1" t="s">
        <v>310</v>
      </c>
      <c r="S79" s="22" t="s">
        <v>786</v>
      </c>
      <c r="T79" s="37">
        <f>(O79*F79)-H79</f>
        <v>425.01600000000002</v>
      </c>
    </row>
    <row r="80" spans="1:20" x14ac:dyDescent="0.45">
      <c r="A80" s="4" t="s">
        <v>713</v>
      </c>
      <c r="C80">
        <v>11</v>
      </c>
      <c r="E80" t="s">
        <v>789</v>
      </c>
      <c r="H80">
        <v>43</v>
      </c>
      <c r="I80" s="26"/>
      <c r="J80" s="5"/>
      <c r="K80" s="18"/>
      <c r="L80" s="2"/>
      <c r="M80" s="2"/>
      <c r="N80" s="2"/>
      <c r="O80" s="2"/>
      <c r="P80" s="2"/>
      <c r="Q80" s="5" t="s">
        <v>209</v>
      </c>
      <c r="R80" s="1" t="s">
        <v>311</v>
      </c>
      <c r="S80" s="22" t="s">
        <v>787</v>
      </c>
      <c r="T80" s="37">
        <f t="shared" ref="T80" si="32">H80</f>
        <v>43</v>
      </c>
    </row>
    <row r="81" spans="1:20" x14ac:dyDescent="0.45">
      <c r="A81" t="s">
        <v>713</v>
      </c>
      <c r="C81">
        <v>11</v>
      </c>
      <c r="E81" t="s">
        <v>789</v>
      </c>
      <c r="F81">
        <v>0.17599999999999999</v>
      </c>
      <c r="H81">
        <v>43</v>
      </c>
      <c r="I81" s="26"/>
      <c r="J81" s="18">
        <v>43221</v>
      </c>
      <c r="K81" s="18" t="s">
        <v>713</v>
      </c>
      <c r="L81" s="18"/>
      <c r="M81" s="2">
        <v>11</v>
      </c>
      <c r="N81" s="2"/>
      <c r="O81" s="2">
        <v>2488</v>
      </c>
      <c r="P81" s="25"/>
      <c r="Q81" s="2" t="s">
        <v>209</v>
      </c>
      <c r="R81" s="1" t="s">
        <v>312</v>
      </c>
      <c r="S81" s="22" t="s">
        <v>788</v>
      </c>
      <c r="T81" s="37">
        <f>(O81*F81)-H81</f>
        <v>394.88799999999998</v>
      </c>
    </row>
    <row r="82" spans="1:20" x14ac:dyDescent="0.45">
      <c r="A82" s="4" t="s">
        <v>713</v>
      </c>
      <c r="C82">
        <v>12</v>
      </c>
      <c r="E82" t="s">
        <v>789</v>
      </c>
      <c r="H82">
        <v>38</v>
      </c>
      <c r="I82" s="26"/>
      <c r="J82" s="8"/>
      <c r="K82" s="18"/>
      <c r="L82" s="18"/>
      <c r="M82" s="2"/>
      <c r="N82" s="2"/>
      <c r="O82" s="2"/>
      <c r="P82" s="2"/>
      <c r="Q82" s="5" t="s">
        <v>209</v>
      </c>
      <c r="R82" s="1" t="s">
        <v>1826</v>
      </c>
      <c r="S82" s="22" t="s">
        <v>1828</v>
      </c>
      <c r="T82" s="37">
        <f>H82</f>
        <v>38</v>
      </c>
    </row>
    <row r="83" spans="1:20" s="9" customFormat="1" x14ac:dyDescent="0.45">
      <c r="A83" s="9" t="s">
        <v>713</v>
      </c>
      <c r="C83" s="9">
        <v>12</v>
      </c>
      <c r="E83" s="9" t="s">
        <v>789</v>
      </c>
      <c r="F83" s="9">
        <v>0.185</v>
      </c>
      <c r="H83" s="9">
        <v>38</v>
      </c>
      <c r="I83" s="28"/>
      <c r="J83" s="19">
        <v>43221</v>
      </c>
      <c r="K83" s="19" t="s">
        <v>713</v>
      </c>
      <c r="L83" s="19"/>
      <c r="M83" s="11">
        <v>12</v>
      </c>
      <c r="N83" s="11"/>
      <c r="O83" s="11">
        <v>2397</v>
      </c>
      <c r="P83" s="48"/>
      <c r="Q83" s="11" t="s">
        <v>209</v>
      </c>
      <c r="R83" s="13" t="s">
        <v>1827</v>
      </c>
      <c r="S83" s="23" t="s">
        <v>1829</v>
      </c>
      <c r="T83" s="38">
        <f>(O83*F83)-H83</f>
        <v>405.44499999999999</v>
      </c>
    </row>
    <row r="84" spans="1:20" x14ac:dyDescent="0.45">
      <c r="A84" s="4"/>
      <c r="B84" t="s">
        <v>707</v>
      </c>
      <c r="D84" t="s">
        <v>708</v>
      </c>
      <c r="E84" t="s">
        <v>1438</v>
      </c>
      <c r="G84">
        <v>7.1999999999999995E-2</v>
      </c>
      <c r="I84" s="26"/>
      <c r="J84" s="8">
        <v>43315</v>
      </c>
      <c r="K84" s="18"/>
      <c r="L84" s="18" t="s">
        <v>707</v>
      </c>
      <c r="M84" s="2"/>
      <c r="N84" s="2" t="s">
        <v>708</v>
      </c>
      <c r="O84" s="2"/>
      <c r="P84" s="2">
        <v>1828</v>
      </c>
      <c r="Q84" s="5" t="s">
        <v>1439</v>
      </c>
      <c r="R84" s="1" t="s">
        <v>1440</v>
      </c>
      <c r="S84" s="22" t="s">
        <v>1441</v>
      </c>
      <c r="T84" s="37">
        <f>G84*P84</f>
        <v>131.61599999999999</v>
      </c>
    </row>
    <row r="85" spans="1:20" x14ac:dyDescent="0.45">
      <c r="A85" s="4" t="s">
        <v>713</v>
      </c>
      <c r="C85" t="s">
        <v>708</v>
      </c>
      <c r="E85" t="s">
        <v>1438</v>
      </c>
      <c r="H85">
        <v>1</v>
      </c>
      <c r="I85" s="26"/>
      <c r="J85" s="5"/>
      <c r="K85" s="2"/>
      <c r="L85" s="2"/>
      <c r="M85" s="2"/>
      <c r="N85" s="2"/>
      <c r="O85" s="2"/>
      <c r="P85" s="2"/>
      <c r="Q85" s="5" t="s">
        <v>1439</v>
      </c>
      <c r="R85" s="1" t="s">
        <v>1442</v>
      </c>
      <c r="S85" s="22" t="s">
        <v>1443</v>
      </c>
      <c r="T85" s="37">
        <f>H85</f>
        <v>1</v>
      </c>
    </row>
    <row r="86" spans="1:20" x14ac:dyDescent="0.45">
      <c r="A86" s="4" t="s">
        <v>713</v>
      </c>
      <c r="C86" t="s">
        <v>708</v>
      </c>
      <c r="E86" t="s">
        <v>1438</v>
      </c>
      <c r="F86">
        <v>5.8999999999999997E-2</v>
      </c>
      <c r="H86">
        <v>1</v>
      </c>
      <c r="I86" s="26"/>
      <c r="J86" s="8">
        <v>43221</v>
      </c>
      <c r="K86" s="18" t="s">
        <v>713</v>
      </c>
      <c r="L86" s="18"/>
      <c r="M86" s="2" t="s">
        <v>708</v>
      </c>
      <c r="N86" s="2"/>
      <c r="O86" s="2">
        <v>1941</v>
      </c>
      <c r="P86" s="2"/>
      <c r="Q86" s="5" t="s">
        <v>1439</v>
      </c>
      <c r="R86" s="1" t="s">
        <v>1444</v>
      </c>
      <c r="S86" s="22" t="s">
        <v>1445</v>
      </c>
      <c r="T86" s="37">
        <f>(O86*F86)-H86</f>
        <v>113.51899999999999</v>
      </c>
    </row>
    <row r="87" spans="1:20" x14ac:dyDescent="0.45">
      <c r="A87" s="4" t="s">
        <v>713</v>
      </c>
      <c r="C87">
        <v>1</v>
      </c>
      <c r="E87" t="s">
        <v>1438</v>
      </c>
      <c r="H87">
        <v>2</v>
      </c>
      <c r="I87" s="26"/>
      <c r="J87" s="8"/>
      <c r="K87" s="18"/>
      <c r="L87" s="18"/>
      <c r="M87" s="2"/>
      <c r="N87" s="2"/>
      <c r="O87" s="2"/>
      <c r="P87" s="2"/>
      <c r="Q87" s="5" t="s">
        <v>1439</v>
      </c>
      <c r="R87" s="1" t="s">
        <v>1446</v>
      </c>
      <c r="S87" s="22" t="s">
        <v>1447</v>
      </c>
      <c r="T87" s="37">
        <f t="shared" ref="T87" si="33">H87</f>
        <v>2</v>
      </c>
    </row>
    <row r="88" spans="1:20" x14ac:dyDescent="0.45">
      <c r="A88" s="4" t="s">
        <v>713</v>
      </c>
      <c r="C88">
        <v>1</v>
      </c>
      <c r="E88" t="s">
        <v>1438</v>
      </c>
      <c r="F88">
        <v>6.0999999999999999E-2</v>
      </c>
      <c r="H88">
        <v>2</v>
      </c>
      <c r="I88" s="26"/>
      <c r="J88" s="8">
        <v>43221</v>
      </c>
      <c r="K88" s="18" t="s">
        <v>713</v>
      </c>
      <c r="L88" s="18"/>
      <c r="M88" s="2">
        <v>1</v>
      </c>
      <c r="N88" s="2"/>
      <c r="O88" s="2">
        <v>2118</v>
      </c>
      <c r="P88" s="2"/>
      <c r="Q88" s="5" t="s">
        <v>1439</v>
      </c>
      <c r="R88" s="1" t="s">
        <v>1448</v>
      </c>
      <c r="S88" s="22" t="s">
        <v>1449</v>
      </c>
      <c r="T88" s="37">
        <f>(O88*F88)-H88</f>
        <v>127.19800000000001</v>
      </c>
    </row>
    <row r="89" spans="1:20" x14ac:dyDescent="0.45">
      <c r="A89" s="4" t="s">
        <v>713</v>
      </c>
      <c r="C89">
        <v>2</v>
      </c>
      <c r="E89" t="s">
        <v>1438</v>
      </c>
      <c r="H89">
        <v>16</v>
      </c>
      <c r="I89" s="26"/>
      <c r="J89" s="5"/>
      <c r="K89" s="2"/>
      <c r="L89" s="2"/>
      <c r="M89" s="2"/>
      <c r="N89" s="2"/>
      <c r="O89" s="2"/>
      <c r="P89" s="2"/>
      <c r="Q89" s="5" t="s">
        <v>1439</v>
      </c>
      <c r="R89" s="1" t="s">
        <v>1450</v>
      </c>
      <c r="S89" s="22" t="s">
        <v>1451</v>
      </c>
      <c r="T89" s="37">
        <f t="shared" ref="T89" si="34">H89</f>
        <v>16</v>
      </c>
    </row>
    <row r="90" spans="1:20" x14ac:dyDescent="0.45">
      <c r="A90" s="4" t="s">
        <v>713</v>
      </c>
      <c r="C90">
        <v>2</v>
      </c>
      <c r="E90" t="s">
        <v>1438</v>
      </c>
      <c r="F90">
        <v>0.06</v>
      </c>
      <c r="H90">
        <v>16</v>
      </c>
      <c r="I90" s="26"/>
      <c r="J90" s="8">
        <v>43221</v>
      </c>
      <c r="K90" s="18" t="s">
        <v>713</v>
      </c>
      <c r="L90" s="18"/>
      <c r="M90" s="2">
        <v>2</v>
      </c>
      <c r="N90" s="2"/>
      <c r="O90" s="2">
        <v>2111</v>
      </c>
      <c r="P90" s="2"/>
      <c r="Q90" s="5" t="s">
        <v>1439</v>
      </c>
      <c r="R90" s="1" t="s">
        <v>1452</v>
      </c>
      <c r="S90" s="22" t="s">
        <v>1453</v>
      </c>
      <c r="T90" s="37">
        <f>(O90*F90)-H90</f>
        <v>110.66</v>
      </c>
    </row>
    <row r="91" spans="1:20" x14ac:dyDescent="0.45">
      <c r="A91" s="4" t="s">
        <v>713</v>
      </c>
      <c r="C91">
        <v>3</v>
      </c>
      <c r="E91" t="s">
        <v>1438</v>
      </c>
      <c r="H91">
        <v>20</v>
      </c>
      <c r="I91" s="26"/>
      <c r="J91" s="5"/>
      <c r="K91" s="18"/>
      <c r="L91" s="2"/>
      <c r="M91" s="2"/>
      <c r="N91" s="2"/>
      <c r="O91" s="2"/>
      <c r="P91" s="2"/>
      <c r="Q91" s="5" t="s">
        <v>1439</v>
      </c>
      <c r="R91" s="1" t="s">
        <v>1454</v>
      </c>
      <c r="S91" s="22" t="s">
        <v>1455</v>
      </c>
      <c r="T91" s="37">
        <f t="shared" ref="T91" si="35">H91</f>
        <v>20</v>
      </c>
    </row>
    <row r="92" spans="1:20" x14ac:dyDescent="0.45">
      <c r="A92" s="4" t="s">
        <v>713</v>
      </c>
      <c r="C92">
        <v>3</v>
      </c>
      <c r="E92" t="s">
        <v>1438</v>
      </c>
      <c r="F92">
        <v>5.1999999999999998E-2</v>
      </c>
      <c r="H92">
        <v>20</v>
      </c>
      <c r="I92" s="26"/>
      <c r="J92" s="8">
        <v>43221</v>
      </c>
      <c r="K92" s="18" t="s">
        <v>713</v>
      </c>
      <c r="L92" s="18"/>
      <c r="M92" s="2">
        <v>3</v>
      </c>
      <c r="N92" s="2"/>
      <c r="O92" s="2">
        <v>2177</v>
      </c>
      <c r="P92" s="2"/>
      <c r="Q92" s="5" t="s">
        <v>1439</v>
      </c>
      <c r="R92" s="1" t="s">
        <v>1456</v>
      </c>
      <c r="S92" s="22" t="s">
        <v>1457</v>
      </c>
      <c r="T92" s="37">
        <f>(O92*F92)-H92</f>
        <v>93.203999999999994</v>
      </c>
    </row>
    <row r="93" spans="1:20" x14ac:dyDescent="0.45">
      <c r="A93" s="4" t="s">
        <v>713</v>
      </c>
      <c r="C93">
        <v>4</v>
      </c>
      <c r="E93" t="s">
        <v>1438</v>
      </c>
      <c r="H93">
        <v>22</v>
      </c>
      <c r="I93" s="26"/>
      <c r="J93" s="5"/>
      <c r="K93" s="2"/>
      <c r="L93" s="2"/>
      <c r="M93" s="2"/>
      <c r="N93" s="2"/>
      <c r="O93" s="2"/>
      <c r="P93" s="2"/>
      <c r="Q93" s="5" t="s">
        <v>1439</v>
      </c>
      <c r="R93" s="1" t="s">
        <v>1458</v>
      </c>
      <c r="S93" s="22" t="s">
        <v>1459</v>
      </c>
      <c r="T93" s="37">
        <f t="shared" ref="T93" si="36">H93</f>
        <v>22</v>
      </c>
    </row>
    <row r="94" spans="1:20" x14ac:dyDescent="0.45">
      <c r="A94" s="4" t="s">
        <v>713</v>
      </c>
      <c r="C94">
        <v>4</v>
      </c>
      <c r="E94" t="s">
        <v>1438</v>
      </c>
      <c r="F94">
        <v>5.6000000000000001E-2</v>
      </c>
      <c r="H94">
        <v>22</v>
      </c>
      <c r="I94" s="26"/>
      <c r="J94" s="8">
        <v>43221</v>
      </c>
      <c r="K94" s="18" t="s">
        <v>713</v>
      </c>
      <c r="L94" s="18"/>
      <c r="M94" s="2">
        <v>4</v>
      </c>
      <c r="N94" s="2"/>
      <c r="O94" s="2">
        <v>2284</v>
      </c>
      <c r="P94" s="2"/>
      <c r="Q94" s="5" t="s">
        <v>1439</v>
      </c>
      <c r="R94" s="1" t="s">
        <v>1460</v>
      </c>
      <c r="S94" s="22" t="s">
        <v>1461</v>
      </c>
      <c r="T94" s="37">
        <f>(O94*F94)-H94</f>
        <v>105.904</v>
      </c>
    </row>
    <row r="95" spans="1:20" x14ac:dyDescent="0.45">
      <c r="A95" s="4" t="s">
        <v>713</v>
      </c>
      <c r="C95">
        <v>5</v>
      </c>
      <c r="E95" t="s">
        <v>1438</v>
      </c>
      <c r="H95">
        <v>37</v>
      </c>
      <c r="I95" s="26"/>
      <c r="J95" s="5"/>
      <c r="K95" s="18"/>
      <c r="L95" s="2"/>
      <c r="M95" s="2"/>
      <c r="N95" s="2"/>
      <c r="O95" s="2"/>
      <c r="P95" s="2"/>
      <c r="Q95" s="5" t="s">
        <v>1439</v>
      </c>
      <c r="R95" s="1" t="s">
        <v>1462</v>
      </c>
      <c r="S95" s="22" t="s">
        <v>1463</v>
      </c>
      <c r="T95" s="37">
        <f t="shared" ref="T95" si="37">H95</f>
        <v>37</v>
      </c>
    </row>
    <row r="96" spans="1:20" x14ac:dyDescent="0.45">
      <c r="A96" s="4" t="s">
        <v>713</v>
      </c>
      <c r="C96">
        <v>5</v>
      </c>
      <c r="E96" t="s">
        <v>1438</v>
      </c>
      <c r="F96">
        <v>5.8999999999999997E-2</v>
      </c>
      <c r="H96">
        <v>37</v>
      </c>
      <c r="I96" s="26"/>
      <c r="J96" s="8">
        <v>43221</v>
      </c>
      <c r="K96" s="18" t="s">
        <v>713</v>
      </c>
      <c r="L96" s="18"/>
      <c r="M96" s="2">
        <v>5</v>
      </c>
      <c r="N96" s="2"/>
      <c r="O96" s="2">
        <v>2284</v>
      </c>
      <c r="P96" s="2"/>
      <c r="Q96" s="5" t="s">
        <v>1439</v>
      </c>
      <c r="R96" s="1" t="s">
        <v>1464</v>
      </c>
      <c r="S96" s="22" t="s">
        <v>1465</v>
      </c>
      <c r="T96" s="37">
        <f>(O96*F96)-H96</f>
        <v>97.756</v>
      </c>
    </row>
    <row r="97" spans="1:20" x14ac:dyDescent="0.45">
      <c r="A97" s="4" t="s">
        <v>713</v>
      </c>
      <c r="C97">
        <v>6</v>
      </c>
      <c r="E97" t="s">
        <v>1438</v>
      </c>
      <c r="H97">
        <v>34</v>
      </c>
      <c r="I97" s="26"/>
      <c r="J97" s="5"/>
      <c r="K97" s="2"/>
      <c r="L97" s="2"/>
      <c r="M97" s="2"/>
      <c r="N97" s="2"/>
      <c r="O97" s="2"/>
      <c r="P97" s="2"/>
      <c r="Q97" s="5" t="s">
        <v>1439</v>
      </c>
      <c r="R97" s="1" t="s">
        <v>1466</v>
      </c>
      <c r="S97" s="22" t="s">
        <v>1467</v>
      </c>
      <c r="T97" s="37">
        <f t="shared" ref="T97" si="38">H97</f>
        <v>34</v>
      </c>
    </row>
    <row r="98" spans="1:20" x14ac:dyDescent="0.45">
      <c r="A98" s="4" t="s">
        <v>713</v>
      </c>
      <c r="C98">
        <v>6</v>
      </c>
      <c r="E98" t="s">
        <v>1438</v>
      </c>
      <c r="F98">
        <v>6.0999999999999999E-2</v>
      </c>
      <c r="H98">
        <v>34</v>
      </c>
      <c r="I98" s="26"/>
      <c r="J98" s="8">
        <v>43221</v>
      </c>
      <c r="K98" s="18" t="s">
        <v>713</v>
      </c>
      <c r="L98" s="18"/>
      <c r="M98" s="2">
        <v>6</v>
      </c>
      <c r="N98" s="2"/>
      <c r="O98" s="2">
        <v>2462</v>
      </c>
      <c r="P98" s="2"/>
      <c r="Q98" s="5" t="s">
        <v>1439</v>
      </c>
      <c r="R98" s="1" t="s">
        <v>1468</v>
      </c>
      <c r="S98" s="22" t="s">
        <v>1469</v>
      </c>
      <c r="T98" s="37">
        <f>(O98*F98)-H98</f>
        <v>116.18199999999999</v>
      </c>
    </row>
    <row r="99" spans="1:20" x14ac:dyDescent="0.45">
      <c r="A99" s="4" t="s">
        <v>713</v>
      </c>
      <c r="C99">
        <v>7</v>
      </c>
      <c r="E99" t="s">
        <v>1438</v>
      </c>
      <c r="H99">
        <v>43</v>
      </c>
      <c r="I99" s="26"/>
      <c r="J99" s="5"/>
      <c r="K99" s="18"/>
      <c r="L99" s="2"/>
      <c r="M99" s="2"/>
      <c r="N99" s="2"/>
      <c r="O99" s="2"/>
      <c r="P99" s="2"/>
      <c r="Q99" s="5" t="s">
        <v>1439</v>
      </c>
      <c r="R99" s="1" t="s">
        <v>1470</v>
      </c>
      <c r="S99" s="22" t="s">
        <v>1471</v>
      </c>
      <c r="T99" s="37">
        <f t="shared" ref="T99" si="39">H99</f>
        <v>43</v>
      </c>
    </row>
    <row r="100" spans="1:20" x14ac:dyDescent="0.45">
      <c r="A100" s="4" t="s">
        <v>713</v>
      </c>
      <c r="C100">
        <v>7</v>
      </c>
      <c r="E100" t="s">
        <v>1438</v>
      </c>
      <c r="F100">
        <v>0.06</v>
      </c>
      <c r="H100">
        <v>43</v>
      </c>
      <c r="I100" s="26"/>
      <c r="J100" s="8">
        <v>43221</v>
      </c>
      <c r="K100" s="18" t="s">
        <v>713</v>
      </c>
      <c r="L100" s="18"/>
      <c r="M100" s="2">
        <v>7</v>
      </c>
      <c r="N100" s="2"/>
      <c r="O100" s="2">
        <v>2401</v>
      </c>
      <c r="P100" s="2"/>
      <c r="Q100" s="5" t="s">
        <v>1439</v>
      </c>
      <c r="R100" s="1" t="s">
        <v>1472</v>
      </c>
      <c r="S100" s="22" t="s">
        <v>1473</v>
      </c>
      <c r="T100" s="37">
        <f>(O100*F100)-H100</f>
        <v>101.06</v>
      </c>
    </row>
    <row r="101" spans="1:20" x14ac:dyDescent="0.45">
      <c r="A101" s="4" t="s">
        <v>713</v>
      </c>
      <c r="C101">
        <v>8</v>
      </c>
      <c r="E101" t="s">
        <v>1438</v>
      </c>
      <c r="H101">
        <v>33</v>
      </c>
      <c r="I101" s="26"/>
      <c r="J101" s="8"/>
      <c r="K101" s="2"/>
      <c r="L101" s="18"/>
      <c r="M101" s="2"/>
      <c r="N101" s="2"/>
      <c r="O101" s="2"/>
      <c r="P101" s="2"/>
      <c r="Q101" s="5" t="s">
        <v>1439</v>
      </c>
      <c r="R101" s="1" t="s">
        <v>1474</v>
      </c>
      <c r="S101" s="22" t="s">
        <v>1475</v>
      </c>
      <c r="T101" s="37">
        <f t="shared" ref="T101" si="40">H101</f>
        <v>33</v>
      </c>
    </row>
    <row r="102" spans="1:20" x14ac:dyDescent="0.45">
      <c r="A102" s="4" t="s">
        <v>713</v>
      </c>
      <c r="C102">
        <v>8</v>
      </c>
      <c r="E102" t="s">
        <v>1438</v>
      </c>
      <c r="F102">
        <v>0.05</v>
      </c>
      <c r="H102">
        <v>33</v>
      </c>
      <c r="I102" s="26"/>
      <c r="J102" s="8">
        <v>43221</v>
      </c>
      <c r="K102" s="18" t="s">
        <v>713</v>
      </c>
      <c r="L102" s="18"/>
      <c r="M102" s="2">
        <v>8</v>
      </c>
      <c r="N102" s="2"/>
      <c r="O102" s="2">
        <v>2458</v>
      </c>
      <c r="P102" s="2"/>
      <c r="Q102" s="5" t="s">
        <v>1439</v>
      </c>
      <c r="R102" s="1" t="s">
        <v>1476</v>
      </c>
      <c r="S102" s="22" t="s">
        <v>1477</v>
      </c>
      <c r="T102" s="37">
        <f>(O102*F102)-H102</f>
        <v>89.9</v>
      </c>
    </row>
    <row r="103" spans="1:20" x14ac:dyDescent="0.45">
      <c r="A103" s="4" t="s">
        <v>713</v>
      </c>
      <c r="C103">
        <v>9</v>
      </c>
      <c r="E103" t="s">
        <v>1438</v>
      </c>
      <c r="H103">
        <v>51</v>
      </c>
      <c r="I103" s="26"/>
      <c r="J103" s="5"/>
      <c r="K103" s="18"/>
      <c r="L103" s="2"/>
      <c r="M103" s="2"/>
      <c r="N103" s="2"/>
      <c r="O103" s="2"/>
      <c r="P103" s="2"/>
      <c r="Q103" s="5" t="s">
        <v>1439</v>
      </c>
      <c r="R103" s="1" t="s">
        <v>1478</v>
      </c>
      <c r="S103" s="22" t="s">
        <v>1479</v>
      </c>
      <c r="T103" s="37">
        <f t="shared" ref="T103" si="41">H103</f>
        <v>51</v>
      </c>
    </row>
    <row r="104" spans="1:20" x14ac:dyDescent="0.45">
      <c r="A104" s="4" t="s">
        <v>713</v>
      </c>
      <c r="C104">
        <v>9</v>
      </c>
      <c r="E104" t="s">
        <v>1438</v>
      </c>
      <c r="F104">
        <v>5.6000000000000001E-2</v>
      </c>
      <c r="H104">
        <v>51</v>
      </c>
      <c r="I104" s="26"/>
      <c r="J104" s="8">
        <v>43221</v>
      </c>
      <c r="K104" s="18" t="s">
        <v>713</v>
      </c>
      <c r="L104" s="18"/>
      <c r="M104" s="2">
        <v>9</v>
      </c>
      <c r="N104" s="2"/>
      <c r="O104" s="2">
        <v>2599</v>
      </c>
      <c r="P104" s="2"/>
      <c r="Q104" s="5" t="s">
        <v>1439</v>
      </c>
      <c r="R104" s="1" t="s">
        <v>1480</v>
      </c>
      <c r="S104" s="22" t="s">
        <v>1481</v>
      </c>
      <c r="T104" s="37">
        <f>(O104*F104)-H104</f>
        <v>94.544000000000011</v>
      </c>
    </row>
    <row r="105" spans="1:20" x14ac:dyDescent="0.45">
      <c r="A105" s="4" t="s">
        <v>713</v>
      </c>
      <c r="C105">
        <v>10</v>
      </c>
      <c r="E105" t="s">
        <v>1438</v>
      </c>
      <c r="H105">
        <v>32</v>
      </c>
      <c r="I105" s="26"/>
      <c r="J105" s="5"/>
      <c r="K105" s="2"/>
      <c r="L105" s="2"/>
      <c r="M105" s="2"/>
      <c r="N105" s="2"/>
      <c r="O105" s="2"/>
      <c r="P105" s="2"/>
      <c r="Q105" s="5" t="s">
        <v>1439</v>
      </c>
      <c r="R105" s="1" t="s">
        <v>1482</v>
      </c>
      <c r="S105" s="22" t="s">
        <v>1483</v>
      </c>
      <c r="T105" s="37">
        <f t="shared" ref="T105" si="42">H105</f>
        <v>32</v>
      </c>
    </row>
    <row r="106" spans="1:20" x14ac:dyDescent="0.45">
      <c r="A106" s="4" t="s">
        <v>713</v>
      </c>
      <c r="C106">
        <v>10</v>
      </c>
      <c r="E106" t="s">
        <v>1438</v>
      </c>
      <c r="F106">
        <v>0.05</v>
      </c>
      <c r="H106">
        <v>32</v>
      </c>
      <c r="I106" s="26"/>
      <c r="J106" s="8">
        <v>43221</v>
      </c>
      <c r="K106" s="18" t="s">
        <v>713</v>
      </c>
      <c r="L106" s="18"/>
      <c r="M106" s="2">
        <v>10</v>
      </c>
      <c r="N106" s="2"/>
      <c r="O106" s="2">
        <v>2532</v>
      </c>
      <c r="P106" s="2"/>
      <c r="Q106" s="5" t="s">
        <v>1439</v>
      </c>
      <c r="R106" s="1" t="s">
        <v>1484</v>
      </c>
      <c r="S106" s="22" t="s">
        <v>1485</v>
      </c>
      <c r="T106" s="37">
        <f>(O106*F106)-H106</f>
        <v>94.600000000000009</v>
      </c>
    </row>
    <row r="107" spans="1:20" x14ac:dyDescent="0.45">
      <c r="A107" s="4" t="s">
        <v>713</v>
      </c>
      <c r="C107">
        <v>11</v>
      </c>
      <c r="E107" t="s">
        <v>1438</v>
      </c>
      <c r="H107">
        <v>34</v>
      </c>
      <c r="I107" s="26"/>
      <c r="J107" s="5"/>
      <c r="K107" s="18"/>
      <c r="L107" s="2"/>
      <c r="M107" s="2"/>
      <c r="N107" s="2"/>
      <c r="O107" s="2"/>
      <c r="P107" s="2"/>
      <c r="Q107" s="5" t="s">
        <v>1439</v>
      </c>
      <c r="R107" s="1" t="s">
        <v>1486</v>
      </c>
      <c r="S107" s="22" t="s">
        <v>1487</v>
      </c>
      <c r="T107" s="37">
        <f t="shared" ref="T107" si="43">H107</f>
        <v>34</v>
      </c>
    </row>
    <row r="108" spans="1:20" x14ac:dyDescent="0.45">
      <c r="A108" t="s">
        <v>713</v>
      </c>
      <c r="C108">
        <v>11</v>
      </c>
      <c r="E108" t="s">
        <v>1438</v>
      </c>
      <c r="F108">
        <v>0.05</v>
      </c>
      <c r="H108">
        <v>34</v>
      </c>
      <c r="I108" s="26"/>
      <c r="J108" s="18">
        <v>43221</v>
      </c>
      <c r="K108" s="18" t="s">
        <v>713</v>
      </c>
      <c r="L108" s="18"/>
      <c r="M108" s="2">
        <v>11</v>
      </c>
      <c r="N108" s="2"/>
      <c r="O108" s="2">
        <v>2488</v>
      </c>
      <c r="P108" s="25"/>
      <c r="Q108" s="2" t="s">
        <v>1439</v>
      </c>
      <c r="R108" s="1" t="s">
        <v>1488</v>
      </c>
      <c r="S108" s="22" t="s">
        <v>1489</v>
      </c>
      <c r="T108" s="37">
        <f>(O108*F108)-H108</f>
        <v>90.4</v>
      </c>
    </row>
    <row r="109" spans="1:20" x14ac:dyDescent="0.45">
      <c r="A109" s="4" t="s">
        <v>713</v>
      </c>
      <c r="C109">
        <v>12</v>
      </c>
      <c r="E109" t="s">
        <v>1438</v>
      </c>
      <c r="H109">
        <v>27</v>
      </c>
      <c r="I109" s="26"/>
      <c r="J109" s="8"/>
      <c r="K109" s="18"/>
      <c r="L109" s="18"/>
      <c r="M109" s="2"/>
      <c r="N109" s="2"/>
      <c r="O109" s="2"/>
      <c r="P109" s="2"/>
      <c r="Q109" s="5" t="s">
        <v>1439</v>
      </c>
      <c r="R109" s="1" t="s">
        <v>1830</v>
      </c>
      <c r="S109" s="22" t="s">
        <v>1832</v>
      </c>
      <c r="T109" s="37">
        <f>H109</f>
        <v>27</v>
      </c>
    </row>
    <row r="110" spans="1:20" s="9" customFormat="1" x14ac:dyDescent="0.45">
      <c r="A110" s="43" t="s">
        <v>713</v>
      </c>
      <c r="C110" s="9">
        <v>12</v>
      </c>
      <c r="E110" s="9" t="s">
        <v>1438</v>
      </c>
      <c r="F110" s="9">
        <v>5.2999999999999999E-2</v>
      </c>
      <c r="H110" s="9">
        <v>27</v>
      </c>
      <c r="I110" s="28"/>
      <c r="J110" s="10">
        <v>43221</v>
      </c>
      <c r="K110" s="19" t="s">
        <v>713</v>
      </c>
      <c r="L110" s="19"/>
      <c r="M110" s="11">
        <v>12</v>
      </c>
      <c r="N110" s="11"/>
      <c r="O110" s="11">
        <v>2397</v>
      </c>
      <c r="P110" s="11"/>
      <c r="Q110" s="12" t="s">
        <v>1439</v>
      </c>
      <c r="R110" s="13" t="s">
        <v>1831</v>
      </c>
      <c r="S110" s="23" t="s">
        <v>1833</v>
      </c>
      <c r="T110" s="38">
        <f>(O110*F110)-H110</f>
        <v>100.041</v>
      </c>
    </row>
    <row r="111" spans="1:20" ht="15.75" x14ac:dyDescent="0.45">
      <c r="A111" s="4"/>
      <c r="B111" t="s">
        <v>707</v>
      </c>
      <c r="D111" t="s">
        <v>708</v>
      </c>
      <c r="E111" t="s">
        <v>1431</v>
      </c>
      <c r="I111" s="26"/>
      <c r="J111" s="8">
        <v>43315</v>
      </c>
      <c r="K111" s="18"/>
      <c r="L111" s="18" t="s">
        <v>707</v>
      </c>
      <c r="M111" s="2"/>
      <c r="N111" s="2" t="s">
        <v>708</v>
      </c>
      <c r="O111" s="2"/>
      <c r="P111" s="2">
        <v>1828</v>
      </c>
      <c r="Q111" s="5" t="s">
        <v>210</v>
      </c>
      <c r="R111" s="1" t="s">
        <v>66</v>
      </c>
      <c r="S111" s="22" t="s">
        <v>791</v>
      </c>
      <c r="T111" s="37">
        <f>P111-T84-T57-T30-T3</f>
        <v>21.935999999999922</v>
      </c>
    </row>
    <row r="112" spans="1:20" x14ac:dyDescent="0.45">
      <c r="A112" s="4" t="s">
        <v>713</v>
      </c>
      <c r="C112" t="s">
        <v>708</v>
      </c>
      <c r="E112" t="s">
        <v>790</v>
      </c>
      <c r="H112">
        <v>0</v>
      </c>
      <c r="I112" s="26"/>
      <c r="J112" s="5"/>
      <c r="K112" s="2"/>
      <c r="L112" s="2"/>
      <c r="M112" s="2"/>
      <c r="N112" s="2"/>
      <c r="O112" s="2"/>
      <c r="P112" s="2"/>
      <c r="Q112" s="5" t="s">
        <v>210</v>
      </c>
      <c r="R112" s="1" t="s">
        <v>67</v>
      </c>
      <c r="S112" s="22" t="s">
        <v>792</v>
      </c>
      <c r="T112" s="37">
        <f>H112</f>
        <v>0</v>
      </c>
    </row>
    <row r="113" spans="1:20" x14ac:dyDescent="0.45">
      <c r="A113" s="4" t="s">
        <v>713</v>
      </c>
      <c r="C113" t="s">
        <v>708</v>
      </c>
      <c r="E113" t="s">
        <v>790</v>
      </c>
      <c r="H113">
        <v>0</v>
      </c>
      <c r="I113" s="26"/>
      <c r="J113" s="8">
        <v>43221</v>
      </c>
      <c r="K113" s="18" t="s">
        <v>713</v>
      </c>
      <c r="L113" s="18"/>
      <c r="M113" s="2" t="s">
        <v>708</v>
      </c>
      <c r="N113" s="2"/>
      <c r="O113" s="2">
        <v>1941</v>
      </c>
      <c r="P113" s="2"/>
      <c r="Q113" s="5" t="s">
        <v>210</v>
      </c>
      <c r="R113" s="1" t="s">
        <v>68</v>
      </c>
      <c r="S113" s="22" t="s">
        <v>793</v>
      </c>
      <c r="T113" s="37">
        <f>O113-T86-T59-T32-T5-H113-T85-T58-T31-T4</f>
        <v>44.642999999999802</v>
      </c>
    </row>
    <row r="114" spans="1:20" x14ac:dyDescent="0.45">
      <c r="A114" s="4" t="s">
        <v>713</v>
      </c>
      <c r="C114">
        <v>1</v>
      </c>
      <c r="E114" t="s">
        <v>790</v>
      </c>
      <c r="H114">
        <v>0</v>
      </c>
      <c r="I114" s="26"/>
      <c r="J114" s="8"/>
      <c r="K114" s="18"/>
      <c r="L114" s="18"/>
      <c r="M114" s="2"/>
      <c r="N114" s="2"/>
      <c r="O114" s="2"/>
      <c r="P114" s="2"/>
      <c r="Q114" s="5" t="s">
        <v>210</v>
      </c>
      <c r="R114" s="1" t="s">
        <v>69</v>
      </c>
      <c r="S114" s="22" t="s">
        <v>794</v>
      </c>
      <c r="T114" s="37">
        <f t="shared" ref="T114" si="44">H114</f>
        <v>0</v>
      </c>
    </row>
    <row r="115" spans="1:20" x14ac:dyDescent="0.45">
      <c r="A115" s="4" t="s">
        <v>713</v>
      </c>
      <c r="C115">
        <v>1</v>
      </c>
      <c r="E115" t="s">
        <v>790</v>
      </c>
      <c r="H115">
        <v>0</v>
      </c>
      <c r="I115" s="26"/>
      <c r="J115" s="8">
        <v>43221</v>
      </c>
      <c r="K115" s="18" t="s">
        <v>713</v>
      </c>
      <c r="L115" s="18"/>
      <c r="M115" s="2">
        <v>1</v>
      </c>
      <c r="N115" s="2"/>
      <c r="O115" s="2">
        <v>2118</v>
      </c>
      <c r="P115" s="2"/>
      <c r="Q115" s="5" t="s">
        <v>210</v>
      </c>
      <c r="R115" s="1" t="s">
        <v>70</v>
      </c>
      <c r="S115" s="22" t="s">
        <v>795</v>
      </c>
      <c r="T115" s="37">
        <f t="shared" ref="T115" si="45">O115-T88-T61-T34-T7-H115-T87-T60-T33-T6</f>
        <v>25.41599999999994</v>
      </c>
    </row>
    <row r="116" spans="1:20" x14ac:dyDescent="0.45">
      <c r="A116" s="4" t="s">
        <v>713</v>
      </c>
      <c r="C116">
        <v>2</v>
      </c>
      <c r="E116" t="s">
        <v>790</v>
      </c>
      <c r="H116">
        <v>0</v>
      </c>
      <c r="I116" s="26"/>
      <c r="J116" s="5"/>
      <c r="K116" s="2"/>
      <c r="L116" s="2"/>
      <c r="M116" s="2"/>
      <c r="N116" s="2"/>
      <c r="O116" s="2"/>
      <c r="P116" s="2"/>
      <c r="Q116" s="5" t="s">
        <v>210</v>
      </c>
      <c r="R116" s="1" t="s">
        <v>71</v>
      </c>
      <c r="S116" s="22" t="s">
        <v>796</v>
      </c>
      <c r="T116" s="37">
        <f t="shared" ref="T116" si="46">H116</f>
        <v>0</v>
      </c>
    </row>
    <row r="117" spans="1:20" x14ac:dyDescent="0.45">
      <c r="A117" s="4" t="s">
        <v>713</v>
      </c>
      <c r="C117">
        <v>2</v>
      </c>
      <c r="E117" t="s">
        <v>790</v>
      </c>
      <c r="H117">
        <v>0</v>
      </c>
      <c r="I117" s="26"/>
      <c r="J117" s="8">
        <v>43221</v>
      </c>
      <c r="K117" s="18" t="s">
        <v>713</v>
      </c>
      <c r="L117" s="18"/>
      <c r="M117" s="2">
        <v>2</v>
      </c>
      <c r="N117" s="2"/>
      <c r="O117" s="2">
        <v>2111</v>
      </c>
      <c r="P117" s="2"/>
      <c r="Q117" s="5" t="s">
        <v>210</v>
      </c>
      <c r="R117" s="1" t="s">
        <v>72</v>
      </c>
      <c r="S117" s="22" t="s">
        <v>797</v>
      </c>
      <c r="T117" s="37">
        <f t="shared" ref="T117" si="47">O117-T90-T63-T36-T9-H117-T89-T62-T35-T8</f>
        <v>25.331999999999653</v>
      </c>
    </row>
    <row r="118" spans="1:20" x14ac:dyDescent="0.45">
      <c r="A118" s="4" t="s">
        <v>713</v>
      </c>
      <c r="C118">
        <v>3</v>
      </c>
      <c r="E118" t="s">
        <v>790</v>
      </c>
      <c r="H118">
        <v>0</v>
      </c>
      <c r="I118" s="26"/>
      <c r="J118" s="5"/>
      <c r="K118" s="18"/>
      <c r="L118" s="2"/>
      <c r="M118" s="2"/>
      <c r="N118" s="2"/>
      <c r="O118" s="2"/>
      <c r="P118" s="2"/>
      <c r="Q118" s="5" t="s">
        <v>210</v>
      </c>
      <c r="R118" s="1" t="s">
        <v>73</v>
      </c>
      <c r="S118" s="22" t="s">
        <v>798</v>
      </c>
      <c r="T118" s="37">
        <f t="shared" ref="T118" si="48">H118</f>
        <v>0</v>
      </c>
    </row>
    <row r="119" spans="1:20" x14ac:dyDescent="0.45">
      <c r="A119" s="4" t="s">
        <v>713</v>
      </c>
      <c r="C119">
        <v>3</v>
      </c>
      <c r="E119" t="s">
        <v>790</v>
      </c>
      <c r="H119">
        <v>0</v>
      </c>
      <c r="I119" s="26"/>
      <c r="J119" s="8">
        <v>43221</v>
      </c>
      <c r="K119" s="18" t="s">
        <v>713</v>
      </c>
      <c r="L119" s="18"/>
      <c r="M119" s="2">
        <v>3</v>
      </c>
      <c r="N119" s="2"/>
      <c r="O119" s="2">
        <v>2177</v>
      </c>
      <c r="P119" s="2"/>
      <c r="Q119" s="5" t="s">
        <v>210</v>
      </c>
      <c r="R119" s="1" t="s">
        <v>74</v>
      </c>
      <c r="S119" s="22" t="s">
        <v>799</v>
      </c>
      <c r="T119" s="37">
        <f t="shared" ref="T119" si="49">O119-T92-T65-T38-T11-H119-T91-T64-T37-T10</f>
        <v>32.654999999999745</v>
      </c>
    </row>
    <row r="120" spans="1:20" x14ac:dyDescent="0.45">
      <c r="A120" s="4" t="s">
        <v>713</v>
      </c>
      <c r="C120">
        <v>4</v>
      </c>
      <c r="E120" t="s">
        <v>790</v>
      </c>
      <c r="H120">
        <v>3</v>
      </c>
      <c r="I120" s="26"/>
      <c r="J120" s="5"/>
      <c r="K120" s="2"/>
      <c r="L120" s="2"/>
      <c r="M120" s="2"/>
      <c r="N120" s="2"/>
      <c r="O120" s="2"/>
      <c r="P120" s="2"/>
      <c r="Q120" s="5" t="s">
        <v>210</v>
      </c>
      <c r="R120" s="1" t="s">
        <v>75</v>
      </c>
      <c r="S120" s="22" t="s">
        <v>800</v>
      </c>
      <c r="T120" s="37">
        <f t="shared" ref="T120" si="50">H120</f>
        <v>3</v>
      </c>
    </row>
    <row r="121" spans="1:20" x14ac:dyDescent="0.45">
      <c r="A121" s="4" t="s">
        <v>713</v>
      </c>
      <c r="C121">
        <v>4</v>
      </c>
      <c r="E121" t="s">
        <v>790</v>
      </c>
      <c r="H121">
        <v>3</v>
      </c>
      <c r="I121" s="26"/>
      <c r="J121" s="8">
        <v>43221</v>
      </c>
      <c r="K121" s="18" t="s">
        <v>713</v>
      </c>
      <c r="L121" s="18"/>
      <c r="M121" s="2">
        <v>4</v>
      </c>
      <c r="N121" s="2"/>
      <c r="O121" s="2">
        <v>2284</v>
      </c>
      <c r="P121" s="2"/>
      <c r="Q121" s="5" t="s">
        <v>210</v>
      </c>
      <c r="R121" s="1" t="s">
        <v>76</v>
      </c>
      <c r="S121" s="22" t="s">
        <v>801</v>
      </c>
      <c r="T121" s="37">
        <f t="shared" ref="T121" si="51">O121-T94-T67-T40-T13-H121-T93-T66-T39-T12</f>
        <v>33.543999999999869</v>
      </c>
    </row>
    <row r="122" spans="1:20" x14ac:dyDescent="0.45">
      <c r="A122" s="4" t="s">
        <v>713</v>
      </c>
      <c r="C122">
        <v>5</v>
      </c>
      <c r="E122" t="s">
        <v>790</v>
      </c>
      <c r="H122">
        <v>5</v>
      </c>
      <c r="I122" s="26"/>
      <c r="J122" s="5"/>
      <c r="K122" s="18"/>
      <c r="L122" s="2"/>
      <c r="M122" s="2"/>
      <c r="N122" s="2"/>
      <c r="O122" s="2"/>
      <c r="P122" s="2"/>
      <c r="Q122" s="5" t="s">
        <v>210</v>
      </c>
      <c r="R122" s="1" t="s">
        <v>77</v>
      </c>
      <c r="S122" s="22" t="s">
        <v>802</v>
      </c>
      <c r="T122" s="37">
        <f t="shared" ref="T122" si="52">H122</f>
        <v>5</v>
      </c>
    </row>
    <row r="123" spans="1:20" x14ac:dyDescent="0.45">
      <c r="A123" s="4" t="s">
        <v>713</v>
      </c>
      <c r="C123">
        <v>5</v>
      </c>
      <c r="E123" t="s">
        <v>790</v>
      </c>
      <c r="H123">
        <v>5</v>
      </c>
      <c r="I123" s="26"/>
      <c r="J123" s="8">
        <v>43221</v>
      </c>
      <c r="K123" s="18" t="s">
        <v>713</v>
      </c>
      <c r="L123" s="18"/>
      <c r="M123" s="2">
        <v>5</v>
      </c>
      <c r="N123" s="2"/>
      <c r="O123" s="2">
        <v>2284</v>
      </c>
      <c r="P123" s="2"/>
      <c r="Q123" s="5" t="s">
        <v>210</v>
      </c>
      <c r="R123" s="1" t="s">
        <v>78</v>
      </c>
      <c r="S123" s="22" t="s">
        <v>803</v>
      </c>
      <c r="T123" s="37">
        <f t="shared" ref="T123" si="53">O123-T96-T69-T42-T15-H123-T95-T68-T41-T14</f>
        <v>31.544000000000096</v>
      </c>
    </row>
    <row r="124" spans="1:20" x14ac:dyDescent="0.45">
      <c r="A124" s="4" t="s">
        <v>713</v>
      </c>
      <c r="C124">
        <v>6</v>
      </c>
      <c r="E124" t="s">
        <v>790</v>
      </c>
      <c r="H124">
        <v>0</v>
      </c>
      <c r="I124" s="26"/>
      <c r="J124" s="5"/>
      <c r="K124" s="2"/>
      <c r="L124" s="2"/>
      <c r="M124" s="2"/>
      <c r="N124" s="2"/>
      <c r="O124" s="2"/>
      <c r="P124" s="2"/>
      <c r="Q124" s="5" t="s">
        <v>210</v>
      </c>
      <c r="R124" s="1" t="s">
        <v>237</v>
      </c>
      <c r="S124" s="22" t="s">
        <v>804</v>
      </c>
      <c r="T124" s="37">
        <f t="shared" ref="T124" si="54">H124</f>
        <v>0</v>
      </c>
    </row>
    <row r="125" spans="1:20" x14ac:dyDescent="0.45">
      <c r="A125" s="4" t="s">
        <v>713</v>
      </c>
      <c r="C125">
        <v>6</v>
      </c>
      <c r="E125" t="s">
        <v>790</v>
      </c>
      <c r="H125">
        <v>0</v>
      </c>
      <c r="I125" s="26"/>
      <c r="J125" s="8">
        <v>43221</v>
      </c>
      <c r="K125" s="18" t="s">
        <v>713</v>
      </c>
      <c r="L125" s="18"/>
      <c r="M125" s="2">
        <v>6</v>
      </c>
      <c r="N125" s="2"/>
      <c r="O125" s="2">
        <v>2462</v>
      </c>
      <c r="P125" s="2"/>
      <c r="Q125" s="5" t="s">
        <v>210</v>
      </c>
      <c r="R125" s="1" t="s">
        <v>238</v>
      </c>
      <c r="S125" s="22" t="s">
        <v>805</v>
      </c>
      <c r="T125" s="37">
        <f t="shared" ref="T125" si="55">O125-T98-T71-T44-T17-H125-T97-T70-T43-T16</f>
        <v>32.006000000000313</v>
      </c>
    </row>
    <row r="126" spans="1:20" x14ac:dyDescent="0.45">
      <c r="A126" s="4" t="s">
        <v>713</v>
      </c>
      <c r="C126">
        <v>7</v>
      </c>
      <c r="E126" t="s">
        <v>790</v>
      </c>
      <c r="H126">
        <v>1</v>
      </c>
      <c r="I126" s="26"/>
      <c r="J126" s="5"/>
      <c r="K126" s="18"/>
      <c r="L126" s="2"/>
      <c r="M126" s="2"/>
      <c r="N126" s="2"/>
      <c r="O126" s="2"/>
      <c r="P126" s="2"/>
      <c r="Q126" s="5" t="s">
        <v>210</v>
      </c>
      <c r="R126" s="1" t="s">
        <v>313</v>
      </c>
      <c r="S126" s="22" t="s">
        <v>806</v>
      </c>
      <c r="T126" s="37">
        <f t="shared" ref="T126" si="56">H126</f>
        <v>1</v>
      </c>
    </row>
    <row r="127" spans="1:20" x14ac:dyDescent="0.45">
      <c r="A127" s="4" t="s">
        <v>713</v>
      </c>
      <c r="C127">
        <v>7</v>
      </c>
      <c r="E127" t="s">
        <v>790</v>
      </c>
      <c r="H127">
        <v>1</v>
      </c>
      <c r="I127" s="26"/>
      <c r="J127" s="8">
        <v>43221</v>
      </c>
      <c r="K127" s="18" t="s">
        <v>713</v>
      </c>
      <c r="L127" s="18"/>
      <c r="M127" s="2">
        <v>7</v>
      </c>
      <c r="N127" s="2"/>
      <c r="O127" s="2">
        <v>2401</v>
      </c>
      <c r="P127" s="2"/>
      <c r="Q127" s="5" t="s">
        <v>210</v>
      </c>
      <c r="R127" s="1" t="s">
        <v>314</v>
      </c>
      <c r="S127" s="22" t="s">
        <v>807</v>
      </c>
      <c r="T127" s="37">
        <f t="shared" ref="T127" si="57">O127-T100-T73-T46-T19-H127-T99-T72-T45-T18</f>
        <v>30.212999999999965</v>
      </c>
    </row>
    <row r="128" spans="1:20" x14ac:dyDescent="0.45">
      <c r="A128" s="4" t="s">
        <v>713</v>
      </c>
      <c r="C128">
        <v>8</v>
      </c>
      <c r="E128" t="s">
        <v>790</v>
      </c>
      <c r="H128">
        <v>1</v>
      </c>
      <c r="I128" s="26"/>
      <c r="J128" s="8"/>
      <c r="K128" s="2"/>
      <c r="L128" s="18"/>
      <c r="M128" s="2"/>
      <c r="N128" s="2"/>
      <c r="O128" s="2"/>
      <c r="P128" s="2"/>
      <c r="Q128" s="5" t="s">
        <v>210</v>
      </c>
      <c r="R128" s="1" t="s">
        <v>315</v>
      </c>
      <c r="S128" s="22" t="s">
        <v>808</v>
      </c>
      <c r="T128" s="37">
        <f t="shared" ref="T128" si="58">H128</f>
        <v>1</v>
      </c>
    </row>
    <row r="129" spans="1:20" x14ac:dyDescent="0.45">
      <c r="A129" s="4" t="s">
        <v>713</v>
      </c>
      <c r="C129">
        <v>8</v>
      </c>
      <c r="E129" t="s">
        <v>790</v>
      </c>
      <c r="H129">
        <v>1</v>
      </c>
      <c r="I129" s="26"/>
      <c r="J129" s="8">
        <v>43221</v>
      </c>
      <c r="K129" s="18" t="s">
        <v>713</v>
      </c>
      <c r="L129" s="18"/>
      <c r="M129" s="2">
        <v>8</v>
      </c>
      <c r="N129" s="2"/>
      <c r="O129" s="2">
        <v>2458</v>
      </c>
      <c r="P129" s="2"/>
      <c r="Q129" s="5" t="s">
        <v>210</v>
      </c>
      <c r="R129" s="1" t="s">
        <v>316</v>
      </c>
      <c r="S129" s="22" t="s">
        <v>809</v>
      </c>
      <c r="T129" s="37">
        <f t="shared" ref="T129" si="59">O129-T102-T75-T48-T21-H129-T101-T74-T47-T20</f>
        <v>30.953999999999951</v>
      </c>
    </row>
    <row r="130" spans="1:20" x14ac:dyDescent="0.45">
      <c r="A130" s="4" t="s">
        <v>713</v>
      </c>
      <c r="C130">
        <v>9</v>
      </c>
      <c r="E130" t="s">
        <v>790</v>
      </c>
      <c r="H130">
        <v>1</v>
      </c>
      <c r="I130" s="26"/>
      <c r="J130" s="5"/>
      <c r="K130" s="18"/>
      <c r="L130" s="2"/>
      <c r="M130" s="2"/>
      <c r="N130" s="2"/>
      <c r="O130" s="2"/>
      <c r="P130" s="2"/>
      <c r="Q130" s="5" t="s">
        <v>210</v>
      </c>
      <c r="R130" s="1" t="s">
        <v>317</v>
      </c>
      <c r="S130" s="22" t="s">
        <v>810</v>
      </c>
      <c r="T130" s="37">
        <f t="shared" ref="T130" si="60">H130</f>
        <v>1</v>
      </c>
    </row>
    <row r="131" spans="1:20" x14ac:dyDescent="0.45">
      <c r="A131" s="4" t="s">
        <v>713</v>
      </c>
      <c r="C131">
        <v>9</v>
      </c>
      <c r="E131" t="s">
        <v>790</v>
      </c>
      <c r="H131">
        <v>1</v>
      </c>
      <c r="I131" s="26"/>
      <c r="J131" s="8">
        <v>43221</v>
      </c>
      <c r="K131" s="18" t="s">
        <v>713</v>
      </c>
      <c r="L131" s="18"/>
      <c r="M131" s="2">
        <v>9</v>
      </c>
      <c r="N131" s="2"/>
      <c r="O131" s="2">
        <v>2599</v>
      </c>
      <c r="P131" s="2"/>
      <c r="Q131" s="5" t="s">
        <v>210</v>
      </c>
      <c r="R131" s="1" t="s">
        <v>318</v>
      </c>
      <c r="S131" s="22" t="s">
        <v>811</v>
      </c>
      <c r="T131" s="37">
        <f t="shared" ref="T131" si="61">O131-T104-T77-T50-T23-H131-T103-T76-T49-T22</f>
        <v>32.787000000000035</v>
      </c>
    </row>
    <row r="132" spans="1:20" x14ac:dyDescent="0.45">
      <c r="A132" s="4" t="s">
        <v>713</v>
      </c>
      <c r="C132">
        <v>10</v>
      </c>
      <c r="E132" t="s">
        <v>790</v>
      </c>
      <c r="H132">
        <v>1</v>
      </c>
      <c r="I132" s="26"/>
      <c r="J132" s="5"/>
      <c r="K132" s="2"/>
      <c r="L132" s="2"/>
      <c r="M132" s="2"/>
      <c r="N132" s="2"/>
      <c r="O132" s="2"/>
      <c r="P132" s="2"/>
      <c r="Q132" s="5" t="s">
        <v>210</v>
      </c>
      <c r="R132" s="1" t="s">
        <v>319</v>
      </c>
      <c r="S132" s="22" t="s">
        <v>812</v>
      </c>
      <c r="T132" s="37">
        <f t="shared" ref="T132" si="62">H132</f>
        <v>1</v>
      </c>
    </row>
    <row r="133" spans="1:20" x14ac:dyDescent="0.45">
      <c r="A133" s="4" t="s">
        <v>713</v>
      </c>
      <c r="C133">
        <v>10</v>
      </c>
      <c r="E133" t="s">
        <v>790</v>
      </c>
      <c r="H133">
        <v>1</v>
      </c>
      <c r="I133" s="26"/>
      <c r="J133" s="8">
        <v>43221</v>
      </c>
      <c r="K133" s="18" t="s">
        <v>713</v>
      </c>
      <c r="L133" s="18"/>
      <c r="M133" s="2">
        <v>10</v>
      </c>
      <c r="N133" s="2"/>
      <c r="O133" s="2">
        <v>2532</v>
      </c>
      <c r="P133" s="2"/>
      <c r="Q133" s="5" t="s">
        <v>210</v>
      </c>
      <c r="R133" s="1" t="s">
        <v>320</v>
      </c>
      <c r="S133" s="22" t="s">
        <v>813</v>
      </c>
      <c r="T133" s="37">
        <f t="shared" ref="T133" si="63">O133-T106-T79-T52-T25-H133-T105-T78-T51-T24</f>
        <v>36.980000000000018</v>
      </c>
    </row>
    <row r="134" spans="1:20" x14ac:dyDescent="0.45">
      <c r="A134" s="4" t="s">
        <v>713</v>
      </c>
      <c r="C134">
        <v>11</v>
      </c>
      <c r="E134" t="s">
        <v>790</v>
      </c>
      <c r="H134">
        <v>2</v>
      </c>
      <c r="I134" s="26"/>
      <c r="J134" s="5"/>
      <c r="K134" s="18"/>
      <c r="L134" s="2"/>
      <c r="M134" s="2"/>
      <c r="N134" s="2"/>
      <c r="O134" s="2"/>
      <c r="P134" s="2"/>
      <c r="Q134" s="5" t="s">
        <v>210</v>
      </c>
      <c r="R134" s="1" t="s">
        <v>321</v>
      </c>
      <c r="S134" s="22" t="s">
        <v>814</v>
      </c>
      <c r="T134" s="37">
        <f t="shared" ref="T134" si="64">H134</f>
        <v>2</v>
      </c>
    </row>
    <row r="135" spans="1:20" x14ac:dyDescent="0.45">
      <c r="A135" t="s">
        <v>713</v>
      </c>
      <c r="C135">
        <v>11</v>
      </c>
      <c r="E135" t="s">
        <v>790</v>
      </c>
      <c r="H135">
        <v>2</v>
      </c>
      <c r="I135" s="26"/>
      <c r="J135" s="18">
        <v>43221</v>
      </c>
      <c r="K135" s="18" t="s">
        <v>713</v>
      </c>
      <c r="L135" s="18"/>
      <c r="M135" s="2">
        <v>11</v>
      </c>
      <c r="N135" s="2"/>
      <c r="O135" s="2">
        <v>2488</v>
      </c>
      <c r="P135" s="25"/>
      <c r="Q135" s="2" t="s">
        <v>210</v>
      </c>
      <c r="R135" s="1" t="s">
        <v>322</v>
      </c>
      <c r="S135" s="1" t="s">
        <v>815</v>
      </c>
      <c r="T135" s="37">
        <f>O135-T108-T81-T54-T27-H135-T107-T80-T53-T26</f>
        <v>35.319999999999936</v>
      </c>
    </row>
    <row r="136" spans="1:20" x14ac:dyDescent="0.45">
      <c r="A136" s="4" t="s">
        <v>713</v>
      </c>
      <c r="C136">
        <v>12</v>
      </c>
      <c r="E136" t="s">
        <v>790</v>
      </c>
      <c r="H136">
        <v>2</v>
      </c>
      <c r="I136" s="26"/>
      <c r="J136" s="8"/>
      <c r="K136" s="18"/>
      <c r="L136" s="18"/>
      <c r="M136" s="2"/>
      <c r="N136" s="2"/>
      <c r="O136" s="2"/>
      <c r="P136" s="2"/>
      <c r="Q136" s="5" t="s">
        <v>210</v>
      </c>
      <c r="R136" s="1" t="s">
        <v>1834</v>
      </c>
      <c r="S136" s="22" t="s">
        <v>814</v>
      </c>
      <c r="T136" s="37">
        <f t="shared" ref="T136" si="65">H136</f>
        <v>2</v>
      </c>
    </row>
    <row r="137" spans="1:20" s="9" customFormat="1" x14ac:dyDescent="0.45">
      <c r="A137" s="43" t="s">
        <v>713</v>
      </c>
      <c r="C137" s="9">
        <v>12</v>
      </c>
      <c r="E137" s="9" t="s">
        <v>790</v>
      </c>
      <c r="H137" s="9">
        <v>2</v>
      </c>
      <c r="I137" s="28"/>
      <c r="J137" s="10">
        <v>43221</v>
      </c>
      <c r="K137" s="19" t="s">
        <v>713</v>
      </c>
      <c r="L137" s="19"/>
      <c r="M137" s="11">
        <v>12</v>
      </c>
      <c r="N137" s="11"/>
      <c r="O137" s="11">
        <v>2397</v>
      </c>
      <c r="P137" s="11"/>
      <c r="Q137" s="12" t="s">
        <v>210</v>
      </c>
      <c r="R137" s="13" t="s">
        <v>1835</v>
      </c>
      <c r="S137" s="23" t="s">
        <v>815</v>
      </c>
      <c r="T137" s="38">
        <f>O137-T110-T83-T56-T29-H137-T109-T55-T28-T82</f>
        <v>26.764000000000124</v>
      </c>
    </row>
    <row r="138" spans="1:20" x14ac:dyDescent="0.45">
      <c r="A138" s="4"/>
      <c r="B138" t="s">
        <v>707</v>
      </c>
      <c r="D138" t="s">
        <v>708</v>
      </c>
      <c r="E138" t="s">
        <v>709</v>
      </c>
      <c r="G138">
        <v>0.66500000000000004</v>
      </c>
      <c r="I138" s="26">
        <v>8</v>
      </c>
      <c r="J138" s="8">
        <v>43315</v>
      </c>
      <c r="K138" s="18"/>
      <c r="L138" s="18" t="s">
        <v>707</v>
      </c>
      <c r="M138" s="2"/>
      <c r="N138" s="2" t="s">
        <v>708</v>
      </c>
      <c r="O138" s="2"/>
      <c r="P138" s="2">
        <v>1828</v>
      </c>
      <c r="Q138" s="5" t="s">
        <v>199</v>
      </c>
      <c r="R138" s="1" t="s">
        <v>1836</v>
      </c>
      <c r="S138" s="22" t="s">
        <v>1837</v>
      </c>
      <c r="T138" s="39">
        <f>I138/(G138*P138)</f>
        <v>6.5810039321498488E-3</v>
      </c>
    </row>
    <row r="139" spans="1:20" ht="15.75" x14ac:dyDescent="0.45">
      <c r="A139" s="4" t="s">
        <v>713</v>
      </c>
      <c r="B139" t="s">
        <v>707</v>
      </c>
      <c r="C139" t="s">
        <v>708</v>
      </c>
      <c r="D139">
        <v>1</v>
      </c>
      <c r="E139" t="s">
        <v>709</v>
      </c>
      <c r="H139">
        <v>6</v>
      </c>
      <c r="I139" s="26">
        <v>54</v>
      </c>
      <c r="J139" s="5"/>
      <c r="K139" s="2"/>
      <c r="L139" s="2"/>
      <c r="M139" s="2"/>
      <c r="N139" s="2"/>
      <c r="O139" s="2"/>
      <c r="P139" s="2"/>
      <c r="Q139" s="5" t="s">
        <v>199</v>
      </c>
      <c r="R139" s="1" t="s">
        <v>0</v>
      </c>
      <c r="S139" s="22" t="s">
        <v>1433</v>
      </c>
      <c r="T139" s="39">
        <f>IFERROR(IF(I139 &gt;= H139, H139/H139, IF(I139 &lt; H139, I139/H139, 0)),0)</f>
        <v>1</v>
      </c>
    </row>
    <row r="140" spans="1:20" ht="15.75" x14ac:dyDescent="0.45">
      <c r="A140" s="4" t="s">
        <v>713</v>
      </c>
      <c r="B140" t="s">
        <v>707</v>
      </c>
      <c r="C140" t="s">
        <v>708</v>
      </c>
      <c r="D140">
        <v>1</v>
      </c>
      <c r="E140" t="s">
        <v>709</v>
      </c>
      <c r="F140">
        <v>0.66500000000000004</v>
      </c>
      <c r="H140">
        <v>6</v>
      </c>
      <c r="I140" s="26">
        <v>54</v>
      </c>
      <c r="J140" s="8">
        <v>43221</v>
      </c>
      <c r="K140" s="18" t="s">
        <v>713</v>
      </c>
      <c r="L140" s="18"/>
      <c r="M140" s="2" t="s">
        <v>708</v>
      </c>
      <c r="N140" s="2"/>
      <c r="O140" s="2">
        <v>1941</v>
      </c>
      <c r="P140" s="2"/>
      <c r="Q140" s="5" t="s">
        <v>199</v>
      </c>
      <c r="R140" s="1" t="s">
        <v>2</v>
      </c>
      <c r="S140" s="22" t="s">
        <v>1434</v>
      </c>
      <c r="T140" s="39">
        <f>IF(I140 &gt;= H140, (I140-H140)/((F140*O140)-H140), 0)</f>
        <v>3.7360918144563403E-2</v>
      </c>
    </row>
    <row r="141" spans="1:20" x14ac:dyDescent="0.45">
      <c r="A141" s="4" t="s">
        <v>713</v>
      </c>
      <c r="B141" t="s">
        <v>707</v>
      </c>
      <c r="C141">
        <v>1</v>
      </c>
      <c r="D141">
        <v>2</v>
      </c>
      <c r="E141" t="s">
        <v>709</v>
      </c>
      <c r="H141">
        <v>34</v>
      </c>
      <c r="I141" s="26">
        <v>107</v>
      </c>
      <c r="J141" s="5"/>
      <c r="K141" s="2"/>
      <c r="L141" s="2"/>
      <c r="M141" s="2"/>
      <c r="N141" s="2"/>
      <c r="O141" s="2"/>
      <c r="P141" s="2"/>
      <c r="Q141" s="5" t="s">
        <v>199</v>
      </c>
      <c r="R141" s="1" t="s">
        <v>1</v>
      </c>
      <c r="S141" s="22" t="s">
        <v>816</v>
      </c>
      <c r="T141" s="39">
        <f>IFERROR(IF(I141 &gt;= H141, H141/H141, IF(I141 &lt; H141, I141/H141, 0)),0)</f>
        <v>1</v>
      </c>
    </row>
    <row r="142" spans="1:20" x14ac:dyDescent="0.45">
      <c r="A142" s="4" t="s">
        <v>713</v>
      </c>
      <c r="B142" t="s">
        <v>707</v>
      </c>
      <c r="C142">
        <v>1</v>
      </c>
      <c r="D142">
        <v>2</v>
      </c>
      <c r="E142" t="s">
        <v>709</v>
      </c>
      <c r="F142">
        <v>0.67500000000000004</v>
      </c>
      <c r="H142">
        <v>34</v>
      </c>
      <c r="I142" s="26">
        <v>107</v>
      </c>
      <c r="J142" s="8">
        <v>43221</v>
      </c>
      <c r="K142" s="18" t="s">
        <v>713</v>
      </c>
      <c r="L142" s="18"/>
      <c r="M142" s="2">
        <v>1</v>
      </c>
      <c r="N142" s="2"/>
      <c r="O142" s="2">
        <v>2118</v>
      </c>
      <c r="P142" s="2"/>
      <c r="Q142" s="5" t="s">
        <v>199</v>
      </c>
      <c r="R142" s="1" t="s">
        <v>4</v>
      </c>
      <c r="S142" s="22" t="s">
        <v>819</v>
      </c>
      <c r="T142" s="39">
        <f>IF(I142 &gt;= H142, (I142-H142)/((F142*O142)-H142), 0)</f>
        <v>5.2305377422706266E-2</v>
      </c>
    </row>
    <row r="143" spans="1:20" x14ac:dyDescent="0.45">
      <c r="A143" s="4" t="s">
        <v>713</v>
      </c>
      <c r="B143" t="s">
        <v>707</v>
      </c>
      <c r="C143">
        <v>2</v>
      </c>
      <c r="D143">
        <v>3</v>
      </c>
      <c r="E143" t="s">
        <v>709</v>
      </c>
      <c r="H143">
        <v>103</v>
      </c>
      <c r="I143" s="26">
        <v>211</v>
      </c>
      <c r="J143" s="5"/>
      <c r="K143" s="2"/>
      <c r="L143" s="2"/>
      <c r="M143" s="2"/>
      <c r="N143" s="2"/>
      <c r="O143" s="2"/>
      <c r="P143" s="2"/>
      <c r="Q143" s="5" t="s">
        <v>199</v>
      </c>
      <c r="R143" s="1" t="s">
        <v>3</v>
      </c>
      <c r="S143" s="22" t="s">
        <v>817</v>
      </c>
      <c r="T143" s="39">
        <f>IFERROR(IF(I143 &gt;= H143, H143/H143, IF(I143 &lt; H143, I143/H143, 0)),0)</f>
        <v>1</v>
      </c>
    </row>
    <row r="144" spans="1:20" x14ac:dyDescent="0.45">
      <c r="A144" s="4" t="s">
        <v>713</v>
      </c>
      <c r="B144" t="s">
        <v>707</v>
      </c>
      <c r="C144">
        <v>2</v>
      </c>
      <c r="D144">
        <v>3</v>
      </c>
      <c r="E144" t="s">
        <v>709</v>
      </c>
      <c r="F144">
        <v>0.67700000000000005</v>
      </c>
      <c r="H144">
        <v>103</v>
      </c>
      <c r="I144" s="26">
        <v>211</v>
      </c>
      <c r="J144" s="8">
        <v>43221</v>
      </c>
      <c r="K144" s="18" t="s">
        <v>713</v>
      </c>
      <c r="L144" s="18"/>
      <c r="M144" s="2">
        <v>2</v>
      </c>
      <c r="N144" s="2"/>
      <c r="O144" s="2">
        <v>2111</v>
      </c>
      <c r="P144" s="2"/>
      <c r="Q144" s="5" t="s">
        <v>199</v>
      </c>
      <c r="R144" s="1" t="s">
        <v>6</v>
      </c>
      <c r="S144" s="22" t="s">
        <v>822</v>
      </c>
      <c r="T144" s="39">
        <f>IF(I144 &gt;= H144, (I144-H144)/((F144*O144)-H144), 0)</f>
        <v>8.1438935502625265E-2</v>
      </c>
    </row>
    <row r="145" spans="1:20" x14ac:dyDescent="0.45">
      <c r="A145" s="4" t="s">
        <v>713</v>
      </c>
      <c r="B145" t="s">
        <v>707</v>
      </c>
      <c r="C145">
        <v>3</v>
      </c>
      <c r="D145">
        <v>4</v>
      </c>
      <c r="E145" t="s">
        <v>709</v>
      </c>
      <c r="F145" s="2"/>
      <c r="G145" s="2"/>
      <c r="H145" s="2">
        <v>199</v>
      </c>
      <c r="I145" s="25">
        <v>279</v>
      </c>
      <c r="J145" s="5"/>
      <c r="K145" s="2"/>
      <c r="L145" s="2"/>
      <c r="M145" s="2"/>
      <c r="N145" s="2"/>
      <c r="O145" s="2"/>
      <c r="P145" s="2"/>
      <c r="Q145" s="5" t="s">
        <v>199</v>
      </c>
      <c r="R145" s="1" t="s">
        <v>5</v>
      </c>
      <c r="S145" s="22" t="s">
        <v>823</v>
      </c>
      <c r="T145" s="39">
        <f>IFERROR(IF(I145 &gt;= H145, H145/H145, IF(I145 &lt; H145, I145/H145, 0)),0)</f>
        <v>1</v>
      </c>
    </row>
    <row r="146" spans="1:20" x14ac:dyDescent="0.45">
      <c r="A146" s="4" t="s">
        <v>713</v>
      </c>
      <c r="B146" t="s">
        <v>707</v>
      </c>
      <c r="C146">
        <v>3</v>
      </c>
      <c r="D146">
        <v>4</v>
      </c>
      <c r="E146" t="s">
        <v>709</v>
      </c>
      <c r="F146" s="2">
        <v>0.68300000000000005</v>
      </c>
      <c r="G146" s="2"/>
      <c r="H146" s="2">
        <v>199</v>
      </c>
      <c r="I146" s="25">
        <v>279</v>
      </c>
      <c r="J146" s="8">
        <v>43221</v>
      </c>
      <c r="K146" s="18" t="s">
        <v>713</v>
      </c>
      <c r="L146" s="18"/>
      <c r="M146" s="2">
        <v>3</v>
      </c>
      <c r="N146" s="2"/>
      <c r="O146" s="2">
        <v>2177</v>
      </c>
      <c r="P146" s="2"/>
      <c r="Q146" s="5" t="s">
        <v>199</v>
      </c>
      <c r="R146" s="1" t="s">
        <v>8</v>
      </c>
      <c r="S146" s="22" t="s">
        <v>824</v>
      </c>
      <c r="T146" s="39">
        <f>IF(I146 &gt;= H146, (I146-H146)/((F146*O146)-H146), 0)</f>
        <v>6.2117058042955496E-2</v>
      </c>
    </row>
    <row r="147" spans="1:20" x14ac:dyDescent="0.45">
      <c r="A147" s="4" t="s">
        <v>713</v>
      </c>
      <c r="B147" t="s">
        <v>707</v>
      </c>
      <c r="C147">
        <v>4</v>
      </c>
      <c r="D147">
        <v>5</v>
      </c>
      <c r="E147" t="s">
        <v>709</v>
      </c>
      <c r="H147">
        <v>299</v>
      </c>
      <c r="I147" s="26">
        <v>355</v>
      </c>
      <c r="J147" s="5"/>
      <c r="K147" s="2"/>
      <c r="L147" s="2"/>
      <c r="M147" s="2"/>
      <c r="N147" s="2"/>
      <c r="O147" s="2"/>
      <c r="P147" s="2"/>
      <c r="Q147" s="5" t="s">
        <v>199</v>
      </c>
      <c r="R147" s="1" t="s">
        <v>7</v>
      </c>
      <c r="S147" s="22" t="s">
        <v>826</v>
      </c>
      <c r="T147" s="39">
        <f>IFERROR(IF(I147 &gt;= H147, H147/H147, IF(I147 &lt; H147, I147/H147, 0)),0)</f>
        <v>1</v>
      </c>
    </row>
    <row r="148" spans="1:20" x14ac:dyDescent="0.45">
      <c r="A148" s="4" t="s">
        <v>713</v>
      </c>
      <c r="B148" t="s">
        <v>707</v>
      </c>
      <c r="C148">
        <v>4</v>
      </c>
      <c r="D148">
        <v>5</v>
      </c>
      <c r="E148" t="s">
        <v>709</v>
      </c>
      <c r="F148">
        <v>0.67500000000000004</v>
      </c>
      <c r="H148">
        <v>299</v>
      </c>
      <c r="I148" s="26">
        <v>355</v>
      </c>
      <c r="J148" s="8">
        <v>43221</v>
      </c>
      <c r="K148" s="18" t="s">
        <v>713</v>
      </c>
      <c r="L148" s="18"/>
      <c r="M148" s="2">
        <v>4</v>
      </c>
      <c r="N148" s="2"/>
      <c r="O148" s="2">
        <v>2284</v>
      </c>
      <c r="P148" s="2"/>
      <c r="Q148" s="5" t="s">
        <v>199</v>
      </c>
      <c r="R148" s="1" t="s">
        <v>240</v>
      </c>
      <c r="S148" s="22" t="s">
        <v>827</v>
      </c>
      <c r="T148" s="39">
        <f>IF(I148 &gt;= H148, (I148-H148)/((F148*O148)-H148), 0)</f>
        <v>4.5063168906413452E-2</v>
      </c>
    </row>
    <row r="149" spans="1:20" x14ac:dyDescent="0.45">
      <c r="A149" s="4" t="s">
        <v>713</v>
      </c>
      <c r="B149" t="s">
        <v>707</v>
      </c>
      <c r="C149">
        <v>5</v>
      </c>
      <c r="D149">
        <v>6</v>
      </c>
      <c r="E149" t="s">
        <v>709</v>
      </c>
      <c r="H149">
        <v>332</v>
      </c>
      <c r="I149" s="26">
        <v>354</v>
      </c>
      <c r="J149" s="5"/>
      <c r="K149" s="2"/>
      <c r="L149" s="2"/>
      <c r="M149" s="2"/>
      <c r="N149" s="2"/>
      <c r="O149" s="2"/>
      <c r="P149" s="2"/>
      <c r="Q149" s="5" t="s">
        <v>199</v>
      </c>
      <c r="R149" s="1" t="s">
        <v>239</v>
      </c>
      <c r="S149" s="22" t="s">
        <v>828</v>
      </c>
      <c r="T149" s="39">
        <f>IFERROR(IF(I149 &gt;= H149, H149/H149, IF(I149 &lt; H149, I149/H149, 0)),0)</f>
        <v>1</v>
      </c>
    </row>
    <row r="150" spans="1:20" x14ac:dyDescent="0.45">
      <c r="A150" s="4" t="s">
        <v>713</v>
      </c>
      <c r="B150" t="s">
        <v>707</v>
      </c>
      <c r="C150">
        <v>5</v>
      </c>
      <c r="D150">
        <v>6</v>
      </c>
      <c r="E150" t="s">
        <v>709</v>
      </c>
      <c r="F150">
        <v>0.68400000000000005</v>
      </c>
      <c r="H150">
        <v>332</v>
      </c>
      <c r="I150" s="26">
        <v>354</v>
      </c>
      <c r="J150" s="8">
        <v>43221</v>
      </c>
      <c r="K150" s="18" t="s">
        <v>713</v>
      </c>
      <c r="L150" s="18"/>
      <c r="M150" s="2">
        <v>5</v>
      </c>
      <c r="N150" s="2"/>
      <c r="O150" s="2">
        <v>2284</v>
      </c>
      <c r="P150" s="2"/>
      <c r="Q150" s="5" t="s">
        <v>199</v>
      </c>
      <c r="R150" s="1" t="s">
        <v>292</v>
      </c>
      <c r="S150" s="22" t="s">
        <v>829</v>
      </c>
      <c r="T150" s="39">
        <f>IF(I150 &gt;= H150, (I150-H150)/((F150*O150)-H150), 0)</f>
        <v>1.7882456984562561E-2</v>
      </c>
    </row>
    <row r="151" spans="1:20" x14ac:dyDescent="0.45">
      <c r="A151" s="4" t="s">
        <v>713</v>
      </c>
      <c r="B151" t="s">
        <v>707</v>
      </c>
      <c r="C151">
        <v>6</v>
      </c>
      <c r="D151">
        <v>7</v>
      </c>
      <c r="E151" t="s">
        <v>709</v>
      </c>
      <c r="H151">
        <v>380</v>
      </c>
      <c r="I151" s="26">
        <v>377</v>
      </c>
      <c r="J151" s="5"/>
      <c r="K151" s="2"/>
      <c r="L151" s="2"/>
      <c r="M151" s="2"/>
      <c r="N151" s="2"/>
      <c r="O151" s="2"/>
      <c r="P151" s="2"/>
      <c r="Q151" s="5" t="s">
        <v>199</v>
      </c>
      <c r="R151" s="1" t="s">
        <v>291</v>
      </c>
      <c r="S151" s="22" t="s">
        <v>830</v>
      </c>
      <c r="T151" s="39">
        <f>IFERROR(IF(I151 &gt;= H151, H151/H151, IF(I151 &lt; H151, I151/H151, 0)),0)</f>
        <v>0.99210526315789471</v>
      </c>
    </row>
    <row r="152" spans="1:20" x14ac:dyDescent="0.45">
      <c r="A152" s="4" t="s">
        <v>713</v>
      </c>
      <c r="B152" t="s">
        <v>707</v>
      </c>
      <c r="C152">
        <v>6</v>
      </c>
      <c r="D152">
        <v>7</v>
      </c>
      <c r="E152" t="s">
        <v>709</v>
      </c>
      <c r="F152">
        <v>0.69199999999999995</v>
      </c>
      <c r="H152">
        <v>380</v>
      </c>
      <c r="I152" s="26">
        <v>377</v>
      </c>
      <c r="J152" s="8">
        <v>43221</v>
      </c>
      <c r="K152" s="18" t="s">
        <v>713</v>
      </c>
      <c r="L152" s="18"/>
      <c r="M152" s="2">
        <v>6</v>
      </c>
      <c r="N152" s="2"/>
      <c r="O152" s="2">
        <v>2462</v>
      </c>
      <c r="P152" s="2"/>
      <c r="Q152" s="5" t="s">
        <v>199</v>
      </c>
      <c r="R152" s="1" t="s">
        <v>298</v>
      </c>
      <c r="S152" s="22" t="s">
        <v>831</v>
      </c>
      <c r="T152" s="39">
        <f>IF(I152 &gt;= H152, (I152-H152)/((F152*O152)-H152), 0)</f>
        <v>0</v>
      </c>
    </row>
    <row r="153" spans="1:20" x14ac:dyDescent="0.45">
      <c r="A153" s="4" t="s">
        <v>713</v>
      </c>
      <c r="B153" t="s">
        <v>707</v>
      </c>
      <c r="C153">
        <v>7</v>
      </c>
      <c r="D153">
        <v>8</v>
      </c>
      <c r="E153" t="s">
        <v>709</v>
      </c>
      <c r="H153">
        <v>393</v>
      </c>
      <c r="I153" s="26">
        <v>392</v>
      </c>
      <c r="J153" s="5"/>
      <c r="K153" s="2"/>
      <c r="L153" s="2"/>
      <c r="M153" s="2"/>
      <c r="N153" s="2"/>
      <c r="O153" s="2"/>
      <c r="P153" s="2"/>
      <c r="Q153" s="5" t="s">
        <v>199</v>
      </c>
      <c r="R153" s="1" t="s">
        <v>293</v>
      </c>
      <c r="S153" s="22" t="s">
        <v>832</v>
      </c>
      <c r="T153" s="39">
        <f>IFERROR(IF(I153 &gt;= H153, H153/H153, IF(I153 &lt; H153, I153/H153, 0)),0)</f>
        <v>0.99745547073791352</v>
      </c>
    </row>
    <row r="154" spans="1:20" x14ac:dyDescent="0.45">
      <c r="A154" s="4" t="s">
        <v>713</v>
      </c>
      <c r="B154" t="s">
        <v>707</v>
      </c>
      <c r="C154">
        <v>7</v>
      </c>
      <c r="D154">
        <v>8</v>
      </c>
      <c r="E154" t="s">
        <v>709</v>
      </c>
      <c r="F154">
        <v>0.67700000000000005</v>
      </c>
      <c r="H154">
        <v>393</v>
      </c>
      <c r="I154" s="26">
        <v>392</v>
      </c>
      <c r="J154" s="8">
        <v>43221</v>
      </c>
      <c r="K154" s="18" t="s">
        <v>713</v>
      </c>
      <c r="L154" s="18"/>
      <c r="M154" s="2">
        <v>7</v>
      </c>
      <c r="N154" s="2"/>
      <c r="O154" s="2">
        <v>2401</v>
      </c>
      <c r="P154" s="2"/>
      <c r="Q154" s="5" t="s">
        <v>199</v>
      </c>
      <c r="R154" s="1" t="s">
        <v>299</v>
      </c>
      <c r="S154" s="22" t="s">
        <v>833</v>
      </c>
      <c r="T154" s="39">
        <f>IF(I154 &gt;= H154, (I154-H154)/((F154*O154)-H154), 0)</f>
        <v>0</v>
      </c>
    </row>
    <row r="155" spans="1:20" x14ac:dyDescent="0.45">
      <c r="A155" s="4" t="s">
        <v>713</v>
      </c>
      <c r="B155" t="s">
        <v>707</v>
      </c>
      <c r="C155">
        <v>8</v>
      </c>
      <c r="D155">
        <v>9</v>
      </c>
      <c r="E155" t="s">
        <v>709</v>
      </c>
      <c r="H155">
        <v>404</v>
      </c>
      <c r="I155" s="26">
        <v>402</v>
      </c>
      <c r="J155" s="8"/>
      <c r="K155" s="2"/>
      <c r="L155" s="18"/>
      <c r="M155" s="2"/>
      <c r="N155" s="2"/>
      <c r="O155" s="2"/>
      <c r="P155" s="2"/>
      <c r="Q155" s="5" t="s">
        <v>199</v>
      </c>
      <c r="R155" s="1" t="s">
        <v>294</v>
      </c>
      <c r="S155" s="22" t="s">
        <v>834</v>
      </c>
      <c r="T155" s="39">
        <f>IFERROR(IF(I155 &gt;= H155, H155/H155, IF(I155 &lt; H155, I155/H155, 0)),0)</f>
        <v>0.99504950495049505</v>
      </c>
    </row>
    <row r="156" spans="1:20" x14ac:dyDescent="0.45">
      <c r="A156" s="4" t="s">
        <v>713</v>
      </c>
      <c r="B156" t="s">
        <v>707</v>
      </c>
      <c r="C156">
        <v>8</v>
      </c>
      <c r="D156">
        <v>9</v>
      </c>
      <c r="E156" t="s">
        <v>709</v>
      </c>
      <c r="F156">
        <v>0.70499999999999996</v>
      </c>
      <c r="H156">
        <v>404</v>
      </c>
      <c r="I156" s="26">
        <v>402</v>
      </c>
      <c r="J156" s="8">
        <v>43221</v>
      </c>
      <c r="K156" s="18" t="s">
        <v>713</v>
      </c>
      <c r="L156" s="18"/>
      <c r="M156" s="2">
        <v>8</v>
      </c>
      <c r="N156" s="2"/>
      <c r="O156" s="2">
        <v>2458</v>
      </c>
      <c r="P156" s="2"/>
      <c r="Q156" s="5" t="s">
        <v>199</v>
      </c>
      <c r="R156" s="1" t="s">
        <v>300</v>
      </c>
      <c r="S156" s="22" t="s">
        <v>835</v>
      </c>
      <c r="T156" s="39">
        <f>IF(I156 &gt;= H156, (I156-H156)/((F156*O156)-H156), 0)</f>
        <v>0</v>
      </c>
    </row>
    <row r="157" spans="1:20" x14ac:dyDescent="0.45">
      <c r="A157" s="4" t="s">
        <v>713</v>
      </c>
      <c r="B157" t="s">
        <v>707</v>
      </c>
      <c r="C157">
        <v>9</v>
      </c>
      <c r="D157">
        <v>10</v>
      </c>
      <c r="E157" t="s">
        <v>709</v>
      </c>
      <c r="H157">
        <v>422</v>
      </c>
      <c r="I157" s="26">
        <v>413</v>
      </c>
      <c r="J157" s="5"/>
      <c r="K157" s="2"/>
      <c r="L157" s="2"/>
      <c r="M157" s="2"/>
      <c r="N157" s="2"/>
      <c r="O157" s="2"/>
      <c r="P157" s="2"/>
      <c r="Q157" s="5" t="s">
        <v>199</v>
      </c>
      <c r="R157" s="1" t="s">
        <v>295</v>
      </c>
      <c r="S157" s="22" t="s">
        <v>836</v>
      </c>
      <c r="T157" s="39">
        <f>IFERROR(IF(I157 &gt;= H157, H157/H157, IF(I157 &lt; H157, I157/H157, 0)),0)</f>
        <v>0.97867298578199047</v>
      </c>
    </row>
    <row r="158" spans="1:20" x14ac:dyDescent="0.45">
      <c r="A158" s="4" t="s">
        <v>713</v>
      </c>
      <c r="B158" t="s">
        <v>707</v>
      </c>
      <c r="C158">
        <v>9</v>
      </c>
      <c r="D158">
        <v>10</v>
      </c>
      <c r="E158" t="s">
        <v>709</v>
      </c>
      <c r="F158">
        <v>0.68500000000000005</v>
      </c>
      <c r="H158">
        <v>422</v>
      </c>
      <c r="I158" s="26">
        <v>413</v>
      </c>
      <c r="J158" s="8">
        <v>43221</v>
      </c>
      <c r="K158" s="18" t="s">
        <v>713</v>
      </c>
      <c r="L158" s="18"/>
      <c r="M158" s="2">
        <v>9</v>
      </c>
      <c r="N158" s="2"/>
      <c r="O158" s="2">
        <v>2599</v>
      </c>
      <c r="P158" s="2"/>
      <c r="Q158" s="5" t="s">
        <v>199</v>
      </c>
      <c r="R158" s="1" t="s">
        <v>301</v>
      </c>
      <c r="S158" s="22" t="s">
        <v>837</v>
      </c>
      <c r="T158" s="39">
        <f>IF(I158 &gt;= H158, (I158-H158)/((F158*O158)-H158), 0)</f>
        <v>0</v>
      </c>
    </row>
    <row r="159" spans="1:20" x14ac:dyDescent="0.45">
      <c r="A159" s="4" t="s">
        <v>713</v>
      </c>
      <c r="B159" t="s">
        <v>707</v>
      </c>
      <c r="C159">
        <v>10</v>
      </c>
      <c r="D159">
        <v>11</v>
      </c>
      <c r="E159" t="s">
        <v>709</v>
      </c>
      <c r="H159">
        <v>372</v>
      </c>
      <c r="I159" s="26">
        <v>366</v>
      </c>
      <c r="J159" s="5"/>
      <c r="K159" s="2"/>
      <c r="L159" s="2"/>
      <c r="M159" s="2"/>
      <c r="N159" s="2"/>
      <c r="O159" s="2"/>
      <c r="P159" s="2"/>
      <c r="Q159" s="5" t="s">
        <v>199</v>
      </c>
      <c r="R159" s="1" t="s">
        <v>296</v>
      </c>
      <c r="S159" s="22" t="s">
        <v>838</v>
      </c>
      <c r="T159" s="39">
        <f>IFERROR(IF(I159 &gt;= H159, H159/H159, IF(I159 &lt; H159, I159/H159, 0)),0)</f>
        <v>0.9838709677419355</v>
      </c>
    </row>
    <row r="160" spans="1:20" x14ac:dyDescent="0.45">
      <c r="A160" s="4" t="s">
        <v>713</v>
      </c>
      <c r="B160" t="s">
        <v>707</v>
      </c>
      <c r="C160">
        <v>10</v>
      </c>
      <c r="D160">
        <v>11</v>
      </c>
      <c r="E160" t="s">
        <v>709</v>
      </c>
      <c r="F160">
        <v>0.68200000000000005</v>
      </c>
      <c r="H160">
        <v>372</v>
      </c>
      <c r="I160" s="26">
        <v>366</v>
      </c>
      <c r="J160" s="8">
        <v>43221</v>
      </c>
      <c r="K160" s="18" t="s">
        <v>713</v>
      </c>
      <c r="L160" s="18"/>
      <c r="M160" s="2">
        <v>10</v>
      </c>
      <c r="N160" s="2"/>
      <c r="O160" s="2">
        <v>2532</v>
      </c>
      <c r="P160" s="2"/>
      <c r="Q160" s="5" t="s">
        <v>199</v>
      </c>
      <c r="R160" s="1" t="s">
        <v>302</v>
      </c>
      <c r="S160" s="22" t="s">
        <v>839</v>
      </c>
      <c r="T160" s="39">
        <f>IF(I160 &gt;= H160, (I160-H160)/((F160*O160)-H160), 0)</f>
        <v>0</v>
      </c>
    </row>
    <row r="161" spans="1:20" x14ac:dyDescent="0.45">
      <c r="A161" s="4" t="s">
        <v>713</v>
      </c>
      <c r="B161" t="s">
        <v>707</v>
      </c>
      <c r="C161">
        <v>11</v>
      </c>
      <c r="D161">
        <v>12</v>
      </c>
      <c r="E161" t="s">
        <v>709</v>
      </c>
      <c r="H161">
        <v>366</v>
      </c>
      <c r="I161" s="26">
        <v>359</v>
      </c>
      <c r="J161" s="5"/>
      <c r="K161" s="2"/>
      <c r="L161" s="2"/>
      <c r="M161" s="2"/>
      <c r="N161" s="2"/>
      <c r="O161" s="2"/>
      <c r="P161" s="2"/>
      <c r="Q161" s="5" t="s">
        <v>199</v>
      </c>
      <c r="R161" s="1" t="s">
        <v>297</v>
      </c>
      <c r="S161" s="22" t="s">
        <v>840</v>
      </c>
      <c r="T161" s="39">
        <f>IFERROR(IF(I161 &gt;= H161, H161/H161, IF(I161 &lt; H161, I161/H161, 0)),0)</f>
        <v>0.98087431693989069</v>
      </c>
    </row>
    <row r="162" spans="1:20" x14ac:dyDescent="0.45">
      <c r="A162" s="43" t="s">
        <v>713</v>
      </c>
      <c r="B162" s="9" t="s">
        <v>707</v>
      </c>
      <c r="C162" s="9">
        <v>11</v>
      </c>
      <c r="D162" s="9">
        <v>12</v>
      </c>
      <c r="E162" s="9" t="s">
        <v>709</v>
      </c>
      <c r="F162" s="9">
        <v>0.70499999999999996</v>
      </c>
      <c r="G162" s="9"/>
      <c r="H162" s="9">
        <v>366</v>
      </c>
      <c r="I162" s="28">
        <v>359</v>
      </c>
      <c r="J162" s="10">
        <v>43221</v>
      </c>
      <c r="K162" s="19" t="s">
        <v>713</v>
      </c>
      <c r="L162" s="19"/>
      <c r="M162" s="11">
        <v>11</v>
      </c>
      <c r="N162" s="11"/>
      <c r="O162" s="11">
        <v>2488</v>
      </c>
      <c r="P162" s="11"/>
      <c r="Q162" s="12" t="s">
        <v>199</v>
      </c>
      <c r="R162" s="13" t="s">
        <v>1788</v>
      </c>
      <c r="S162" s="23" t="s">
        <v>841</v>
      </c>
      <c r="T162" s="40">
        <f>IF(I162 &gt;= H162, (I162-H162)/((F162*O162)-H162), 0)</f>
        <v>0</v>
      </c>
    </row>
    <row r="163" spans="1:20" x14ac:dyDescent="0.45">
      <c r="A163" s="4"/>
      <c r="B163" t="s">
        <v>707</v>
      </c>
      <c r="D163" t="s">
        <v>708</v>
      </c>
      <c r="E163" t="s">
        <v>738</v>
      </c>
      <c r="G163">
        <v>4.9000000000000002E-2</v>
      </c>
      <c r="I163" s="26">
        <v>1</v>
      </c>
      <c r="J163" s="8">
        <v>43315</v>
      </c>
      <c r="K163" s="18"/>
      <c r="L163" s="18" t="s">
        <v>707</v>
      </c>
      <c r="M163" s="2"/>
      <c r="N163" s="2" t="s">
        <v>708</v>
      </c>
      <c r="O163" s="2"/>
      <c r="P163" s="2">
        <v>1828</v>
      </c>
      <c r="Q163" s="5" t="s">
        <v>202</v>
      </c>
      <c r="R163" s="1" t="s">
        <v>1838</v>
      </c>
      <c r="S163" s="22" t="s">
        <v>1839</v>
      </c>
      <c r="T163" s="39">
        <f>I163/(G163*P163)</f>
        <v>1.1164203099182779E-2</v>
      </c>
    </row>
    <row r="164" spans="1:20" x14ac:dyDescent="0.45">
      <c r="A164" s="4" t="s">
        <v>713</v>
      </c>
      <c r="B164" t="s">
        <v>707</v>
      </c>
      <c r="C164" t="s">
        <v>708</v>
      </c>
      <c r="D164">
        <v>1</v>
      </c>
      <c r="E164" t="s">
        <v>738</v>
      </c>
      <c r="H164">
        <v>0</v>
      </c>
      <c r="I164" s="26">
        <v>1</v>
      </c>
      <c r="J164" s="5"/>
      <c r="K164" s="2"/>
      <c r="L164" s="2"/>
      <c r="M164" s="2"/>
      <c r="N164" s="2"/>
      <c r="O164" s="2"/>
      <c r="P164" s="2"/>
      <c r="Q164" s="5" t="s">
        <v>202</v>
      </c>
      <c r="R164" s="1" t="s">
        <v>9</v>
      </c>
      <c r="S164" s="22" t="s">
        <v>842</v>
      </c>
      <c r="T164" s="39">
        <f>IFERROR(IF(I164 &gt;= H164, H164/H164, IF(I164 &lt; H164, I164/H164, 0)),0)</f>
        <v>0</v>
      </c>
    </row>
    <row r="165" spans="1:20" x14ac:dyDescent="0.45">
      <c r="A165" s="4" t="s">
        <v>713</v>
      </c>
      <c r="B165" t="s">
        <v>707</v>
      </c>
      <c r="C165" t="s">
        <v>708</v>
      </c>
      <c r="D165">
        <v>1</v>
      </c>
      <c r="E165" t="s">
        <v>738</v>
      </c>
      <c r="F165">
        <v>6.7000000000000004E-2</v>
      </c>
      <c r="H165">
        <v>0</v>
      </c>
      <c r="I165" s="26">
        <v>1</v>
      </c>
      <c r="J165" s="8">
        <v>43221</v>
      </c>
      <c r="K165" s="18" t="s">
        <v>713</v>
      </c>
      <c r="L165" s="18"/>
      <c r="M165" s="2" t="s">
        <v>708</v>
      </c>
      <c r="N165" s="2"/>
      <c r="O165" s="2">
        <v>1941</v>
      </c>
      <c r="P165" s="2"/>
      <c r="Q165" s="5" t="s">
        <v>202</v>
      </c>
      <c r="R165" s="1" t="s">
        <v>11</v>
      </c>
      <c r="S165" s="22" t="s">
        <v>818</v>
      </c>
      <c r="T165" s="39">
        <f>IF(I165 &gt;= H165, (I165-H165)/((F165*O165)-H165), 0)</f>
        <v>7.6895276323175471E-3</v>
      </c>
    </row>
    <row r="166" spans="1:20" x14ac:dyDescent="0.45">
      <c r="A166" s="4" t="s">
        <v>713</v>
      </c>
      <c r="B166" t="s">
        <v>707</v>
      </c>
      <c r="C166">
        <v>1</v>
      </c>
      <c r="D166">
        <v>2</v>
      </c>
      <c r="E166" t="s">
        <v>738</v>
      </c>
      <c r="H166">
        <v>3</v>
      </c>
      <c r="I166" s="26">
        <v>14</v>
      </c>
      <c r="J166" s="5"/>
      <c r="K166" s="2"/>
      <c r="L166" s="2"/>
      <c r="M166" s="2"/>
      <c r="N166" s="2"/>
      <c r="O166" s="2"/>
      <c r="P166" s="2"/>
      <c r="Q166" s="5" t="s">
        <v>202</v>
      </c>
      <c r="R166" s="1" t="s">
        <v>10</v>
      </c>
      <c r="S166" s="22" t="s">
        <v>843</v>
      </c>
      <c r="T166" s="39">
        <f>IFERROR(IF(I166 &gt;= H166, H166/H166, IF(I166 &lt; H166, I166/H166, 0)),0)</f>
        <v>1</v>
      </c>
    </row>
    <row r="167" spans="1:20" x14ac:dyDescent="0.45">
      <c r="A167" s="4" t="s">
        <v>713</v>
      </c>
      <c r="B167" t="s">
        <v>707</v>
      </c>
      <c r="C167">
        <v>1</v>
      </c>
      <c r="D167">
        <v>2</v>
      </c>
      <c r="E167" t="s">
        <v>738</v>
      </c>
      <c r="F167">
        <v>5.6000000000000001E-2</v>
      </c>
      <c r="H167">
        <v>3</v>
      </c>
      <c r="I167" s="26">
        <v>14</v>
      </c>
      <c r="J167" s="8">
        <v>43221</v>
      </c>
      <c r="K167" s="18" t="s">
        <v>713</v>
      </c>
      <c r="L167" s="18"/>
      <c r="M167" s="2">
        <v>1</v>
      </c>
      <c r="N167" s="2"/>
      <c r="O167" s="2">
        <v>2118</v>
      </c>
      <c r="P167" s="2"/>
      <c r="Q167" s="5" t="s">
        <v>202</v>
      </c>
      <c r="R167" s="1" t="s">
        <v>13</v>
      </c>
      <c r="S167" s="22" t="s">
        <v>820</v>
      </c>
      <c r="T167" s="39">
        <f>IF(I167 &gt;= H167, (I167-H167)/((F167*O167)-H167), 0)</f>
        <v>9.5149124628053416E-2</v>
      </c>
    </row>
    <row r="168" spans="1:20" x14ac:dyDescent="0.45">
      <c r="A168" s="4" t="s">
        <v>713</v>
      </c>
      <c r="B168" t="s">
        <v>707</v>
      </c>
      <c r="C168">
        <v>2</v>
      </c>
      <c r="D168">
        <v>3</v>
      </c>
      <c r="E168" t="s">
        <v>738</v>
      </c>
      <c r="H168">
        <v>6</v>
      </c>
      <c r="I168" s="26">
        <v>17</v>
      </c>
      <c r="J168" s="5"/>
      <c r="K168" s="2"/>
      <c r="L168" s="2"/>
      <c r="M168" s="2"/>
      <c r="N168" s="2"/>
      <c r="O168" s="2"/>
      <c r="P168" s="2"/>
      <c r="Q168" s="5" t="s">
        <v>202</v>
      </c>
      <c r="R168" s="1" t="s">
        <v>12</v>
      </c>
      <c r="S168" s="22" t="s">
        <v>821</v>
      </c>
      <c r="T168" s="39">
        <f>IFERROR(IF(I168 &gt;= H168, H168/H168, IF(I168 &lt; H168, I168/H168, 0)),0)</f>
        <v>1</v>
      </c>
    </row>
    <row r="169" spans="1:20" x14ac:dyDescent="0.45">
      <c r="A169" s="4" t="s">
        <v>713</v>
      </c>
      <c r="B169" t="s">
        <v>707</v>
      </c>
      <c r="C169">
        <v>2</v>
      </c>
      <c r="D169">
        <v>3</v>
      </c>
      <c r="E169" t="s">
        <v>738</v>
      </c>
      <c r="F169">
        <v>5.6000000000000001E-2</v>
      </c>
      <c r="H169">
        <v>6</v>
      </c>
      <c r="I169" s="26">
        <v>17</v>
      </c>
      <c r="J169" s="8">
        <v>43221</v>
      </c>
      <c r="K169" s="18" t="s">
        <v>713</v>
      </c>
      <c r="L169" s="18"/>
      <c r="M169" s="2">
        <v>2</v>
      </c>
      <c r="N169" s="2"/>
      <c r="O169" s="2">
        <v>2111</v>
      </c>
      <c r="P169" s="2"/>
      <c r="Q169" s="5" t="s">
        <v>202</v>
      </c>
      <c r="R169" s="1" t="s">
        <v>15</v>
      </c>
      <c r="S169" s="22" t="s">
        <v>844</v>
      </c>
      <c r="T169" s="39">
        <f>IF(I169 &gt;= H169, (I169-H169)/((F169*O169)-H169), 0)</f>
        <v>9.8025237042845936E-2</v>
      </c>
    </row>
    <row r="170" spans="1:20" x14ac:dyDescent="0.45">
      <c r="A170" s="4" t="s">
        <v>713</v>
      </c>
      <c r="B170" t="s">
        <v>707</v>
      </c>
      <c r="C170">
        <v>3</v>
      </c>
      <c r="D170">
        <v>4</v>
      </c>
      <c r="E170" t="s">
        <v>738</v>
      </c>
      <c r="H170">
        <v>22</v>
      </c>
      <c r="I170" s="26">
        <v>30</v>
      </c>
      <c r="J170" s="5"/>
      <c r="K170" s="2"/>
      <c r="L170" s="2"/>
      <c r="M170" s="2"/>
      <c r="N170" s="2"/>
      <c r="O170" s="2"/>
      <c r="P170" s="2"/>
      <c r="Q170" s="5" t="s">
        <v>202</v>
      </c>
      <c r="R170" s="1" t="s">
        <v>14</v>
      </c>
      <c r="S170" s="22" t="s">
        <v>845</v>
      </c>
      <c r="T170" s="39">
        <f>IFERROR(IF(I170 &gt;= H170, H170/H170, IF(I170 &lt; H170, I170/H170, 0)),0)</f>
        <v>1</v>
      </c>
    </row>
    <row r="171" spans="1:20" x14ac:dyDescent="0.45">
      <c r="A171" s="4" t="s">
        <v>713</v>
      </c>
      <c r="B171" t="s">
        <v>707</v>
      </c>
      <c r="C171">
        <v>3</v>
      </c>
      <c r="D171">
        <v>4</v>
      </c>
      <c r="E171" t="s">
        <v>738</v>
      </c>
      <c r="F171">
        <v>5.1999999999999998E-2</v>
      </c>
      <c r="H171">
        <v>22</v>
      </c>
      <c r="I171" s="26">
        <v>30</v>
      </c>
      <c r="J171" s="8">
        <v>43221</v>
      </c>
      <c r="K171" s="18" t="s">
        <v>713</v>
      </c>
      <c r="L171" s="18"/>
      <c r="M171" s="2">
        <v>3</v>
      </c>
      <c r="N171" s="2"/>
      <c r="O171" s="2">
        <v>2177</v>
      </c>
      <c r="P171" s="2"/>
      <c r="Q171" s="5" t="s">
        <v>202</v>
      </c>
      <c r="R171" s="1" t="s">
        <v>17</v>
      </c>
      <c r="S171" s="22" t="s">
        <v>825</v>
      </c>
      <c r="T171" s="39">
        <f>IF(I171 &gt;= H171, (I171-H171)/((F171*O171)-H171), 0)</f>
        <v>8.7715451076707168E-2</v>
      </c>
    </row>
    <row r="172" spans="1:20" x14ac:dyDescent="0.45">
      <c r="A172" s="4" t="s">
        <v>713</v>
      </c>
      <c r="B172" t="s">
        <v>707</v>
      </c>
      <c r="C172">
        <v>4</v>
      </c>
      <c r="D172">
        <v>5</v>
      </c>
      <c r="E172" t="s">
        <v>738</v>
      </c>
      <c r="H172">
        <v>24</v>
      </c>
      <c r="I172" s="26">
        <v>31</v>
      </c>
      <c r="J172" s="5"/>
      <c r="K172" s="2"/>
      <c r="L172" s="2"/>
      <c r="M172" s="2"/>
      <c r="N172" s="2"/>
      <c r="O172" s="2"/>
      <c r="P172" s="2"/>
      <c r="Q172" s="5" t="s">
        <v>202</v>
      </c>
      <c r="R172" s="1" t="s">
        <v>16</v>
      </c>
      <c r="S172" s="22" t="s">
        <v>846</v>
      </c>
      <c r="T172" s="39">
        <f>IFERROR(IF(I172 &gt;= H172, H172/H172, IF(I172 &lt; H172, I172/H172, 0)),0)</f>
        <v>1</v>
      </c>
    </row>
    <row r="173" spans="1:20" x14ac:dyDescent="0.45">
      <c r="A173" s="4" t="s">
        <v>713</v>
      </c>
      <c r="B173" t="s">
        <v>707</v>
      </c>
      <c r="C173">
        <v>4</v>
      </c>
      <c r="D173">
        <v>5</v>
      </c>
      <c r="E173" t="s">
        <v>738</v>
      </c>
      <c r="F173">
        <v>5.3999999999999999E-2</v>
      </c>
      <c r="H173">
        <v>24</v>
      </c>
      <c r="I173" s="26">
        <v>31</v>
      </c>
      <c r="J173" s="8">
        <v>43221</v>
      </c>
      <c r="K173" s="18" t="s">
        <v>713</v>
      </c>
      <c r="L173" s="18"/>
      <c r="M173" s="2">
        <v>4</v>
      </c>
      <c r="N173" s="2"/>
      <c r="O173" s="2">
        <v>2284</v>
      </c>
      <c r="P173" s="2"/>
      <c r="Q173" s="5" t="s">
        <v>202</v>
      </c>
      <c r="R173" s="1" t="s">
        <v>241</v>
      </c>
      <c r="S173" s="22" t="s">
        <v>847</v>
      </c>
      <c r="T173" s="39">
        <f>IF(I173 &gt;= H173, (I173-H173)/((F173*O173)-H173), 0)</f>
        <v>7.0467906901828137E-2</v>
      </c>
    </row>
    <row r="174" spans="1:20" x14ac:dyDescent="0.45">
      <c r="A174" s="4" t="s">
        <v>713</v>
      </c>
      <c r="B174" t="s">
        <v>707</v>
      </c>
      <c r="C174">
        <v>5</v>
      </c>
      <c r="D174">
        <v>6</v>
      </c>
      <c r="E174" t="s">
        <v>738</v>
      </c>
      <c r="H174">
        <v>30</v>
      </c>
      <c r="I174" s="26">
        <v>28</v>
      </c>
      <c r="J174" s="5"/>
      <c r="K174" s="2"/>
      <c r="L174" s="2"/>
      <c r="M174" s="2"/>
      <c r="N174" s="2"/>
      <c r="O174" s="2"/>
      <c r="P174" s="2"/>
      <c r="Q174" s="5" t="s">
        <v>202</v>
      </c>
      <c r="R174" s="1" t="s">
        <v>242</v>
      </c>
      <c r="S174" s="22" t="s">
        <v>848</v>
      </c>
      <c r="T174" s="39">
        <f>IFERROR(IF(I174 &gt;= H174, H174/H174, IF(I174 &lt; H174, I174/H174, 0)),0)</f>
        <v>0.93333333333333335</v>
      </c>
    </row>
    <row r="175" spans="1:20" x14ac:dyDescent="0.45">
      <c r="A175" s="4" t="s">
        <v>713</v>
      </c>
      <c r="B175" t="s">
        <v>707</v>
      </c>
      <c r="C175">
        <v>5</v>
      </c>
      <c r="D175">
        <v>6</v>
      </c>
      <c r="E175" t="s">
        <v>738</v>
      </c>
      <c r="F175">
        <v>5.3999999999999999E-2</v>
      </c>
      <c r="H175">
        <v>30</v>
      </c>
      <c r="I175" s="26">
        <v>28</v>
      </c>
      <c r="J175" s="8">
        <v>43221</v>
      </c>
      <c r="K175" s="18" t="s">
        <v>713</v>
      </c>
      <c r="L175" s="18"/>
      <c r="M175" s="2">
        <v>5</v>
      </c>
      <c r="N175" s="2"/>
      <c r="O175" s="2">
        <v>2284</v>
      </c>
      <c r="P175" s="2"/>
      <c r="Q175" s="5" t="s">
        <v>202</v>
      </c>
      <c r="R175" s="1" t="s">
        <v>324</v>
      </c>
      <c r="S175" s="22" t="s">
        <v>849</v>
      </c>
      <c r="T175" s="39">
        <f>IF(I175 &gt;= H175, (I175-H175)/((F175*O175)-H175), 0)</f>
        <v>0</v>
      </c>
    </row>
    <row r="176" spans="1:20" x14ac:dyDescent="0.45">
      <c r="A176" s="4" t="s">
        <v>713</v>
      </c>
      <c r="B176" t="s">
        <v>707</v>
      </c>
      <c r="C176">
        <v>6</v>
      </c>
      <c r="D176">
        <v>7</v>
      </c>
      <c r="E176" t="s">
        <v>738</v>
      </c>
      <c r="H176">
        <v>37</v>
      </c>
      <c r="I176" s="26">
        <v>40</v>
      </c>
      <c r="J176" s="5"/>
      <c r="K176" s="2"/>
      <c r="L176" s="2"/>
      <c r="M176" s="2"/>
      <c r="N176" s="2"/>
      <c r="O176" s="2"/>
      <c r="P176" s="2"/>
      <c r="Q176" s="5" t="s">
        <v>202</v>
      </c>
      <c r="R176" s="1" t="s">
        <v>323</v>
      </c>
      <c r="S176" s="22" t="s">
        <v>850</v>
      </c>
      <c r="T176" s="39">
        <f>IFERROR(IF(I176 &gt;= H176, H176/H176, IF(I176 &lt; H176, I176/H176, 0)),0)</f>
        <v>1</v>
      </c>
    </row>
    <row r="177" spans="1:20" x14ac:dyDescent="0.45">
      <c r="A177" s="4" t="s">
        <v>713</v>
      </c>
      <c r="B177" t="s">
        <v>707</v>
      </c>
      <c r="C177">
        <v>6</v>
      </c>
      <c r="D177">
        <v>7</v>
      </c>
      <c r="E177" t="s">
        <v>738</v>
      </c>
      <c r="F177">
        <v>5.8000000000000003E-2</v>
      </c>
      <c r="H177">
        <v>37</v>
      </c>
      <c r="I177" s="26">
        <v>40</v>
      </c>
      <c r="J177" s="8">
        <v>43221</v>
      </c>
      <c r="K177" s="18" t="s">
        <v>713</v>
      </c>
      <c r="L177" s="18"/>
      <c r="M177" s="2">
        <v>6</v>
      </c>
      <c r="N177" s="2"/>
      <c r="O177" s="2">
        <v>2462</v>
      </c>
      <c r="P177" s="2"/>
      <c r="Q177" s="5" t="s">
        <v>202</v>
      </c>
      <c r="R177" s="1" t="s">
        <v>326</v>
      </c>
      <c r="S177" s="22" t="s">
        <v>851</v>
      </c>
      <c r="T177" s="39">
        <f>IF(I177 &gt;= H177, (I177-H177)/((F177*O177)-H177), 0)</f>
        <v>2.8356459601497217E-2</v>
      </c>
    </row>
    <row r="178" spans="1:20" x14ac:dyDescent="0.45">
      <c r="A178" s="4" t="s">
        <v>713</v>
      </c>
      <c r="B178" t="s">
        <v>707</v>
      </c>
      <c r="C178">
        <v>7</v>
      </c>
      <c r="D178">
        <v>8</v>
      </c>
      <c r="E178" t="s">
        <v>738</v>
      </c>
      <c r="H178">
        <v>24</v>
      </c>
      <c r="I178" s="26">
        <v>27</v>
      </c>
      <c r="J178" s="5"/>
      <c r="K178" s="2"/>
      <c r="L178" s="2"/>
      <c r="M178" s="2"/>
      <c r="N178" s="2"/>
      <c r="O178" s="2"/>
      <c r="P178" s="2"/>
      <c r="Q178" s="5" t="s">
        <v>202</v>
      </c>
      <c r="R178" s="1" t="s">
        <v>325</v>
      </c>
      <c r="S178" s="22" t="s">
        <v>852</v>
      </c>
      <c r="T178" s="39">
        <f>IFERROR(IF(I178 &gt;= H178, H178/H178, IF(I178 &lt; H178, I178/H178, 0)),0)</f>
        <v>1</v>
      </c>
    </row>
    <row r="179" spans="1:20" x14ac:dyDescent="0.45">
      <c r="A179" s="4" t="s">
        <v>713</v>
      </c>
      <c r="B179" t="s">
        <v>707</v>
      </c>
      <c r="C179">
        <v>7</v>
      </c>
      <c r="D179">
        <v>8</v>
      </c>
      <c r="E179" t="s">
        <v>738</v>
      </c>
      <c r="F179">
        <v>5.3999999999999999E-2</v>
      </c>
      <c r="H179">
        <v>24</v>
      </c>
      <c r="I179" s="26">
        <v>27</v>
      </c>
      <c r="J179" s="8">
        <v>43221</v>
      </c>
      <c r="K179" s="18" t="s">
        <v>713</v>
      </c>
      <c r="L179" s="18"/>
      <c r="M179" s="2">
        <v>7</v>
      </c>
      <c r="N179" s="2"/>
      <c r="O179" s="2">
        <v>2401</v>
      </c>
      <c r="P179" s="2"/>
      <c r="Q179" s="5" t="s">
        <v>202</v>
      </c>
      <c r="R179" s="1" t="s">
        <v>328</v>
      </c>
      <c r="S179" s="22" t="s">
        <v>853</v>
      </c>
      <c r="T179" s="39">
        <f>IF(I179 &gt;= H179, (I179-H179)/((F179*O179)-H179), 0)</f>
        <v>2.8394570958032824E-2</v>
      </c>
    </row>
    <row r="180" spans="1:20" x14ac:dyDescent="0.45">
      <c r="A180" s="4" t="s">
        <v>713</v>
      </c>
      <c r="B180" t="s">
        <v>707</v>
      </c>
      <c r="C180">
        <v>8</v>
      </c>
      <c r="D180">
        <v>9</v>
      </c>
      <c r="E180" t="s">
        <v>738</v>
      </c>
      <c r="H180">
        <v>46</v>
      </c>
      <c r="I180" s="26">
        <v>47</v>
      </c>
      <c r="J180" s="8"/>
      <c r="K180" s="2"/>
      <c r="L180" s="18"/>
      <c r="M180" s="2"/>
      <c r="N180" s="2"/>
      <c r="O180" s="2"/>
      <c r="P180" s="2"/>
      <c r="Q180" s="5" t="s">
        <v>202</v>
      </c>
      <c r="R180" s="1" t="s">
        <v>327</v>
      </c>
      <c r="S180" s="22" t="s">
        <v>854</v>
      </c>
      <c r="T180" s="39">
        <f>IFERROR(IF(I180 &gt;= H180, H180/H180, IF(I180 &lt; H180, I180/H180, 0)),0)</f>
        <v>1</v>
      </c>
    </row>
    <row r="181" spans="1:20" x14ac:dyDescent="0.45">
      <c r="A181" s="4" t="s">
        <v>713</v>
      </c>
      <c r="B181" t="s">
        <v>707</v>
      </c>
      <c r="C181">
        <v>8</v>
      </c>
      <c r="D181">
        <v>9</v>
      </c>
      <c r="E181" t="s">
        <v>738</v>
      </c>
      <c r="F181">
        <v>5.7000000000000002E-2</v>
      </c>
      <c r="H181">
        <v>46</v>
      </c>
      <c r="I181" s="26">
        <v>47</v>
      </c>
      <c r="J181" s="8">
        <v>43221</v>
      </c>
      <c r="K181" s="18" t="s">
        <v>713</v>
      </c>
      <c r="L181" s="18"/>
      <c r="M181" s="2">
        <v>8</v>
      </c>
      <c r="N181" s="2"/>
      <c r="O181" s="2">
        <v>2458</v>
      </c>
      <c r="P181" s="2"/>
      <c r="Q181" s="5" t="s">
        <v>202</v>
      </c>
      <c r="R181" s="1" t="s">
        <v>330</v>
      </c>
      <c r="S181" s="22" t="s">
        <v>855</v>
      </c>
      <c r="T181" s="39">
        <f>IF(I181 &gt;= H181, (I181-H181)/((F181*O181)-H181), 0)</f>
        <v>1.0626315006482054E-2</v>
      </c>
    </row>
    <row r="182" spans="1:20" x14ac:dyDescent="0.45">
      <c r="A182" s="4" t="s">
        <v>713</v>
      </c>
      <c r="B182" t="s">
        <v>707</v>
      </c>
      <c r="C182">
        <v>9</v>
      </c>
      <c r="D182">
        <v>10</v>
      </c>
      <c r="E182" t="s">
        <v>738</v>
      </c>
      <c r="H182">
        <v>38</v>
      </c>
      <c r="I182" s="26">
        <v>37</v>
      </c>
      <c r="J182" s="5"/>
      <c r="K182" s="2"/>
      <c r="L182" s="2"/>
      <c r="M182" s="2"/>
      <c r="N182" s="2"/>
      <c r="O182" s="2"/>
      <c r="P182" s="2"/>
      <c r="Q182" s="5" t="s">
        <v>202</v>
      </c>
      <c r="R182" s="1" t="s">
        <v>329</v>
      </c>
      <c r="S182" s="22" t="s">
        <v>856</v>
      </c>
      <c r="T182" s="39">
        <f>IFERROR(IF(I182 &gt;= H182, H182/H182, IF(I182 &lt; H182, I182/H182, 0)),0)</f>
        <v>0.97368421052631582</v>
      </c>
    </row>
    <row r="183" spans="1:20" x14ac:dyDescent="0.45">
      <c r="A183" s="4" t="s">
        <v>713</v>
      </c>
      <c r="B183" t="s">
        <v>707</v>
      </c>
      <c r="C183">
        <v>9</v>
      </c>
      <c r="D183">
        <v>10</v>
      </c>
      <c r="E183" t="s">
        <v>738</v>
      </c>
      <c r="F183">
        <v>5.5E-2</v>
      </c>
      <c r="H183">
        <v>38</v>
      </c>
      <c r="I183" s="26">
        <v>37</v>
      </c>
      <c r="J183" s="8">
        <v>43221</v>
      </c>
      <c r="K183" s="18" t="s">
        <v>713</v>
      </c>
      <c r="L183" s="18"/>
      <c r="M183" s="2">
        <v>9</v>
      </c>
      <c r="N183" s="2"/>
      <c r="O183" s="2">
        <v>2599</v>
      </c>
      <c r="P183" s="2"/>
      <c r="Q183" s="5" t="s">
        <v>202</v>
      </c>
      <c r="R183" s="1" t="s">
        <v>332</v>
      </c>
      <c r="S183" s="22" t="s">
        <v>857</v>
      </c>
      <c r="T183" s="39">
        <f>IF(I183 &gt;= H183, (I183-H183)/((F183*O183)-H183), 0)</f>
        <v>0</v>
      </c>
    </row>
    <row r="184" spans="1:20" x14ac:dyDescent="0.45">
      <c r="A184" s="4" t="s">
        <v>713</v>
      </c>
      <c r="B184" t="s">
        <v>707</v>
      </c>
      <c r="C184">
        <v>10</v>
      </c>
      <c r="D184">
        <v>11</v>
      </c>
      <c r="E184" t="s">
        <v>738</v>
      </c>
      <c r="H184">
        <v>44</v>
      </c>
      <c r="I184" s="26">
        <v>43</v>
      </c>
      <c r="J184" s="5"/>
      <c r="K184" s="2"/>
      <c r="L184" s="2"/>
      <c r="M184" s="2"/>
      <c r="N184" s="2"/>
      <c r="O184" s="2"/>
      <c r="P184" s="2"/>
      <c r="Q184" s="5" t="s">
        <v>202</v>
      </c>
      <c r="R184" s="1" t="s">
        <v>331</v>
      </c>
      <c r="S184" s="22" t="s">
        <v>858</v>
      </c>
      <c r="T184" s="39">
        <f>IFERROR(IF(I184 &gt;= H184, H184/H184, IF(I184 &lt; H184, I184/H184, 0)),0)</f>
        <v>0.97727272727272729</v>
      </c>
    </row>
    <row r="185" spans="1:20" x14ac:dyDescent="0.45">
      <c r="A185" s="4" t="s">
        <v>713</v>
      </c>
      <c r="B185" t="s">
        <v>707</v>
      </c>
      <c r="C185">
        <v>10</v>
      </c>
      <c r="D185">
        <v>11</v>
      </c>
      <c r="E185" t="s">
        <v>738</v>
      </c>
      <c r="F185">
        <v>6.5000000000000002E-2</v>
      </c>
      <c r="H185">
        <v>44</v>
      </c>
      <c r="I185" s="26">
        <v>43</v>
      </c>
      <c r="J185" s="8">
        <v>43221</v>
      </c>
      <c r="K185" s="18" t="s">
        <v>713</v>
      </c>
      <c r="L185" s="18"/>
      <c r="M185" s="2">
        <v>10</v>
      </c>
      <c r="N185" s="2"/>
      <c r="O185" s="2">
        <v>2532</v>
      </c>
      <c r="P185" s="2"/>
      <c r="Q185" s="5" t="s">
        <v>202</v>
      </c>
      <c r="R185" s="1" t="s">
        <v>334</v>
      </c>
      <c r="S185" s="22" t="s">
        <v>859</v>
      </c>
      <c r="T185" s="39">
        <f>IF(I185 &gt;= H185, (I185-H185)/((F185*O185)-H185), 0)</f>
        <v>0</v>
      </c>
    </row>
    <row r="186" spans="1:20" x14ac:dyDescent="0.45">
      <c r="A186" s="4" t="s">
        <v>713</v>
      </c>
      <c r="B186" t="s">
        <v>707</v>
      </c>
      <c r="C186">
        <v>11</v>
      </c>
      <c r="D186">
        <v>12</v>
      </c>
      <c r="E186" t="s">
        <v>738</v>
      </c>
      <c r="H186">
        <v>39</v>
      </c>
      <c r="I186" s="26">
        <v>39</v>
      </c>
      <c r="J186" s="5"/>
      <c r="K186" s="2"/>
      <c r="L186" s="2"/>
      <c r="M186" s="2"/>
      <c r="N186" s="2"/>
      <c r="O186" s="2"/>
      <c r="P186" s="2"/>
      <c r="Q186" s="5" t="s">
        <v>202</v>
      </c>
      <c r="R186" s="1" t="s">
        <v>333</v>
      </c>
      <c r="S186" s="22" t="s">
        <v>860</v>
      </c>
      <c r="T186" s="39">
        <f>IFERROR(IF(I186 &gt;= H186, H186/H186, IF(I186 &lt; H186, I186/H186, 0)),0)</f>
        <v>1</v>
      </c>
    </row>
    <row r="187" spans="1:20" x14ac:dyDescent="0.45">
      <c r="A187" s="43" t="s">
        <v>713</v>
      </c>
      <c r="B187" s="9" t="s">
        <v>707</v>
      </c>
      <c r="C187" s="9">
        <v>11</v>
      </c>
      <c r="D187" s="9">
        <v>12</v>
      </c>
      <c r="E187" s="9" t="s">
        <v>738</v>
      </c>
      <c r="F187" s="9">
        <v>5.3999999999999999E-2</v>
      </c>
      <c r="G187" s="9"/>
      <c r="H187" s="9">
        <v>39</v>
      </c>
      <c r="I187" s="28">
        <v>39</v>
      </c>
      <c r="J187" s="10">
        <v>43221</v>
      </c>
      <c r="K187" s="19" t="s">
        <v>713</v>
      </c>
      <c r="L187" s="19"/>
      <c r="M187" s="11">
        <v>11</v>
      </c>
      <c r="N187" s="11"/>
      <c r="O187" s="11">
        <v>2488</v>
      </c>
      <c r="P187" s="11"/>
      <c r="Q187" s="12" t="s">
        <v>202</v>
      </c>
      <c r="R187" s="13" t="s">
        <v>1789</v>
      </c>
      <c r="S187" s="23" t="s">
        <v>861</v>
      </c>
      <c r="T187" s="40">
        <f>IF(I187 &gt;= H187, (I187-H187)/((F187*O187)-H187), 0)</f>
        <v>0</v>
      </c>
    </row>
    <row r="188" spans="1:20" x14ac:dyDescent="0.45">
      <c r="A188" s="4"/>
      <c r="B188" t="s">
        <v>707</v>
      </c>
      <c r="D188" t="s">
        <v>708</v>
      </c>
      <c r="E188" t="s">
        <v>789</v>
      </c>
      <c r="G188">
        <v>0.20200000000000001</v>
      </c>
      <c r="I188" s="26">
        <v>1</v>
      </c>
      <c r="J188" s="8">
        <v>43315</v>
      </c>
      <c r="K188" s="18"/>
      <c r="L188" s="18" t="s">
        <v>707</v>
      </c>
      <c r="M188" s="2"/>
      <c r="N188" s="2" t="s">
        <v>708</v>
      </c>
      <c r="O188" s="2"/>
      <c r="P188" s="2">
        <v>1828</v>
      </c>
      <c r="Q188" s="5" t="s">
        <v>205</v>
      </c>
      <c r="R188" s="1" t="s">
        <v>1840</v>
      </c>
      <c r="S188" s="22" t="s">
        <v>1841</v>
      </c>
      <c r="T188" s="39">
        <f>I188/(G188*P188)</f>
        <v>2.7081482765344365E-3</v>
      </c>
    </row>
    <row r="189" spans="1:20" x14ac:dyDescent="0.45">
      <c r="A189" s="4" t="s">
        <v>713</v>
      </c>
      <c r="B189" t="s">
        <v>707</v>
      </c>
      <c r="C189" t="s">
        <v>708</v>
      </c>
      <c r="D189">
        <v>1</v>
      </c>
      <c r="E189" t="s">
        <v>789</v>
      </c>
      <c r="H189">
        <v>0</v>
      </c>
      <c r="I189" s="26">
        <v>8</v>
      </c>
      <c r="J189" s="5"/>
      <c r="K189" s="2"/>
      <c r="L189" s="2"/>
      <c r="M189" s="2"/>
      <c r="N189" s="2"/>
      <c r="O189" s="2"/>
      <c r="P189" s="2"/>
      <c r="Q189" s="5" t="s">
        <v>205</v>
      </c>
      <c r="R189" s="1" t="s">
        <v>18</v>
      </c>
      <c r="S189" s="22" t="s">
        <v>862</v>
      </c>
      <c r="T189" s="39">
        <f>IFERROR(IF(I189 &gt;= H189, H189/H189, IF(I189 &lt; H189, I189/H189, 0)),0)</f>
        <v>0</v>
      </c>
    </row>
    <row r="190" spans="1:20" x14ac:dyDescent="0.45">
      <c r="A190" s="4" t="s">
        <v>713</v>
      </c>
      <c r="B190" t="s">
        <v>707</v>
      </c>
      <c r="C190" t="s">
        <v>708</v>
      </c>
      <c r="D190">
        <v>1</v>
      </c>
      <c r="E190" t="s">
        <v>789</v>
      </c>
      <c r="F190">
        <v>0.186</v>
      </c>
      <c r="H190">
        <v>0</v>
      </c>
      <c r="I190" s="26">
        <v>8</v>
      </c>
      <c r="J190" s="8">
        <v>43221</v>
      </c>
      <c r="K190" s="18" t="s">
        <v>713</v>
      </c>
      <c r="L190" s="18"/>
      <c r="M190" s="2" t="s">
        <v>708</v>
      </c>
      <c r="N190" s="2"/>
      <c r="O190" s="2">
        <v>1941</v>
      </c>
      <c r="P190" s="2"/>
      <c r="Q190" s="5" t="s">
        <v>205</v>
      </c>
      <c r="R190" s="1" t="s">
        <v>20</v>
      </c>
      <c r="S190" s="22" t="s">
        <v>863</v>
      </c>
      <c r="T190" s="39">
        <f>IF(I190 &gt;= H190, (I190-H190)/((F190*O190)-H190), 0)</f>
        <v>2.2159068875925832E-2</v>
      </c>
    </row>
    <row r="191" spans="1:20" x14ac:dyDescent="0.45">
      <c r="A191" s="4" t="s">
        <v>713</v>
      </c>
      <c r="B191" t="s">
        <v>707</v>
      </c>
      <c r="C191">
        <v>1</v>
      </c>
      <c r="D191">
        <v>2</v>
      </c>
      <c r="E191" t="s">
        <v>789</v>
      </c>
      <c r="H191">
        <v>4</v>
      </c>
      <c r="I191" s="26">
        <v>19</v>
      </c>
      <c r="J191" s="5"/>
      <c r="K191" s="2"/>
      <c r="L191" s="2"/>
      <c r="M191" s="2"/>
      <c r="N191" s="2"/>
      <c r="O191" s="2"/>
      <c r="P191" s="2"/>
      <c r="Q191" s="5" t="s">
        <v>205</v>
      </c>
      <c r="R191" s="1" t="s">
        <v>19</v>
      </c>
      <c r="S191" s="22" t="s">
        <v>864</v>
      </c>
      <c r="T191" s="39">
        <f>IFERROR(IF(I191 &gt;= H191, H191/H191, IF(I191 &lt; H191, I191/H191, 0)),0)</f>
        <v>1</v>
      </c>
    </row>
    <row r="192" spans="1:20" x14ac:dyDescent="0.45">
      <c r="A192" s="4" t="s">
        <v>713</v>
      </c>
      <c r="B192" t="s">
        <v>707</v>
      </c>
      <c r="C192">
        <v>1</v>
      </c>
      <c r="D192">
        <v>2</v>
      </c>
      <c r="E192" t="s">
        <v>789</v>
      </c>
      <c r="F192">
        <v>0.19600000000000001</v>
      </c>
      <c r="H192">
        <v>4</v>
      </c>
      <c r="I192" s="26">
        <v>19</v>
      </c>
      <c r="J192" s="8">
        <v>43221</v>
      </c>
      <c r="K192" s="18" t="s">
        <v>713</v>
      </c>
      <c r="L192" s="18"/>
      <c r="M192" s="2">
        <v>1</v>
      </c>
      <c r="N192" s="2"/>
      <c r="O192" s="2">
        <v>2118</v>
      </c>
      <c r="P192" s="2"/>
      <c r="Q192" s="5" t="s">
        <v>205</v>
      </c>
      <c r="R192" s="1" t="s">
        <v>22</v>
      </c>
      <c r="S192" s="22" t="s">
        <v>865</v>
      </c>
      <c r="T192" s="39">
        <f>IF(I192 &gt;= H192, (I192-H192)/((F192*O192)-H192), 0)</f>
        <v>3.6484987643750848E-2</v>
      </c>
    </row>
    <row r="193" spans="1:20" x14ac:dyDescent="0.45">
      <c r="A193" s="4" t="s">
        <v>713</v>
      </c>
      <c r="B193" t="s">
        <v>707</v>
      </c>
      <c r="C193">
        <v>2</v>
      </c>
      <c r="D193">
        <v>3</v>
      </c>
      <c r="E193" t="s">
        <v>789</v>
      </c>
      <c r="H193">
        <v>9</v>
      </c>
      <c r="I193" s="26">
        <v>21</v>
      </c>
      <c r="J193" s="5"/>
      <c r="K193" s="2"/>
      <c r="L193" s="2"/>
      <c r="M193" s="2"/>
      <c r="N193" s="2"/>
      <c r="O193" s="2"/>
      <c r="P193" s="2"/>
      <c r="Q193" s="5" t="s">
        <v>205</v>
      </c>
      <c r="R193" s="1" t="s">
        <v>21</v>
      </c>
      <c r="S193" s="22" t="s">
        <v>866</v>
      </c>
      <c r="T193" s="39">
        <f>IFERROR(IF(I193 &gt;= H193, H193/H193, IF(I193 &lt; H193, I193/H193, 0)),0)</f>
        <v>1</v>
      </c>
    </row>
    <row r="194" spans="1:20" x14ac:dyDescent="0.45">
      <c r="A194" s="4" t="s">
        <v>713</v>
      </c>
      <c r="B194" t="s">
        <v>707</v>
      </c>
      <c r="C194">
        <v>2</v>
      </c>
      <c r="D194">
        <v>3</v>
      </c>
      <c r="E194" t="s">
        <v>789</v>
      </c>
      <c r="F194">
        <v>0.19500000000000001</v>
      </c>
      <c r="H194">
        <v>9</v>
      </c>
      <c r="I194" s="26">
        <v>21</v>
      </c>
      <c r="J194" s="8">
        <v>43221</v>
      </c>
      <c r="K194" s="18" t="s">
        <v>713</v>
      </c>
      <c r="L194" s="18"/>
      <c r="M194" s="2">
        <v>2</v>
      </c>
      <c r="N194" s="2"/>
      <c r="O194" s="2">
        <v>2111</v>
      </c>
      <c r="P194" s="2"/>
      <c r="Q194" s="5" t="s">
        <v>205</v>
      </c>
      <c r="R194" s="1" t="s">
        <v>24</v>
      </c>
      <c r="S194" s="22" t="s">
        <v>867</v>
      </c>
      <c r="T194" s="39">
        <f>IF(I194 &gt;= H194, (I194-H194)/((F194*O194)-H194), 0)</f>
        <v>2.9802928137689526E-2</v>
      </c>
    </row>
    <row r="195" spans="1:20" x14ac:dyDescent="0.45">
      <c r="A195" s="4" t="s">
        <v>713</v>
      </c>
      <c r="B195" t="s">
        <v>707</v>
      </c>
      <c r="C195">
        <v>3</v>
      </c>
      <c r="D195">
        <v>4</v>
      </c>
      <c r="E195" t="s">
        <v>789</v>
      </c>
      <c r="H195">
        <v>28</v>
      </c>
      <c r="I195" s="26">
        <v>41</v>
      </c>
      <c r="J195" s="5"/>
      <c r="K195" s="2"/>
      <c r="L195" s="2"/>
      <c r="M195" s="2"/>
      <c r="N195" s="2"/>
      <c r="O195" s="2"/>
      <c r="P195" s="2"/>
      <c r="Q195" s="5" t="s">
        <v>205</v>
      </c>
      <c r="R195" s="1" t="s">
        <v>23</v>
      </c>
      <c r="S195" s="22" t="s">
        <v>868</v>
      </c>
      <c r="T195" s="39">
        <f>IFERROR(IF(I195 &gt;= H195, H195/H195, IF(I195 &lt; H195, I195/H195, 0)),0)</f>
        <v>1</v>
      </c>
    </row>
    <row r="196" spans="1:20" x14ac:dyDescent="0.45">
      <c r="A196" s="4" t="s">
        <v>713</v>
      </c>
      <c r="B196" t="s">
        <v>707</v>
      </c>
      <c r="C196">
        <v>3</v>
      </c>
      <c r="D196">
        <v>4</v>
      </c>
      <c r="E196" t="s">
        <v>789</v>
      </c>
      <c r="F196">
        <v>0.19800000000000001</v>
      </c>
      <c r="H196">
        <v>28</v>
      </c>
      <c r="I196" s="26">
        <v>41</v>
      </c>
      <c r="J196" s="8">
        <v>43221</v>
      </c>
      <c r="K196" s="18" t="s">
        <v>713</v>
      </c>
      <c r="L196" s="18"/>
      <c r="M196" s="2">
        <v>3</v>
      </c>
      <c r="N196" s="2"/>
      <c r="O196" s="2">
        <v>2177</v>
      </c>
      <c r="P196" s="2"/>
      <c r="Q196" s="5" t="s">
        <v>205</v>
      </c>
      <c r="R196" s="1" t="s">
        <v>26</v>
      </c>
      <c r="S196" s="22" t="s">
        <v>869</v>
      </c>
      <c r="T196" s="39">
        <f>IF(I196 &gt;= H196, (I196-H196)/((F196*O196)-H196), 0)</f>
        <v>3.2254382874411361E-2</v>
      </c>
    </row>
    <row r="197" spans="1:20" x14ac:dyDescent="0.45">
      <c r="A197" s="4" t="s">
        <v>713</v>
      </c>
      <c r="B197" t="s">
        <v>707</v>
      </c>
      <c r="C197">
        <v>4</v>
      </c>
      <c r="D197">
        <v>5</v>
      </c>
      <c r="E197" t="s">
        <v>789</v>
      </c>
      <c r="H197">
        <v>25</v>
      </c>
      <c r="I197" s="26">
        <v>39</v>
      </c>
      <c r="J197" s="5"/>
      <c r="K197" s="2"/>
      <c r="L197" s="2"/>
      <c r="M197" s="2"/>
      <c r="N197" s="2"/>
      <c r="O197" s="2"/>
      <c r="P197" s="2"/>
      <c r="Q197" s="5" t="s">
        <v>205</v>
      </c>
      <c r="R197" s="1" t="s">
        <v>25</v>
      </c>
      <c r="S197" s="22" t="s">
        <v>870</v>
      </c>
      <c r="T197" s="39">
        <f>IFERROR(IF(I197 &gt;= H197, H197/H197, IF(I197 &lt; H197, I197/H197, 0)),0)</f>
        <v>1</v>
      </c>
    </row>
    <row r="198" spans="1:20" x14ac:dyDescent="0.45">
      <c r="A198" s="4" t="s">
        <v>713</v>
      </c>
      <c r="B198" t="s">
        <v>707</v>
      </c>
      <c r="C198">
        <v>4</v>
      </c>
      <c r="D198">
        <v>5</v>
      </c>
      <c r="E198" t="s">
        <v>789</v>
      </c>
      <c r="F198">
        <v>0.19900000000000001</v>
      </c>
      <c r="H198">
        <v>25</v>
      </c>
      <c r="I198" s="26">
        <v>39</v>
      </c>
      <c r="J198" s="8">
        <v>43221</v>
      </c>
      <c r="K198" s="18" t="s">
        <v>713</v>
      </c>
      <c r="L198" s="18"/>
      <c r="M198" s="2">
        <v>4</v>
      </c>
      <c r="N198" s="2"/>
      <c r="O198" s="2">
        <v>2284</v>
      </c>
      <c r="P198" s="2"/>
      <c r="Q198" s="5" t="s">
        <v>205</v>
      </c>
      <c r="R198" s="1" t="s">
        <v>244</v>
      </c>
      <c r="S198" s="22" t="s">
        <v>871</v>
      </c>
      <c r="T198" s="39">
        <f>IF(I198 &gt;= H198, (I198-H198)/((F198*O198)-H198), 0)</f>
        <v>3.2594827666489724E-2</v>
      </c>
    </row>
    <row r="199" spans="1:20" x14ac:dyDescent="0.45">
      <c r="A199" s="4" t="s">
        <v>713</v>
      </c>
      <c r="B199" t="s">
        <v>707</v>
      </c>
      <c r="C199">
        <v>5</v>
      </c>
      <c r="D199">
        <v>6</v>
      </c>
      <c r="E199" t="s">
        <v>789</v>
      </c>
      <c r="H199">
        <v>41</v>
      </c>
      <c r="I199" s="26">
        <v>45</v>
      </c>
      <c r="J199" s="5"/>
      <c r="K199" s="2"/>
      <c r="L199" s="2"/>
      <c r="M199" s="2"/>
      <c r="N199" s="2"/>
      <c r="O199" s="2"/>
      <c r="P199" s="2"/>
      <c r="Q199" s="5" t="s">
        <v>205</v>
      </c>
      <c r="R199" s="1" t="s">
        <v>243</v>
      </c>
      <c r="S199" s="22" t="s">
        <v>872</v>
      </c>
      <c r="T199" s="39">
        <f>IFERROR(IF(I199 &gt;= H199, H199/H199, IF(I199 &lt; H199, I199/H199, 0)),0)</f>
        <v>1</v>
      </c>
    </row>
    <row r="200" spans="1:20" x14ac:dyDescent="0.45">
      <c r="A200" s="4" t="s">
        <v>713</v>
      </c>
      <c r="B200" t="s">
        <v>707</v>
      </c>
      <c r="C200">
        <v>5</v>
      </c>
      <c r="D200">
        <v>6</v>
      </c>
      <c r="E200" t="s">
        <v>789</v>
      </c>
      <c r="F200">
        <v>0.187</v>
      </c>
      <c r="H200">
        <v>41</v>
      </c>
      <c r="I200" s="26">
        <v>45</v>
      </c>
      <c r="J200" s="8">
        <v>43221</v>
      </c>
      <c r="K200" s="18" t="s">
        <v>713</v>
      </c>
      <c r="L200" s="18"/>
      <c r="M200" s="2">
        <v>5</v>
      </c>
      <c r="N200" s="2"/>
      <c r="O200" s="2">
        <v>2284</v>
      </c>
      <c r="P200" s="2"/>
      <c r="Q200" s="5" t="s">
        <v>205</v>
      </c>
      <c r="R200" s="1" t="s">
        <v>336</v>
      </c>
      <c r="S200" s="22" t="s">
        <v>873</v>
      </c>
      <c r="T200" s="39">
        <f>IF(I200 &gt;= H200, (I200-H200)/((F200*O200)-H200), 0)</f>
        <v>1.03597957048287E-2</v>
      </c>
    </row>
    <row r="201" spans="1:20" x14ac:dyDescent="0.45">
      <c r="A201" s="4" t="s">
        <v>713</v>
      </c>
      <c r="B201" t="s">
        <v>707</v>
      </c>
      <c r="C201">
        <v>6</v>
      </c>
      <c r="D201">
        <v>7</v>
      </c>
      <c r="E201" t="s">
        <v>789</v>
      </c>
      <c r="H201">
        <v>46</v>
      </c>
      <c r="I201" s="26">
        <v>46</v>
      </c>
      <c r="J201" s="5"/>
      <c r="K201" s="2"/>
      <c r="L201" s="2"/>
      <c r="M201" s="2"/>
      <c r="N201" s="2"/>
      <c r="O201" s="2"/>
      <c r="P201" s="2"/>
      <c r="Q201" s="5" t="s">
        <v>205</v>
      </c>
      <c r="R201" s="1" t="s">
        <v>335</v>
      </c>
      <c r="S201" s="22" t="s">
        <v>874</v>
      </c>
      <c r="T201" s="39">
        <f>IFERROR(IF(I201 &gt;= H201, H201/H201, IF(I201 &lt; H201, I201/H201, 0)),0)</f>
        <v>1</v>
      </c>
    </row>
    <row r="202" spans="1:20" x14ac:dyDescent="0.45">
      <c r="A202" s="4" t="s">
        <v>713</v>
      </c>
      <c r="B202" t="s">
        <v>707</v>
      </c>
      <c r="C202">
        <v>6</v>
      </c>
      <c r="D202">
        <v>7</v>
      </c>
      <c r="E202" t="s">
        <v>789</v>
      </c>
      <c r="F202">
        <v>0.17599999999999999</v>
      </c>
      <c r="H202">
        <v>46</v>
      </c>
      <c r="I202" s="26">
        <v>46</v>
      </c>
      <c r="J202" s="8">
        <v>43221</v>
      </c>
      <c r="K202" s="18" t="s">
        <v>713</v>
      </c>
      <c r="L202" s="18"/>
      <c r="M202" s="2">
        <v>6</v>
      </c>
      <c r="N202" s="2"/>
      <c r="O202" s="2">
        <v>2462</v>
      </c>
      <c r="P202" s="2"/>
      <c r="Q202" s="5" t="s">
        <v>205</v>
      </c>
      <c r="R202" s="1" t="s">
        <v>338</v>
      </c>
      <c r="S202" s="22" t="s">
        <v>875</v>
      </c>
      <c r="T202" s="39">
        <f>IF(I202 &gt;= H202, (I202-H202)/((F202*O202)-H202), 0)</f>
        <v>0</v>
      </c>
    </row>
    <row r="203" spans="1:20" x14ac:dyDescent="0.45">
      <c r="A203" s="4" t="s">
        <v>713</v>
      </c>
      <c r="B203" t="s">
        <v>707</v>
      </c>
      <c r="C203">
        <v>7</v>
      </c>
      <c r="D203">
        <v>8</v>
      </c>
      <c r="E203" t="s">
        <v>789</v>
      </c>
      <c r="H203">
        <v>57</v>
      </c>
      <c r="I203" s="26">
        <v>57</v>
      </c>
      <c r="J203" s="5"/>
      <c r="K203" s="2"/>
      <c r="L203" s="2"/>
      <c r="M203" s="2"/>
      <c r="N203" s="2"/>
      <c r="O203" s="2"/>
      <c r="P203" s="2"/>
      <c r="Q203" s="5" t="s">
        <v>205</v>
      </c>
      <c r="R203" s="1" t="s">
        <v>337</v>
      </c>
      <c r="S203" s="22" t="s">
        <v>876</v>
      </c>
      <c r="T203" s="39">
        <f>IFERROR(IF(I203 &gt;= H203, H203/H203, IF(I203 &lt; H203, I203/H203, 0)),0)</f>
        <v>1</v>
      </c>
    </row>
    <row r="204" spans="1:20" x14ac:dyDescent="0.45">
      <c r="A204" s="4" t="s">
        <v>713</v>
      </c>
      <c r="B204" t="s">
        <v>707</v>
      </c>
      <c r="C204">
        <v>7</v>
      </c>
      <c r="D204">
        <v>8</v>
      </c>
      <c r="E204" t="s">
        <v>789</v>
      </c>
      <c r="F204">
        <v>0.19600000000000001</v>
      </c>
      <c r="H204">
        <v>57</v>
      </c>
      <c r="I204" s="26">
        <v>57</v>
      </c>
      <c r="J204" s="8">
        <v>43221</v>
      </c>
      <c r="K204" s="18" t="s">
        <v>713</v>
      </c>
      <c r="L204" s="18"/>
      <c r="M204" s="2">
        <v>7</v>
      </c>
      <c r="N204" s="2"/>
      <c r="O204" s="2">
        <v>2401</v>
      </c>
      <c r="P204" s="2"/>
      <c r="Q204" s="5" t="s">
        <v>205</v>
      </c>
      <c r="R204" s="1" t="s">
        <v>340</v>
      </c>
      <c r="S204" s="22" t="s">
        <v>877</v>
      </c>
      <c r="T204" s="39">
        <f>IF(I204 &gt;= H204, (I204-H204)/((F204*O204)-H204), 0)</f>
        <v>0</v>
      </c>
    </row>
    <row r="205" spans="1:20" x14ac:dyDescent="0.45">
      <c r="A205" s="4" t="s">
        <v>713</v>
      </c>
      <c r="B205" t="s">
        <v>707</v>
      </c>
      <c r="C205">
        <v>8</v>
      </c>
      <c r="D205">
        <v>9</v>
      </c>
      <c r="E205" t="s">
        <v>789</v>
      </c>
      <c r="H205">
        <v>47</v>
      </c>
      <c r="I205" s="26">
        <v>47</v>
      </c>
      <c r="J205" s="8"/>
      <c r="K205" s="2"/>
      <c r="L205" s="18"/>
      <c r="M205" s="2"/>
      <c r="N205" s="2"/>
      <c r="O205" s="2"/>
      <c r="P205" s="2"/>
      <c r="Q205" s="5" t="s">
        <v>205</v>
      </c>
      <c r="R205" s="1" t="s">
        <v>339</v>
      </c>
      <c r="S205" s="22" t="s">
        <v>878</v>
      </c>
      <c r="T205" s="39">
        <f>IFERROR(IF(I205 &gt;= H205, H205/H205, IF(I205 &lt; H205, I205/H205, 0)),0)</f>
        <v>1</v>
      </c>
    </row>
    <row r="206" spans="1:20" x14ac:dyDescent="0.45">
      <c r="A206" s="4" t="s">
        <v>713</v>
      </c>
      <c r="B206" t="s">
        <v>707</v>
      </c>
      <c r="C206">
        <v>8</v>
      </c>
      <c r="D206">
        <v>9</v>
      </c>
      <c r="E206" t="s">
        <v>789</v>
      </c>
      <c r="F206">
        <v>0.17499999999999999</v>
      </c>
      <c r="H206">
        <v>47</v>
      </c>
      <c r="I206" s="26">
        <v>47</v>
      </c>
      <c r="J206" s="8">
        <v>43221</v>
      </c>
      <c r="K206" s="18" t="s">
        <v>713</v>
      </c>
      <c r="L206" s="18"/>
      <c r="M206" s="2">
        <v>8</v>
      </c>
      <c r="N206" s="2"/>
      <c r="O206" s="2">
        <v>2458</v>
      </c>
      <c r="P206" s="2"/>
      <c r="Q206" s="5" t="s">
        <v>205</v>
      </c>
      <c r="R206" s="1" t="s">
        <v>342</v>
      </c>
      <c r="S206" s="22" t="s">
        <v>879</v>
      </c>
      <c r="T206" s="39">
        <f>IF(I206 &gt;= H206, (I206-H206)/((F206*O206)-H206), 0)</f>
        <v>0</v>
      </c>
    </row>
    <row r="207" spans="1:20" x14ac:dyDescent="0.45">
      <c r="A207" s="4" t="s">
        <v>713</v>
      </c>
      <c r="B207" t="s">
        <v>707</v>
      </c>
      <c r="C207">
        <v>9</v>
      </c>
      <c r="D207">
        <v>10</v>
      </c>
      <c r="E207" t="s">
        <v>789</v>
      </c>
      <c r="H207">
        <v>55</v>
      </c>
      <c r="I207" s="26">
        <v>56</v>
      </c>
      <c r="J207" s="5"/>
      <c r="K207" s="2"/>
      <c r="L207" s="2"/>
      <c r="M207" s="2"/>
      <c r="N207" s="2"/>
      <c r="O207" s="2"/>
      <c r="P207" s="2"/>
      <c r="Q207" s="5" t="s">
        <v>205</v>
      </c>
      <c r="R207" s="1" t="s">
        <v>341</v>
      </c>
      <c r="S207" s="22" t="s">
        <v>880</v>
      </c>
      <c r="T207" s="39">
        <f>IFERROR(IF(I207 &gt;= H207, H207/H207, IF(I207 &lt; H207, I207/H207, 0)),0)</f>
        <v>1</v>
      </c>
    </row>
    <row r="208" spans="1:20" x14ac:dyDescent="0.45">
      <c r="A208" s="4" t="s">
        <v>713</v>
      </c>
      <c r="B208" t="s">
        <v>707</v>
      </c>
      <c r="C208">
        <v>9</v>
      </c>
      <c r="D208">
        <v>10</v>
      </c>
      <c r="E208" t="s">
        <v>789</v>
      </c>
      <c r="F208">
        <v>0.191</v>
      </c>
      <c r="H208">
        <v>55</v>
      </c>
      <c r="I208" s="26">
        <v>56</v>
      </c>
      <c r="J208" s="8">
        <v>43221</v>
      </c>
      <c r="K208" s="18" t="s">
        <v>713</v>
      </c>
      <c r="L208" s="18"/>
      <c r="M208" s="2">
        <v>9</v>
      </c>
      <c r="N208" s="2"/>
      <c r="O208" s="2">
        <v>2599</v>
      </c>
      <c r="P208" s="2"/>
      <c r="Q208" s="5" t="s">
        <v>205</v>
      </c>
      <c r="R208" s="1" t="s">
        <v>344</v>
      </c>
      <c r="S208" s="22" t="s">
        <v>881</v>
      </c>
      <c r="T208" s="39">
        <f>IF(I208 &gt;= H208, (I208-H208)/((F208*O208)-H208), 0)</f>
        <v>2.2654726115688625E-3</v>
      </c>
    </row>
    <row r="209" spans="1:20" x14ac:dyDescent="0.45">
      <c r="A209" s="4" t="s">
        <v>713</v>
      </c>
      <c r="B209" t="s">
        <v>707</v>
      </c>
      <c r="C209">
        <v>10</v>
      </c>
      <c r="D209">
        <v>11</v>
      </c>
      <c r="E209" t="s">
        <v>789</v>
      </c>
      <c r="H209">
        <v>51</v>
      </c>
      <c r="I209" s="26">
        <v>49</v>
      </c>
      <c r="J209" s="5"/>
      <c r="K209" s="2"/>
      <c r="L209" s="2"/>
      <c r="M209" s="2"/>
      <c r="N209" s="2"/>
      <c r="O209" s="2"/>
      <c r="P209" s="2"/>
      <c r="Q209" s="5" t="s">
        <v>205</v>
      </c>
      <c r="R209" s="1" t="s">
        <v>343</v>
      </c>
      <c r="S209" s="22" t="s">
        <v>882</v>
      </c>
      <c r="T209" s="39">
        <f>IFERROR(IF(I209 &gt;= H209, H209/H209, IF(I209 &lt; H209, I209/H209, 0)),0)</f>
        <v>0.96078431372549022</v>
      </c>
    </row>
    <row r="210" spans="1:20" x14ac:dyDescent="0.45">
      <c r="A210" s="4" t="s">
        <v>713</v>
      </c>
      <c r="B210" t="s">
        <v>707</v>
      </c>
      <c r="C210">
        <v>10</v>
      </c>
      <c r="D210">
        <v>11</v>
      </c>
      <c r="E210" t="s">
        <v>789</v>
      </c>
      <c r="F210">
        <v>0.188</v>
      </c>
      <c r="H210">
        <v>51</v>
      </c>
      <c r="I210" s="26">
        <v>49</v>
      </c>
      <c r="J210" s="8">
        <v>43221</v>
      </c>
      <c r="K210" s="18" t="s">
        <v>713</v>
      </c>
      <c r="L210" s="18"/>
      <c r="M210" s="2">
        <v>10</v>
      </c>
      <c r="N210" s="2"/>
      <c r="O210" s="2">
        <v>2532</v>
      </c>
      <c r="P210" s="2"/>
      <c r="Q210" s="5" t="s">
        <v>205</v>
      </c>
      <c r="R210" s="1" t="s">
        <v>346</v>
      </c>
      <c r="S210" s="22" t="s">
        <v>883</v>
      </c>
      <c r="T210" s="39">
        <f>IF(I210 &gt;= H210, (I210-H210)/((F210*O210)-H210), 0)</f>
        <v>0</v>
      </c>
    </row>
    <row r="211" spans="1:20" x14ac:dyDescent="0.45">
      <c r="A211" s="4" t="s">
        <v>713</v>
      </c>
      <c r="B211" t="s">
        <v>707</v>
      </c>
      <c r="C211">
        <v>11</v>
      </c>
      <c r="D211">
        <v>12</v>
      </c>
      <c r="E211" t="s">
        <v>789</v>
      </c>
      <c r="H211">
        <v>43</v>
      </c>
      <c r="I211" s="26">
        <v>41</v>
      </c>
      <c r="J211" s="5"/>
      <c r="K211" s="2"/>
      <c r="L211" s="2"/>
      <c r="M211" s="2"/>
      <c r="N211" s="2"/>
      <c r="O211" s="2"/>
      <c r="P211" s="2"/>
      <c r="Q211" s="5" t="s">
        <v>205</v>
      </c>
      <c r="R211" s="1" t="s">
        <v>345</v>
      </c>
      <c r="S211" s="22" t="s">
        <v>884</v>
      </c>
      <c r="T211" s="39">
        <f>IFERROR(IF(I211 &gt;= H211, H211/H211, IF(I211 &lt; H211, I211/H211, 0)),0)</f>
        <v>0.95348837209302328</v>
      </c>
    </row>
    <row r="212" spans="1:20" x14ac:dyDescent="0.45">
      <c r="A212" s="43" t="s">
        <v>713</v>
      </c>
      <c r="B212" s="9" t="s">
        <v>707</v>
      </c>
      <c r="C212" s="9">
        <v>11</v>
      </c>
      <c r="D212" s="9">
        <v>12</v>
      </c>
      <c r="E212" s="9" t="s">
        <v>789</v>
      </c>
      <c r="F212" s="9">
        <v>0.17599999999999999</v>
      </c>
      <c r="G212" s="9"/>
      <c r="H212" s="9">
        <v>43</v>
      </c>
      <c r="I212" s="28">
        <v>41</v>
      </c>
      <c r="J212" s="10">
        <v>43221</v>
      </c>
      <c r="K212" s="19" t="s">
        <v>713</v>
      </c>
      <c r="L212" s="19"/>
      <c r="M212" s="11">
        <v>11</v>
      </c>
      <c r="N212" s="11"/>
      <c r="O212" s="11">
        <v>2488</v>
      </c>
      <c r="P212" s="11"/>
      <c r="Q212" s="12" t="s">
        <v>205</v>
      </c>
      <c r="R212" s="13" t="s">
        <v>1790</v>
      </c>
      <c r="S212" s="23" t="s">
        <v>885</v>
      </c>
      <c r="T212" s="40">
        <f>IF(I212 &gt;= H212, (I212-H212)/((F212*O212)-H212), 0)</f>
        <v>0</v>
      </c>
    </row>
    <row r="213" spans="1:20" x14ac:dyDescent="0.45">
      <c r="A213" s="4"/>
      <c r="B213" t="s">
        <v>707</v>
      </c>
      <c r="D213" t="s">
        <v>708</v>
      </c>
      <c r="E213" t="s">
        <v>1438</v>
      </c>
      <c r="G213">
        <v>7.1999999999999995E-2</v>
      </c>
      <c r="I213" s="26">
        <v>0</v>
      </c>
      <c r="J213" s="8">
        <v>43315</v>
      </c>
      <c r="K213" s="18"/>
      <c r="L213" s="18" t="s">
        <v>707</v>
      </c>
      <c r="M213" s="2"/>
      <c r="N213" s="2" t="s">
        <v>708</v>
      </c>
      <c r="O213" s="2"/>
      <c r="P213" s="2">
        <v>1828</v>
      </c>
      <c r="Q213" s="5" t="s">
        <v>1490</v>
      </c>
      <c r="R213" s="1" t="s">
        <v>1842</v>
      </c>
      <c r="S213" s="22" t="s">
        <v>1843</v>
      </c>
      <c r="T213" s="39">
        <f>I213/(G213*P213)</f>
        <v>0</v>
      </c>
    </row>
    <row r="214" spans="1:20" x14ac:dyDescent="0.45">
      <c r="A214" s="4" t="s">
        <v>713</v>
      </c>
      <c r="B214" t="s">
        <v>707</v>
      </c>
      <c r="C214" t="s">
        <v>708</v>
      </c>
      <c r="D214">
        <v>1</v>
      </c>
      <c r="E214" t="s">
        <v>1438</v>
      </c>
      <c r="H214">
        <v>1</v>
      </c>
      <c r="I214" s="26">
        <v>2</v>
      </c>
      <c r="J214" s="5"/>
      <c r="K214" s="2"/>
      <c r="L214" s="2"/>
      <c r="M214" s="2"/>
      <c r="N214" s="2"/>
      <c r="O214" s="2"/>
      <c r="P214" s="2"/>
      <c r="Q214" s="5" t="s">
        <v>1490</v>
      </c>
      <c r="R214" s="1" t="s">
        <v>1491</v>
      </c>
      <c r="S214" s="22" t="s">
        <v>1492</v>
      </c>
      <c r="T214" s="39">
        <f>IFERROR(IF(I214 &gt;= H214, H214/H214, IF(I214 &lt; H214, I214/H214, 0)),0)</f>
        <v>1</v>
      </c>
    </row>
    <row r="215" spans="1:20" x14ac:dyDescent="0.45">
      <c r="A215" s="4" t="s">
        <v>713</v>
      </c>
      <c r="B215" t="s">
        <v>707</v>
      </c>
      <c r="C215" t="s">
        <v>708</v>
      </c>
      <c r="D215">
        <v>1</v>
      </c>
      <c r="E215" t="s">
        <v>1438</v>
      </c>
      <c r="F215">
        <v>5.8999999999999997E-2</v>
      </c>
      <c r="H215">
        <v>1</v>
      </c>
      <c r="I215" s="26">
        <v>2</v>
      </c>
      <c r="J215" s="8">
        <v>43221</v>
      </c>
      <c r="K215" s="18" t="s">
        <v>713</v>
      </c>
      <c r="L215" s="18"/>
      <c r="M215" s="2" t="s">
        <v>708</v>
      </c>
      <c r="N215" s="2"/>
      <c r="O215" s="2">
        <v>1941</v>
      </c>
      <c r="P215" s="2"/>
      <c r="Q215" s="5" t="s">
        <v>1490</v>
      </c>
      <c r="R215" s="1" t="s">
        <v>1496</v>
      </c>
      <c r="S215" s="22" t="s">
        <v>1493</v>
      </c>
      <c r="T215" s="39">
        <f>IF(I215 &gt;= H215, (I215-H215)/((F215*O215)-H215), 0)</f>
        <v>8.8090980364520476E-3</v>
      </c>
    </row>
    <row r="216" spans="1:20" x14ac:dyDescent="0.45">
      <c r="A216" s="4" t="s">
        <v>713</v>
      </c>
      <c r="B216" t="s">
        <v>707</v>
      </c>
      <c r="C216">
        <v>1</v>
      </c>
      <c r="D216">
        <v>2</v>
      </c>
      <c r="E216" t="s">
        <v>1438</v>
      </c>
      <c r="H216">
        <v>2</v>
      </c>
      <c r="I216" s="26">
        <v>13</v>
      </c>
      <c r="J216" s="5"/>
      <c r="K216" s="2"/>
      <c r="L216" s="2"/>
      <c r="M216" s="2"/>
      <c r="N216" s="2"/>
      <c r="O216" s="2"/>
      <c r="P216" s="2"/>
      <c r="Q216" s="5" t="s">
        <v>1490</v>
      </c>
      <c r="R216" s="1" t="s">
        <v>1494</v>
      </c>
      <c r="S216" s="22" t="s">
        <v>1495</v>
      </c>
      <c r="T216" s="39">
        <f>IFERROR(IF(I216 &gt;= H216, H216/H216, IF(I216 &lt; H216, I216/H216, 0)),0)</f>
        <v>1</v>
      </c>
    </row>
    <row r="217" spans="1:20" x14ac:dyDescent="0.45">
      <c r="A217" s="4" t="s">
        <v>713</v>
      </c>
      <c r="B217" t="s">
        <v>707</v>
      </c>
      <c r="C217">
        <v>1</v>
      </c>
      <c r="D217">
        <v>2</v>
      </c>
      <c r="E217" t="s">
        <v>1438</v>
      </c>
      <c r="F217">
        <v>6.0999999999999999E-2</v>
      </c>
      <c r="H217">
        <v>2</v>
      </c>
      <c r="I217" s="26">
        <v>13</v>
      </c>
      <c r="J217" s="8">
        <v>43221</v>
      </c>
      <c r="K217" s="18" t="s">
        <v>713</v>
      </c>
      <c r="L217" s="18"/>
      <c r="M217" s="2">
        <v>1</v>
      </c>
      <c r="N217" s="2"/>
      <c r="O217" s="2">
        <v>2118</v>
      </c>
      <c r="P217" s="2"/>
      <c r="Q217" s="5" t="s">
        <v>1490</v>
      </c>
      <c r="R217" s="1" t="s">
        <v>1500</v>
      </c>
      <c r="S217" s="22" t="s">
        <v>1497</v>
      </c>
      <c r="T217" s="39">
        <f>IF(I217 &gt;= H217, (I217-H217)/((F217*O217)-H217), 0)</f>
        <v>8.6479347159546527E-2</v>
      </c>
    </row>
    <row r="218" spans="1:20" x14ac:dyDescent="0.45">
      <c r="A218" s="4" t="s">
        <v>713</v>
      </c>
      <c r="B218" t="s">
        <v>707</v>
      </c>
      <c r="C218">
        <v>2</v>
      </c>
      <c r="D218">
        <v>3</v>
      </c>
      <c r="E218" t="s">
        <v>1438</v>
      </c>
      <c r="H218">
        <v>16</v>
      </c>
      <c r="I218" s="26">
        <v>30</v>
      </c>
      <c r="J218" s="5"/>
      <c r="K218" s="2"/>
      <c r="L218" s="2"/>
      <c r="M218" s="2"/>
      <c r="N218" s="2"/>
      <c r="O218" s="2"/>
      <c r="P218" s="2"/>
      <c r="Q218" s="5" t="s">
        <v>1490</v>
      </c>
      <c r="R218" s="1" t="s">
        <v>1498</v>
      </c>
      <c r="S218" s="22" t="s">
        <v>1499</v>
      </c>
      <c r="T218" s="39">
        <f>IFERROR(IF(I218 &gt;= H218, H218/H218, IF(I218 &lt; H218, I218/H218, 0)),0)</f>
        <v>1</v>
      </c>
    </row>
    <row r="219" spans="1:20" x14ac:dyDescent="0.45">
      <c r="A219" s="4" t="s">
        <v>713</v>
      </c>
      <c r="B219" t="s">
        <v>707</v>
      </c>
      <c r="C219">
        <v>2</v>
      </c>
      <c r="D219">
        <v>3</v>
      </c>
      <c r="E219" t="s">
        <v>1438</v>
      </c>
      <c r="F219">
        <v>0.06</v>
      </c>
      <c r="H219">
        <v>16</v>
      </c>
      <c r="I219" s="26">
        <v>30</v>
      </c>
      <c r="J219" s="8">
        <v>43221</v>
      </c>
      <c r="K219" s="18" t="s">
        <v>713</v>
      </c>
      <c r="L219" s="18"/>
      <c r="M219" s="2">
        <v>2</v>
      </c>
      <c r="N219" s="2"/>
      <c r="O219" s="2">
        <v>2111</v>
      </c>
      <c r="P219" s="2"/>
      <c r="Q219" s="5" t="s">
        <v>1490</v>
      </c>
      <c r="R219" s="1" t="s">
        <v>1504</v>
      </c>
      <c r="S219" s="22" t="s">
        <v>1501</v>
      </c>
      <c r="T219" s="39">
        <f>IF(I219 &gt;= H219, (I219-H219)/((F219*O219)-H219), 0)</f>
        <v>0.12651364540032534</v>
      </c>
    </row>
    <row r="220" spans="1:20" x14ac:dyDescent="0.45">
      <c r="A220" s="4" t="s">
        <v>713</v>
      </c>
      <c r="B220" t="s">
        <v>707</v>
      </c>
      <c r="C220">
        <v>3</v>
      </c>
      <c r="D220">
        <v>4</v>
      </c>
      <c r="E220" t="s">
        <v>1438</v>
      </c>
      <c r="H220">
        <v>20</v>
      </c>
      <c r="I220" s="26">
        <v>19</v>
      </c>
      <c r="J220" s="5"/>
      <c r="K220" s="2"/>
      <c r="L220" s="2"/>
      <c r="M220" s="2"/>
      <c r="N220" s="2"/>
      <c r="O220" s="2"/>
      <c r="P220" s="2"/>
      <c r="Q220" s="5" t="s">
        <v>1490</v>
      </c>
      <c r="R220" s="1" t="s">
        <v>1502</v>
      </c>
      <c r="S220" s="22" t="s">
        <v>1503</v>
      </c>
      <c r="T220" s="39">
        <f>IFERROR(IF(I220 &gt;= H220, H220/H220, IF(I220 &lt; H220, I220/H220, 0)),0)</f>
        <v>0.95</v>
      </c>
    </row>
    <row r="221" spans="1:20" x14ac:dyDescent="0.45">
      <c r="A221" s="4" t="s">
        <v>713</v>
      </c>
      <c r="B221" t="s">
        <v>707</v>
      </c>
      <c r="C221">
        <v>3</v>
      </c>
      <c r="D221">
        <v>4</v>
      </c>
      <c r="E221" t="s">
        <v>1438</v>
      </c>
      <c r="F221">
        <v>5.1999999999999998E-2</v>
      </c>
      <c r="H221">
        <v>20</v>
      </c>
      <c r="I221" s="26">
        <v>19</v>
      </c>
      <c r="J221" s="8">
        <v>43221</v>
      </c>
      <c r="K221" s="18" t="s">
        <v>713</v>
      </c>
      <c r="L221" s="18"/>
      <c r="M221" s="2">
        <v>3</v>
      </c>
      <c r="N221" s="2"/>
      <c r="O221" s="2">
        <v>2177</v>
      </c>
      <c r="P221" s="2"/>
      <c r="Q221" s="5" t="s">
        <v>1490</v>
      </c>
      <c r="R221" s="1" t="s">
        <v>1508</v>
      </c>
      <c r="S221" s="22" t="s">
        <v>1505</v>
      </c>
      <c r="T221" s="39">
        <f>IF(I221 &gt;= H221, (I221-H221)/((F221*O221)-H221), 0)</f>
        <v>0</v>
      </c>
    </row>
    <row r="222" spans="1:20" x14ac:dyDescent="0.45">
      <c r="A222" s="4" t="s">
        <v>713</v>
      </c>
      <c r="B222" t="s">
        <v>707</v>
      </c>
      <c r="C222">
        <v>4</v>
      </c>
      <c r="D222">
        <v>5</v>
      </c>
      <c r="E222" t="s">
        <v>1438</v>
      </c>
      <c r="H222">
        <v>22</v>
      </c>
      <c r="I222" s="26">
        <v>29</v>
      </c>
      <c r="J222" s="5"/>
      <c r="K222" s="2"/>
      <c r="L222" s="2"/>
      <c r="M222" s="2"/>
      <c r="N222" s="2"/>
      <c r="O222" s="2"/>
      <c r="P222" s="2"/>
      <c r="Q222" s="5" t="s">
        <v>1490</v>
      </c>
      <c r="R222" s="1" t="s">
        <v>1506</v>
      </c>
      <c r="S222" s="22" t="s">
        <v>1507</v>
      </c>
      <c r="T222" s="39">
        <f>IFERROR(IF(I222 &gt;= H222, H222/H222, IF(I222 &lt; H222, I222/H222, 0)),0)</f>
        <v>1</v>
      </c>
    </row>
    <row r="223" spans="1:20" x14ac:dyDescent="0.45">
      <c r="A223" s="4" t="s">
        <v>713</v>
      </c>
      <c r="B223" t="s">
        <v>707</v>
      </c>
      <c r="C223">
        <v>4</v>
      </c>
      <c r="D223">
        <v>5</v>
      </c>
      <c r="E223" t="s">
        <v>1438</v>
      </c>
      <c r="F223">
        <v>5.6000000000000001E-2</v>
      </c>
      <c r="H223">
        <v>22</v>
      </c>
      <c r="I223" s="26">
        <v>29</v>
      </c>
      <c r="J223" s="8">
        <v>43221</v>
      </c>
      <c r="K223" s="18" t="s">
        <v>713</v>
      </c>
      <c r="L223" s="18"/>
      <c r="M223" s="2">
        <v>4</v>
      </c>
      <c r="N223" s="2"/>
      <c r="O223" s="2">
        <v>2284</v>
      </c>
      <c r="P223" s="2"/>
      <c r="Q223" s="5" t="s">
        <v>1490</v>
      </c>
      <c r="R223" s="1" t="s">
        <v>1512</v>
      </c>
      <c r="S223" s="22" t="s">
        <v>1509</v>
      </c>
      <c r="T223" s="39">
        <f>IF(I223 &gt;= H223, (I223-H223)/((F223*O223)-H223), 0)</f>
        <v>6.6097597824444784E-2</v>
      </c>
    </row>
    <row r="224" spans="1:20" x14ac:dyDescent="0.45">
      <c r="A224" s="4" t="s">
        <v>713</v>
      </c>
      <c r="B224" t="s">
        <v>707</v>
      </c>
      <c r="C224">
        <v>5</v>
      </c>
      <c r="D224">
        <v>6</v>
      </c>
      <c r="E224" t="s">
        <v>1438</v>
      </c>
      <c r="H224">
        <v>37</v>
      </c>
      <c r="I224" s="26">
        <v>35</v>
      </c>
      <c r="J224" s="5"/>
      <c r="K224" s="2"/>
      <c r="L224" s="2"/>
      <c r="M224" s="2"/>
      <c r="N224" s="2"/>
      <c r="O224" s="2"/>
      <c r="P224" s="2"/>
      <c r="Q224" s="5" t="s">
        <v>1490</v>
      </c>
      <c r="R224" s="1" t="s">
        <v>1510</v>
      </c>
      <c r="S224" s="22" t="s">
        <v>1511</v>
      </c>
      <c r="T224" s="39">
        <f>IFERROR(IF(I224 &gt;= H224, H224/H224, IF(I224 &lt; H224, I224/H224, 0)),0)</f>
        <v>0.94594594594594594</v>
      </c>
    </row>
    <row r="225" spans="1:20" x14ac:dyDescent="0.45">
      <c r="A225" s="4" t="s">
        <v>713</v>
      </c>
      <c r="B225" t="s">
        <v>707</v>
      </c>
      <c r="C225">
        <v>5</v>
      </c>
      <c r="D225">
        <v>6</v>
      </c>
      <c r="E225" t="s">
        <v>1438</v>
      </c>
      <c r="F225">
        <v>5.8999999999999997E-2</v>
      </c>
      <c r="H225">
        <v>37</v>
      </c>
      <c r="I225" s="26">
        <v>35</v>
      </c>
      <c r="J225" s="8">
        <v>43221</v>
      </c>
      <c r="K225" s="18" t="s">
        <v>713</v>
      </c>
      <c r="L225" s="18"/>
      <c r="M225" s="2">
        <v>5</v>
      </c>
      <c r="N225" s="2"/>
      <c r="O225" s="2">
        <v>2284</v>
      </c>
      <c r="P225" s="2"/>
      <c r="Q225" s="5" t="s">
        <v>1490</v>
      </c>
      <c r="R225" s="1" t="s">
        <v>1516</v>
      </c>
      <c r="S225" s="22" t="s">
        <v>1513</v>
      </c>
      <c r="T225" s="39">
        <f>IF(I225 &gt;= H225, (I225-H225)/((F225*O225)-H225), 0)</f>
        <v>0</v>
      </c>
    </row>
    <row r="226" spans="1:20" x14ac:dyDescent="0.45">
      <c r="A226" s="4" t="s">
        <v>713</v>
      </c>
      <c r="B226" t="s">
        <v>707</v>
      </c>
      <c r="C226">
        <v>6</v>
      </c>
      <c r="D226">
        <v>7</v>
      </c>
      <c r="E226" t="s">
        <v>1438</v>
      </c>
      <c r="H226">
        <v>34</v>
      </c>
      <c r="I226" s="26">
        <v>36</v>
      </c>
      <c r="J226" s="5"/>
      <c r="K226" s="2"/>
      <c r="L226" s="2"/>
      <c r="M226" s="2"/>
      <c r="N226" s="2"/>
      <c r="O226" s="2"/>
      <c r="P226" s="2"/>
      <c r="Q226" s="5" t="s">
        <v>1490</v>
      </c>
      <c r="R226" s="1" t="s">
        <v>1514</v>
      </c>
      <c r="S226" s="22" t="s">
        <v>1515</v>
      </c>
      <c r="T226" s="39">
        <f>IFERROR(IF(I226 &gt;= H226, H226/H226, IF(I226 &lt; H226, I226/H226, 0)),0)</f>
        <v>1</v>
      </c>
    </row>
    <row r="227" spans="1:20" x14ac:dyDescent="0.45">
      <c r="A227" s="4" t="s">
        <v>713</v>
      </c>
      <c r="B227" t="s">
        <v>707</v>
      </c>
      <c r="C227">
        <v>6</v>
      </c>
      <c r="D227">
        <v>7</v>
      </c>
      <c r="E227" t="s">
        <v>1438</v>
      </c>
      <c r="F227">
        <v>6.0999999999999999E-2</v>
      </c>
      <c r="H227">
        <v>34</v>
      </c>
      <c r="I227" s="26">
        <v>36</v>
      </c>
      <c r="J227" s="8">
        <v>43221</v>
      </c>
      <c r="K227" s="18" t="s">
        <v>713</v>
      </c>
      <c r="L227" s="18"/>
      <c r="M227" s="2">
        <v>6</v>
      </c>
      <c r="N227" s="2"/>
      <c r="O227" s="2">
        <v>2462</v>
      </c>
      <c r="P227" s="2"/>
      <c r="Q227" s="5" t="s">
        <v>1490</v>
      </c>
      <c r="R227" s="1" t="s">
        <v>1520</v>
      </c>
      <c r="S227" s="22" t="s">
        <v>1517</v>
      </c>
      <c r="T227" s="39">
        <f>IF(I227 &gt;= H227, (I227-H227)/((F227*O227)-H227), 0)</f>
        <v>1.7214370556540601E-2</v>
      </c>
    </row>
    <row r="228" spans="1:20" x14ac:dyDescent="0.45">
      <c r="A228" s="4" t="s">
        <v>713</v>
      </c>
      <c r="B228" t="s">
        <v>707</v>
      </c>
      <c r="C228">
        <v>7</v>
      </c>
      <c r="D228">
        <v>8</v>
      </c>
      <c r="E228" t="s">
        <v>1438</v>
      </c>
      <c r="H228">
        <v>43</v>
      </c>
      <c r="I228" s="26">
        <v>45</v>
      </c>
      <c r="J228" s="5"/>
      <c r="K228" s="2"/>
      <c r="L228" s="2"/>
      <c r="M228" s="2"/>
      <c r="N228" s="2"/>
      <c r="O228" s="2"/>
      <c r="P228" s="2"/>
      <c r="Q228" s="5" t="s">
        <v>1490</v>
      </c>
      <c r="R228" s="1" t="s">
        <v>1518</v>
      </c>
      <c r="S228" s="22" t="s">
        <v>1519</v>
      </c>
      <c r="T228" s="39">
        <f>IFERROR(IF(I228 &gt;= H228, H228/H228, IF(I228 &lt; H228, I228/H228, 0)),0)</f>
        <v>1</v>
      </c>
    </row>
    <row r="229" spans="1:20" x14ac:dyDescent="0.45">
      <c r="A229" s="4" t="s">
        <v>713</v>
      </c>
      <c r="B229" t="s">
        <v>707</v>
      </c>
      <c r="C229">
        <v>7</v>
      </c>
      <c r="D229">
        <v>8</v>
      </c>
      <c r="E229" t="s">
        <v>1438</v>
      </c>
      <c r="F229">
        <v>0.06</v>
      </c>
      <c r="H229">
        <v>43</v>
      </c>
      <c r="I229" s="26">
        <v>45</v>
      </c>
      <c r="J229" s="8">
        <v>43221</v>
      </c>
      <c r="K229" s="18" t="s">
        <v>713</v>
      </c>
      <c r="L229" s="18"/>
      <c r="M229" s="2">
        <v>7</v>
      </c>
      <c r="N229" s="2"/>
      <c r="O229" s="2">
        <v>2401</v>
      </c>
      <c r="P229" s="2"/>
      <c r="Q229" s="5" t="s">
        <v>1490</v>
      </c>
      <c r="R229" s="1" t="s">
        <v>1524</v>
      </c>
      <c r="S229" s="22" t="s">
        <v>1521</v>
      </c>
      <c r="T229" s="39">
        <f>IF(I229 &gt;= H229, (I229-H229)/((F229*O229)-H229), 0)</f>
        <v>1.9790223629527013E-2</v>
      </c>
    </row>
    <row r="230" spans="1:20" x14ac:dyDescent="0.45">
      <c r="A230" s="4" t="s">
        <v>713</v>
      </c>
      <c r="B230" t="s">
        <v>707</v>
      </c>
      <c r="C230">
        <v>8</v>
      </c>
      <c r="D230">
        <v>9</v>
      </c>
      <c r="E230" t="s">
        <v>1438</v>
      </c>
      <c r="H230">
        <v>33</v>
      </c>
      <c r="I230" s="26">
        <v>33</v>
      </c>
      <c r="J230" s="8"/>
      <c r="K230" s="2"/>
      <c r="L230" s="18"/>
      <c r="M230" s="2"/>
      <c r="N230" s="2"/>
      <c r="O230" s="2"/>
      <c r="P230" s="2"/>
      <c r="Q230" s="5" t="s">
        <v>1490</v>
      </c>
      <c r="R230" s="1" t="s">
        <v>1522</v>
      </c>
      <c r="S230" s="22" t="s">
        <v>1523</v>
      </c>
      <c r="T230" s="39">
        <f>IFERROR(IF(I230 &gt;= H230, H230/H230, IF(I230 &lt; H230, I230/H230, 0)),0)</f>
        <v>1</v>
      </c>
    </row>
    <row r="231" spans="1:20" x14ac:dyDescent="0.45">
      <c r="A231" s="4" t="s">
        <v>713</v>
      </c>
      <c r="B231" t="s">
        <v>707</v>
      </c>
      <c r="C231">
        <v>8</v>
      </c>
      <c r="D231">
        <v>9</v>
      </c>
      <c r="E231" t="s">
        <v>1438</v>
      </c>
      <c r="F231">
        <v>0.05</v>
      </c>
      <c r="H231">
        <v>33</v>
      </c>
      <c r="I231" s="26">
        <v>33</v>
      </c>
      <c r="J231" s="8">
        <v>43221</v>
      </c>
      <c r="K231" s="18" t="s">
        <v>713</v>
      </c>
      <c r="L231" s="18"/>
      <c r="M231" s="2">
        <v>8</v>
      </c>
      <c r="N231" s="2"/>
      <c r="O231" s="2">
        <v>2458</v>
      </c>
      <c r="P231" s="2"/>
      <c r="Q231" s="5" t="s">
        <v>1490</v>
      </c>
      <c r="R231" s="1" t="s">
        <v>1528</v>
      </c>
      <c r="S231" s="22" t="s">
        <v>1525</v>
      </c>
      <c r="T231" s="39">
        <f>IF(I231 &gt;= H231, (I231-H231)/((F231*O231)-H231), 0)</f>
        <v>0</v>
      </c>
    </row>
    <row r="232" spans="1:20" x14ac:dyDescent="0.45">
      <c r="A232" s="4" t="s">
        <v>713</v>
      </c>
      <c r="B232" t="s">
        <v>707</v>
      </c>
      <c r="C232">
        <v>9</v>
      </c>
      <c r="D232">
        <v>10</v>
      </c>
      <c r="E232" t="s">
        <v>1438</v>
      </c>
      <c r="H232">
        <v>51</v>
      </c>
      <c r="I232" s="26">
        <v>50</v>
      </c>
      <c r="J232" s="5"/>
      <c r="K232" s="2"/>
      <c r="L232" s="2"/>
      <c r="M232" s="2"/>
      <c r="N232" s="2"/>
      <c r="O232" s="2"/>
      <c r="P232" s="2"/>
      <c r="Q232" s="5" t="s">
        <v>1490</v>
      </c>
      <c r="R232" s="1" t="s">
        <v>1526</v>
      </c>
      <c r="S232" s="22" t="s">
        <v>1527</v>
      </c>
      <c r="T232" s="39">
        <f>IFERROR(IF(I232 &gt;= H232, H232/H232, IF(I232 &lt; H232, I232/H232, 0)),0)</f>
        <v>0.98039215686274506</v>
      </c>
    </row>
    <row r="233" spans="1:20" x14ac:dyDescent="0.45">
      <c r="A233" s="4" t="s">
        <v>713</v>
      </c>
      <c r="B233" t="s">
        <v>707</v>
      </c>
      <c r="C233">
        <v>9</v>
      </c>
      <c r="D233">
        <v>10</v>
      </c>
      <c r="E233" t="s">
        <v>1438</v>
      </c>
      <c r="F233">
        <v>5.6000000000000001E-2</v>
      </c>
      <c r="H233">
        <v>51</v>
      </c>
      <c r="I233" s="26">
        <v>50</v>
      </c>
      <c r="J233" s="8">
        <v>43221</v>
      </c>
      <c r="K233" s="18" t="s">
        <v>713</v>
      </c>
      <c r="L233" s="18"/>
      <c r="M233" s="2">
        <v>9</v>
      </c>
      <c r="N233" s="2"/>
      <c r="O233" s="2">
        <v>2599</v>
      </c>
      <c r="P233" s="2"/>
      <c r="Q233" s="5" t="s">
        <v>1490</v>
      </c>
      <c r="R233" s="1" t="s">
        <v>1532</v>
      </c>
      <c r="S233" s="22" t="s">
        <v>1529</v>
      </c>
      <c r="T233" s="39">
        <f>IF(I233 &gt;= H233, (I233-H233)/((F233*O233)-H233), 0)</f>
        <v>0</v>
      </c>
    </row>
    <row r="234" spans="1:20" x14ac:dyDescent="0.45">
      <c r="A234" s="4" t="s">
        <v>713</v>
      </c>
      <c r="B234" t="s">
        <v>707</v>
      </c>
      <c r="C234">
        <v>10</v>
      </c>
      <c r="D234">
        <v>11</v>
      </c>
      <c r="E234" t="s">
        <v>1438</v>
      </c>
      <c r="H234">
        <v>32</v>
      </c>
      <c r="I234" s="26">
        <v>30</v>
      </c>
      <c r="J234" s="5"/>
      <c r="K234" s="2"/>
      <c r="L234" s="2"/>
      <c r="M234" s="2"/>
      <c r="N234" s="2"/>
      <c r="O234" s="2"/>
      <c r="P234" s="2"/>
      <c r="Q234" s="5" t="s">
        <v>1490</v>
      </c>
      <c r="R234" s="1" t="s">
        <v>1530</v>
      </c>
      <c r="S234" s="22" t="s">
        <v>1531</v>
      </c>
      <c r="T234" s="39">
        <f>IFERROR(IF(I234 &gt;= H234, H234/H234, IF(I234 &lt; H234, I234/H234, 0)),0)</f>
        <v>0.9375</v>
      </c>
    </row>
    <row r="235" spans="1:20" x14ac:dyDescent="0.45">
      <c r="A235" s="4" t="s">
        <v>713</v>
      </c>
      <c r="B235" t="s">
        <v>707</v>
      </c>
      <c r="C235">
        <v>10</v>
      </c>
      <c r="D235">
        <v>11</v>
      </c>
      <c r="E235" t="s">
        <v>1438</v>
      </c>
      <c r="F235">
        <v>0.05</v>
      </c>
      <c r="H235">
        <v>32</v>
      </c>
      <c r="I235" s="26">
        <v>30</v>
      </c>
      <c r="J235" s="8">
        <v>43221</v>
      </c>
      <c r="K235" s="18" t="s">
        <v>713</v>
      </c>
      <c r="L235" s="18"/>
      <c r="M235" s="2">
        <v>10</v>
      </c>
      <c r="N235" s="2"/>
      <c r="O235" s="2">
        <v>2532</v>
      </c>
      <c r="P235" s="2"/>
      <c r="Q235" s="5" t="s">
        <v>1490</v>
      </c>
      <c r="R235" s="1" t="s">
        <v>1536</v>
      </c>
      <c r="S235" s="22" t="s">
        <v>1533</v>
      </c>
      <c r="T235" s="39">
        <f>IF(I235 &gt;= H235, (I235-H235)/((F235*O235)-H235), 0)</f>
        <v>0</v>
      </c>
    </row>
    <row r="236" spans="1:20" x14ac:dyDescent="0.45">
      <c r="A236" s="4" t="s">
        <v>713</v>
      </c>
      <c r="B236" t="s">
        <v>707</v>
      </c>
      <c r="C236">
        <v>11</v>
      </c>
      <c r="D236">
        <v>12</v>
      </c>
      <c r="E236" t="s">
        <v>1438</v>
      </c>
      <c r="H236">
        <v>34</v>
      </c>
      <c r="I236" s="26">
        <v>32</v>
      </c>
      <c r="J236" s="5"/>
      <c r="K236" s="2"/>
      <c r="L236" s="2"/>
      <c r="M236" s="2"/>
      <c r="N236" s="2"/>
      <c r="O236" s="2"/>
      <c r="P236" s="2"/>
      <c r="Q236" s="5" t="s">
        <v>1490</v>
      </c>
      <c r="R236" s="1" t="s">
        <v>1534</v>
      </c>
      <c r="S236" s="22" t="s">
        <v>1535</v>
      </c>
      <c r="T236" s="39">
        <f>IFERROR(IF(I236 &gt;= H236, H236/H236, IF(I236 &lt; H236, I236/H236, 0)),0)</f>
        <v>0.94117647058823528</v>
      </c>
    </row>
    <row r="237" spans="1:20" x14ac:dyDescent="0.45">
      <c r="A237" s="43" t="s">
        <v>713</v>
      </c>
      <c r="B237" s="9" t="s">
        <v>707</v>
      </c>
      <c r="C237" s="9">
        <v>11</v>
      </c>
      <c r="D237" s="9">
        <v>12</v>
      </c>
      <c r="E237" s="9" t="s">
        <v>1438</v>
      </c>
      <c r="F237" s="9">
        <v>0.05</v>
      </c>
      <c r="G237" s="9"/>
      <c r="H237" s="9">
        <v>34</v>
      </c>
      <c r="I237" s="28">
        <v>32</v>
      </c>
      <c r="J237" s="10">
        <v>43221</v>
      </c>
      <c r="K237" s="19" t="s">
        <v>713</v>
      </c>
      <c r="L237" s="19"/>
      <c r="M237" s="11">
        <v>11</v>
      </c>
      <c r="N237" s="11"/>
      <c r="O237" s="11">
        <v>2488</v>
      </c>
      <c r="P237" s="11"/>
      <c r="Q237" s="12" t="s">
        <v>1490</v>
      </c>
      <c r="R237" s="13" t="s">
        <v>1791</v>
      </c>
      <c r="S237" s="23" t="s">
        <v>1537</v>
      </c>
      <c r="T237" s="40">
        <f>IF(I237 &gt;= H237, (I237-H237)/((F237*O237)-H237), 0)</f>
        <v>0</v>
      </c>
    </row>
    <row r="238" spans="1:20" x14ac:dyDescent="0.45">
      <c r="A238" s="4"/>
      <c r="B238" t="s">
        <v>707</v>
      </c>
      <c r="D238" t="s">
        <v>708</v>
      </c>
      <c r="E238" t="s">
        <v>790</v>
      </c>
      <c r="I238" s="26">
        <v>0</v>
      </c>
      <c r="J238" s="8">
        <v>43315</v>
      </c>
      <c r="K238" s="18"/>
      <c r="L238" s="18" t="s">
        <v>707</v>
      </c>
      <c r="M238" s="2"/>
      <c r="N238" s="2" t="s">
        <v>708</v>
      </c>
      <c r="O238" s="2"/>
      <c r="P238" s="2">
        <v>1828</v>
      </c>
      <c r="Q238" s="5" t="s">
        <v>206</v>
      </c>
      <c r="R238" s="1" t="s">
        <v>1844</v>
      </c>
      <c r="S238" s="22" t="s">
        <v>1845</v>
      </c>
      <c r="T238" s="39">
        <f>I238/(P238-(P238*(G138+G163+G188+G213)))</f>
        <v>0</v>
      </c>
    </row>
    <row r="239" spans="1:20" x14ac:dyDescent="0.45">
      <c r="A239" s="4" t="s">
        <v>713</v>
      </c>
      <c r="B239" t="s">
        <v>707</v>
      </c>
      <c r="C239" t="s">
        <v>708</v>
      </c>
      <c r="D239">
        <v>1</v>
      </c>
      <c r="E239" t="s">
        <v>790</v>
      </c>
      <c r="H239">
        <v>0</v>
      </c>
      <c r="I239" s="26">
        <v>1</v>
      </c>
      <c r="J239" s="5"/>
      <c r="K239" s="2"/>
      <c r="L239" s="2"/>
      <c r="M239" s="2"/>
      <c r="N239" s="2"/>
      <c r="O239" s="2"/>
      <c r="P239" s="2"/>
      <c r="Q239" s="5" t="s">
        <v>206</v>
      </c>
      <c r="R239" s="1" t="s">
        <v>79</v>
      </c>
      <c r="S239" s="22" t="s">
        <v>886</v>
      </c>
      <c r="T239" s="39">
        <f>IFERROR(IF(I239 &gt;= H239, H239/H239, IF(I239 &lt; H239, I239/H239, 0)),0)</f>
        <v>0</v>
      </c>
    </row>
    <row r="240" spans="1:20" x14ac:dyDescent="0.45">
      <c r="A240" s="4" t="s">
        <v>713</v>
      </c>
      <c r="B240" t="s">
        <v>707</v>
      </c>
      <c r="C240" t="s">
        <v>708</v>
      </c>
      <c r="D240">
        <v>1</v>
      </c>
      <c r="E240" t="s">
        <v>790</v>
      </c>
      <c r="H240">
        <v>0</v>
      </c>
      <c r="I240" s="26">
        <v>1</v>
      </c>
      <c r="J240" s="8">
        <v>43221</v>
      </c>
      <c r="K240" s="18" t="s">
        <v>713</v>
      </c>
      <c r="L240" s="18"/>
      <c r="M240" s="2" t="s">
        <v>708</v>
      </c>
      <c r="N240" s="2"/>
      <c r="O240" s="2">
        <v>1941</v>
      </c>
      <c r="P240" s="2"/>
      <c r="Q240" s="5" t="s">
        <v>206</v>
      </c>
      <c r="R240" s="1" t="s">
        <v>84</v>
      </c>
      <c r="S240" s="22" t="s">
        <v>887</v>
      </c>
      <c r="T240" s="39">
        <f>IF(I240 &gt;= H240, (I240-H240)/(O240-H240-(O240*(F140+F165+F190+F215))), 0)</f>
        <v>2.2399928320229245E-2</v>
      </c>
    </row>
    <row r="241" spans="1:20" x14ac:dyDescent="0.45">
      <c r="A241" s="4" t="s">
        <v>713</v>
      </c>
      <c r="B241" t="s">
        <v>707</v>
      </c>
      <c r="C241">
        <v>1</v>
      </c>
      <c r="D241">
        <v>2</v>
      </c>
      <c r="E241" t="s">
        <v>790</v>
      </c>
      <c r="H241">
        <v>0</v>
      </c>
      <c r="I241" s="26">
        <v>0</v>
      </c>
      <c r="J241" s="5"/>
      <c r="K241" s="2"/>
      <c r="L241" s="2"/>
      <c r="M241" s="2"/>
      <c r="N241" s="2"/>
      <c r="O241" s="2"/>
      <c r="P241" s="2"/>
      <c r="Q241" s="5" t="s">
        <v>206</v>
      </c>
      <c r="R241" s="1" t="s">
        <v>80</v>
      </c>
      <c r="S241" s="22" t="s">
        <v>888</v>
      </c>
      <c r="T241" s="39">
        <f>IFERROR(IF(I241 &gt;= H241, H241/H241, IF(I241 &lt; H241, I241/H241, 0)),0)</f>
        <v>0</v>
      </c>
    </row>
    <row r="242" spans="1:20" x14ac:dyDescent="0.45">
      <c r="A242" s="4" t="s">
        <v>713</v>
      </c>
      <c r="B242" t="s">
        <v>707</v>
      </c>
      <c r="C242">
        <v>1</v>
      </c>
      <c r="D242">
        <v>2</v>
      </c>
      <c r="E242" t="s">
        <v>790</v>
      </c>
      <c r="H242">
        <v>0</v>
      </c>
      <c r="I242" s="26">
        <v>0</v>
      </c>
      <c r="J242" s="8">
        <v>43221</v>
      </c>
      <c r="K242" s="18" t="s">
        <v>713</v>
      </c>
      <c r="L242" s="18"/>
      <c r="M242" s="2">
        <v>1</v>
      </c>
      <c r="N242" s="2"/>
      <c r="O242" s="2">
        <v>2118</v>
      </c>
      <c r="P242" s="2"/>
      <c r="Q242" s="5" t="s">
        <v>206</v>
      </c>
      <c r="R242" s="1" t="s">
        <v>85</v>
      </c>
      <c r="S242" s="22" t="s">
        <v>889</v>
      </c>
      <c r="T242" s="39">
        <f>IF(I242 &gt;= H242, (I242-H242)/(O242-H242-(O242*(F142+F167+F192+F217))), 0)</f>
        <v>0</v>
      </c>
    </row>
    <row r="243" spans="1:20" x14ac:dyDescent="0.45">
      <c r="A243" s="4" t="s">
        <v>713</v>
      </c>
      <c r="B243" t="s">
        <v>707</v>
      </c>
      <c r="C243">
        <v>2</v>
      </c>
      <c r="D243">
        <v>3</v>
      </c>
      <c r="E243" t="s">
        <v>790</v>
      </c>
      <c r="H243">
        <v>0</v>
      </c>
      <c r="I243" s="26">
        <v>0</v>
      </c>
      <c r="J243" s="5"/>
      <c r="K243" s="2"/>
      <c r="L243" s="2"/>
      <c r="M243" s="2"/>
      <c r="N243" s="2"/>
      <c r="O243" s="2"/>
      <c r="P243" s="2"/>
      <c r="Q243" s="5" t="s">
        <v>206</v>
      </c>
      <c r="R243" s="1" t="s">
        <v>81</v>
      </c>
      <c r="S243" s="22" t="s">
        <v>890</v>
      </c>
      <c r="T243" s="39">
        <f>IFERROR(IF(I243 &gt;= H243, H243/H243, IF(I243 &lt; H243, I243/H243, 0)),0)</f>
        <v>0</v>
      </c>
    </row>
    <row r="244" spans="1:20" x14ac:dyDescent="0.45">
      <c r="A244" s="4" t="s">
        <v>713</v>
      </c>
      <c r="B244" t="s">
        <v>707</v>
      </c>
      <c r="C244">
        <v>2</v>
      </c>
      <c r="D244">
        <v>3</v>
      </c>
      <c r="E244" t="s">
        <v>790</v>
      </c>
      <c r="H244">
        <v>0</v>
      </c>
      <c r="I244" s="26">
        <v>0</v>
      </c>
      <c r="J244" s="8">
        <v>43221</v>
      </c>
      <c r="K244" s="18" t="s">
        <v>713</v>
      </c>
      <c r="L244" s="18"/>
      <c r="M244" s="2">
        <v>2</v>
      </c>
      <c r="N244" s="2"/>
      <c r="O244" s="2">
        <v>2111</v>
      </c>
      <c r="P244" s="2"/>
      <c r="Q244" s="5" t="s">
        <v>206</v>
      </c>
      <c r="R244" s="1" t="s">
        <v>86</v>
      </c>
      <c r="S244" s="22" t="s">
        <v>891</v>
      </c>
      <c r="T244" s="39">
        <f>IF(I244 &gt;= H244, (I244-H244)/(O244-H244-(O244*(F144+F169+F194+F219))), 0)</f>
        <v>0</v>
      </c>
    </row>
    <row r="245" spans="1:20" x14ac:dyDescent="0.45">
      <c r="A245" s="4" t="s">
        <v>713</v>
      </c>
      <c r="B245" t="s">
        <v>707</v>
      </c>
      <c r="C245">
        <v>3</v>
      </c>
      <c r="D245">
        <v>4</v>
      </c>
      <c r="E245" t="s">
        <v>790</v>
      </c>
      <c r="H245">
        <v>0</v>
      </c>
      <c r="I245" s="26">
        <v>0</v>
      </c>
      <c r="J245" s="5"/>
      <c r="K245" s="2"/>
      <c r="L245" s="2"/>
      <c r="M245" s="2"/>
      <c r="N245" s="2"/>
      <c r="O245" s="2"/>
      <c r="P245" s="2"/>
      <c r="Q245" s="5" t="s">
        <v>206</v>
      </c>
      <c r="R245" s="1" t="s">
        <v>82</v>
      </c>
      <c r="S245" s="22" t="s">
        <v>892</v>
      </c>
      <c r="T245" s="39">
        <f>IFERROR(IF(I245 &gt;= H245, H245/H245, IF(I245 &lt; H245, I245/H245, 0)),0)</f>
        <v>0</v>
      </c>
    </row>
    <row r="246" spans="1:20" x14ac:dyDescent="0.45">
      <c r="A246" s="4" t="s">
        <v>713</v>
      </c>
      <c r="B246" t="s">
        <v>707</v>
      </c>
      <c r="C246">
        <v>3</v>
      </c>
      <c r="D246">
        <v>4</v>
      </c>
      <c r="E246" t="s">
        <v>790</v>
      </c>
      <c r="H246">
        <v>0</v>
      </c>
      <c r="I246" s="26">
        <v>0</v>
      </c>
      <c r="J246" s="8">
        <v>43221</v>
      </c>
      <c r="K246" s="18" t="s">
        <v>713</v>
      </c>
      <c r="L246" s="18"/>
      <c r="M246" s="2">
        <v>3</v>
      </c>
      <c r="N246" s="2"/>
      <c r="O246" s="2">
        <v>2177</v>
      </c>
      <c r="P246" s="2"/>
      <c r="Q246" s="5" t="s">
        <v>206</v>
      </c>
      <c r="R246" s="1" t="s">
        <v>87</v>
      </c>
      <c r="S246" s="22" t="s">
        <v>893</v>
      </c>
      <c r="T246" s="39">
        <f>IF(I246 &gt;= H246, (I246-H246)/(O246-H246-(O246*(F146+F171+F196+F221))), 0)</f>
        <v>0</v>
      </c>
    </row>
    <row r="247" spans="1:20" x14ac:dyDescent="0.45">
      <c r="A247" s="4" t="s">
        <v>713</v>
      </c>
      <c r="B247" t="s">
        <v>707</v>
      </c>
      <c r="C247">
        <v>4</v>
      </c>
      <c r="D247">
        <v>5</v>
      </c>
      <c r="E247" t="s">
        <v>790</v>
      </c>
      <c r="H247">
        <v>3</v>
      </c>
      <c r="I247" s="26">
        <v>3</v>
      </c>
      <c r="J247" s="5"/>
      <c r="K247" s="2"/>
      <c r="L247" s="2"/>
      <c r="M247" s="2"/>
      <c r="N247" s="2"/>
      <c r="O247" s="2"/>
      <c r="P247" s="2"/>
      <c r="Q247" s="5" t="s">
        <v>206</v>
      </c>
      <c r="R247" s="1" t="s">
        <v>83</v>
      </c>
      <c r="S247" s="22" t="s">
        <v>894</v>
      </c>
      <c r="T247" s="39">
        <f>IFERROR(IF(I247 &gt;= H247, H247/H247, IF(I247 &lt; H247, I247/H247, 0)),0)</f>
        <v>1</v>
      </c>
    </row>
    <row r="248" spans="1:20" x14ac:dyDescent="0.45">
      <c r="A248" s="4" t="s">
        <v>713</v>
      </c>
      <c r="B248" t="s">
        <v>707</v>
      </c>
      <c r="C248">
        <v>4</v>
      </c>
      <c r="D248">
        <v>5</v>
      </c>
      <c r="E248" t="s">
        <v>790</v>
      </c>
      <c r="H248">
        <v>3</v>
      </c>
      <c r="I248" s="26">
        <v>3</v>
      </c>
      <c r="J248" s="8">
        <v>43221</v>
      </c>
      <c r="K248" s="18" t="s">
        <v>713</v>
      </c>
      <c r="L248" s="18"/>
      <c r="M248" s="2">
        <v>4</v>
      </c>
      <c r="N248" s="2"/>
      <c r="O248" s="2">
        <v>2284</v>
      </c>
      <c r="P248" s="2"/>
      <c r="Q248" s="5" t="s">
        <v>206</v>
      </c>
      <c r="R248" s="1" t="s">
        <v>246</v>
      </c>
      <c r="S248" s="22" t="s">
        <v>895</v>
      </c>
      <c r="T248" s="39">
        <f>IF(I248 &gt;= H248, (I248-H248)/(O248-H248-(O248*(F148+F173+F198+F223))), 0)</f>
        <v>0</v>
      </c>
    </row>
    <row r="249" spans="1:20" x14ac:dyDescent="0.45">
      <c r="A249" s="4" t="s">
        <v>713</v>
      </c>
      <c r="B249" t="s">
        <v>707</v>
      </c>
      <c r="C249">
        <v>5</v>
      </c>
      <c r="D249">
        <v>6</v>
      </c>
      <c r="E249" t="s">
        <v>790</v>
      </c>
      <c r="H249">
        <v>5</v>
      </c>
      <c r="I249" s="26">
        <v>5</v>
      </c>
      <c r="J249" s="5"/>
      <c r="K249" s="2"/>
      <c r="L249" s="2"/>
      <c r="M249" s="2"/>
      <c r="N249" s="2"/>
      <c r="O249" s="2"/>
      <c r="P249" s="2"/>
      <c r="Q249" s="5" t="s">
        <v>206</v>
      </c>
      <c r="R249" s="1" t="s">
        <v>245</v>
      </c>
      <c r="S249" s="22" t="s">
        <v>896</v>
      </c>
      <c r="T249" s="39">
        <f>IFERROR(IF(I249 &gt;= H249, H249/H249, IF(I249 &lt; H249, I249/H249, 0)),0)</f>
        <v>1</v>
      </c>
    </row>
    <row r="250" spans="1:20" x14ac:dyDescent="0.45">
      <c r="A250" s="4" t="s">
        <v>713</v>
      </c>
      <c r="B250" t="s">
        <v>707</v>
      </c>
      <c r="C250">
        <v>5</v>
      </c>
      <c r="D250">
        <v>6</v>
      </c>
      <c r="E250" t="s">
        <v>790</v>
      </c>
      <c r="H250">
        <v>5</v>
      </c>
      <c r="I250" s="26">
        <v>5</v>
      </c>
      <c r="J250" s="8">
        <v>43221</v>
      </c>
      <c r="K250" s="18" t="s">
        <v>713</v>
      </c>
      <c r="L250" s="18"/>
      <c r="M250" s="2">
        <v>5</v>
      </c>
      <c r="N250" s="2"/>
      <c r="O250" s="2">
        <v>2284</v>
      </c>
      <c r="P250" s="2"/>
      <c r="Q250" s="5" t="s">
        <v>206</v>
      </c>
      <c r="R250" s="1" t="s">
        <v>348</v>
      </c>
      <c r="S250" s="22" t="s">
        <v>897</v>
      </c>
      <c r="T250" s="39">
        <f>IF(I250 &gt;= H250, (I250-H250)/(O250-H250-(O250*(F150+F175+F200+F225))), 0)</f>
        <v>0</v>
      </c>
    </row>
    <row r="251" spans="1:20" x14ac:dyDescent="0.45">
      <c r="A251" s="4" t="s">
        <v>713</v>
      </c>
      <c r="B251" t="s">
        <v>707</v>
      </c>
      <c r="C251">
        <v>6</v>
      </c>
      <c r="D251">
        <v>7</v>
      </c>
      <c r="E251" t="s">
        <v>790</v>
      </c>
      <c r="H251">
        <v>0</v>
      </c>
      <c r="I251" s="26">
        <v>0</v>
      </c>
      <c r="J251" s="5"/>
      <c r="K251" s="2"/>
      <c r="L251" s="2"/>
      <c r="M251" s="2"/>
      <c r="N251" s="2"/>
      <c r="O251" s="2"/>
      <c r="P251" s="2"/>
      <c r="Q251" s="5" t="s">
        <v>206</v>
      </c>
      <c r="R251" s="1" t="s">
        <v>347</v>
      </c>
      <c r="S251" s="22" t="s">
        <v>898</v>
      </c>
      <c r="T251" s="39">
        <f>IFERROR(IF(I251 &gt;= H251, H251/H251, IF(I251 &lt; H251, I251/H251, 0)),0)</f>
        <v>0</v>
      </c>
    </row>
    <row r="252" spans="1:20" x14ac:dyDescent="0.45">
      <c r="A252" s="4" t="s">
        <v>713</v>
      </c>
      <c r="B252" t="s">
        <v>707</v>
      </c>
      <c r="C252">
        <v>6</v>
      </c>
      <c r="D252">
        <v>7</v>
      </c>
      <c r="E252" t="s">
        <v>790</v>
      </c>
      <c r="H252">
        <v>0</v>
      </c>
      <c r="I252" s="26">
        <v>0</v>
      </c>
      <c r="J252" s="8">
        <v>43221</v>
      </c>
      <c r="K252" s="18" t="s">
        <v>713</v>
      </c>
      <c r="L252" s="18"/>
      <c r="M252" s="2">
        <v>6</v>
      </c>
      <c r="N252" s="2"/>
      <c r="O252" s="2">
        <v>2462</v>
      </c>
      <c r="P252" s="2"/>
      <c r="Q252" s="5" t="s">
        <v>206</v>
      </c>
      <c r="R252" s="1" t="s">
        <v>350</v>
      </c>
      <c r="S252" s="22" t="s">
        <v>899</v>
      </c>
      <c r="T252" s="39">
        <f>IF(I252 &gt;= H252, (I252-H252)/(O252-H252-(O252*(F152+F177+F202+F227))), 0)</f>
        <v>0</v>
      </c>
    </row>
    <row r="253" spans="1:20" x14ac:dyDescent="0.45">
      <c r="A253" s="4" t="s">
        <v>713</v>
      </c>
      <c r="B253" t="s">
        <v>707</v>
      </c>
      <c r="C253">
        <v>7</v>
      </c>
      <c r="D253">
        <v>8</v>
      </c>
      <c r="E253" t="s">
        <v>790</v>
      </c>
      <c r="H253">
        <v>1</v>
      </c>
      <c r="I253" s="26">
        <v>1</v>
      </c>
      <c r="J253" s="5"/>
      <c r="K253" s="2"/>
      <c r="L253" s="2"/>
      <c r="M253" s="2"/>
      <c r="N253" s="2"/>
      <c r="O253" s="2"/>
      <c r="P253" s="2"/>
      <c r="Q253" s="5" t="s">
        <v>206</v>
      </c>
      <c r="R253" s="1" t="s">
        <v>349</v>
      </c>
      <c r="S253" s="22" t="s">
        <v>900</v>
      </c>
      <c r="T253" s="39">
        <f>IFERROR(IF(I253 &gt;= H253, H253/H253, IF(I253 &lt; H253, I253/H253, 0)),0)</f>
        <v>1</v>
      </c>
    </row>
    <row r="254" spans="1:20" x14ac:dyDescent="0.45">
      <c r="A254" s="4" t="s">
        <v>713</v>
      </c>
      <c r="B254" t="s">
        <v>707</v>
      </c>
      <c r="C254">
        <v>7</v>
      </c>
      <c r="D254">
        <v>8</v>
      </c>
      <c r="E254" t="s">
        <v>790</v>
      </c>
      <c r="H254">
        <v>1</v>
      </c>
      <c r="I254" s="26">
        <v>1</v>
      </c>
      <c r="J254" s="8">
        <v>43221</v>
      </c>
      <c r="K254" s="18" t="s">
        <v>713</v>
      </c>
      <c r="L254" s="18"/>
      <c r="M254" s="2">
        <v>7</v>
      </c>
      <c r="N254" s="2"/>
      <c r="O254" s="2">
        <v>2401</v>
      </c>
      <c r="P254" s="2"/>
      <c r="Q254" s="5" t="s">
        <v>206</v>
      </c>
      <c r="R254" s="1" t="s">
        <v>352</v>
      </c>
      <c r="S254" s="22" t="s">
        <v>901</v>
      </c>
      <c r="T254" s="39">
        <f>IF(I254 &gt;= H254, (I254-H254)/(O254-H254-(O254*(F154+F179+F204+F229))), 0)</f>
        <v>0</v>
      </c>
    </row>
    <row r="255" spans="1:20" x14ac:dyDescent="0.45">
      <c r="A255" s="4" t="s">
        <v>713</v>
      </c>
      <c r="B255" t="s">
        <v>707</v>
      </c>
      <c r="C255">
        <v>8</v>
      </c>
      <c r="D255">
        <v>9</v>
      </c>
      <c r="E255" t="s">
        <v>790</v>
      </c>
      <c r="H255">
        <v>1</v>
      </c>
      <c r="I255" s="26">
        <v>0</v>
      </c>
      <c r="J255" s="8"/>
      <c r="K255" s="2"/>
      <c r="L255" s="18"/>
      <c r="M255" s="2"/>
      <c r="N255" s="2"/>
      <c r="O255" s="2"/>
      <c r="P255" s="2"/>
      <c r="Q255" s="5" t="s">
        <v>206</v>
      </c>
      <c r="R255" s="1" t="s">
        <v>351</v>
      </c>
      <c r="S255" s="22" t="s">
        <v>902</v>
      </c>
      <c r="T255" s="39">
        <f>IFERROR(IF(I255 &gt;= H255, H255/H255, IF(I255 &lt; H255, I255/H255, 0)),0)</f>
        <v>0</v>
      </c>
    </row>
    <row r="256" spans="1:20" x14ac:dyDescent="0.45">
      <c r="A256" s="4" t="s">
        <v>713</v>
      </c>
      <c r="B256" t="s">
        <v>707</v>
      </c>
      <c r="C256">
        <v>8</v>
      </c>
      <c r="D256">
        <v>9</v>
      </c>
      <c r="E256" t="s">
        <v>790</v>
      </c>
      <c r="H256">
        <v>1</v>
      </c>
      <c r="I256" s="26">
        <v>0</v>
      </c>
      <c r="J256" s="8">
        <v>43221</v>
      </c>
      <c r="K256" s="18" t="s">
        <v>713</v>
      </c>
      <c r="L256" s="18"/>
      <c r="M256" s="2">
        <v>8</v>
      </c>
      <c r="N256" s="2"/>
      <c r="O256" s="2">
        <v>2458</v>
      </c>
      <c r="P256" s="2"/>
      <c r="Q256" s="5" t="s">
        <v>206</v>
      </c>
      <c r="R256" s="1" t="s">
        <v>354</v>
      </c>
      <c r="S256" s="22" t="s">
        <v>903</v>
      </c>
      <c r="T256" s="39">
        <f>IF(I256 &gt;= H256, (I256-H256)/(O256-H256-(O256*(F156+F181+F206+F231))), 0)</f>
        <v>0</v>
      </c>
    </row>
    <row r="257" spans="1:20" x14ac:dyDescent="0.45">
      <c r="A257" s="4" t="s">
        <v>713</v>
      </c>
      <c r="B257" t="s">
        <v>707</v>
      </c>
      <c r="C257">
        <v>9</v>
      </c>
      <c r="D257">
        <v>10</v>
      </c>
      <c r="E257" t="s">
        <v>790</v>
      </c>
      <c r="H257">
        <v>1</v>
      </c>
      <c r="I257" s="26">
        <v>1</v>
      </c>
      <c r="J257" s="5"/>
      <c r="K257" s="2"/>
      <c r="L257" s="2"/>
      <c r="M257" s="2"/>
      <c r="N257" s="2"/>
      <c r="O257" s="2"/>
      <c r="P257" s="2"/>
      <c r="Q257" s="5" t="s">
        <v>206</v>
      </c>
      <c r="R257" s="1" t="s">
        <v>353</v>
      </c>
      <c r="S257" s="22" t="s">
        <v>904</v>
      </c>
      <c r="T257" s="39">
        <f>IFERROR(IF(I257 &gt;= H257, H257/H257, IF(I257 &lt; H257, I257/H257, 0)),0)</f>
        <v>1</v>
      </c>
    </row>
    <row r="258" spans="1:20" x14ac:dyDescent="0.45">
      <c r="A258" s="4" t="s">
        <v>713</v>
      </c>
      <c r="B258" t="s">
        <v>707</v>
      </c>
      <c r="C258">
        <v>9</v>
      </c>
      <c r="D258">
        <v>10</v>
      </c>
      <c r="E258" t="s">
        <v>790</v>
      </c>
      <c r="H258">
        <v>1</v>
      </c>
      <c r="I258" s="26">
        <v>1</v>
      </c>
      <c r="J258" s="8">
        <v>43221</v>
      </c>
      <c r="K258" s="18" t="s">
        <v>713</v>
      </c>
      <c r="L258" s="18"/>
      <c r="M258" s="2">
        <v>9</v>
      </c>
      <c r="N258" s="2"/>
      <c r="O258" s="2">
        <v>2599</v>
      </c>
      <c r="P258" s="2"/>
      <c r="Q258" s="5" t="s">
        <v>206</v>
      </c>
      <c r="R258" s="1" t="s">
        <v>356</v>
      </c>
      <c r="S258" s="22" t="s">
        <v>905</v>
      </c>
      <c r="T258" s="39">
        <f>IF(I258 &gt;= H258, (I258-H258)/(O258-H258-(O258*(F158+F183+F208+F233))), 0)</f>
        <v>0</v>
      </c>
    </row>
    <row r="259" spans="1:20" x14ac:dyDescent="0.45">
      <c r="A259" s="4" t="s">
        <v>713</v>
      </c>
      <c r="B259" t="s">
        <v>707</v>
      </c>
      <c r="C259">
        <v>10</v>
      </c>
      <c r="D259">
        <v>11</v>
      </c>
      <c r="E259" t="s">
        <v>790</v>
      </c>
      <c r="H259">
        <v>1</v>
      </c>
      <c r="I259" s="26">
        <v>1</v>
      </c>
      <c r="J259" s="5"/>
      <c r="K259" s="2"/>
      <c r="L259" s="2"/>
      <c r="M259" s="2"/>
      <c r="N259" s="2"/>
      <c r="O259" s="2"/>
      <c r="P259" s="2"/>
      <c r="Q259" s="5" t="s">
        <v>206</v>
      </c>
      <c r="R259" s="1" t="s">
        <v>355</v>
      </c>
      <c r="S259" s="22" t="s">
        <v>906</v>
      </c>
      <c r="T259" s="39">
        <f>IFERROR(IF(I259 &gt;= H259, H259/H259, IF(I259 &lt; H259, I259/H259, 0)),0)</f>
        <v>1</v>
      </c>
    </row>
    <row r="260" spans="1:20" x14ac:dyDescent="0.45">
      <c r="A260" s="4" t="s">
        <v>713</v>
      </c>
      <c r="B260" t="s">
        <v>707</v>
      </c>
      <c r="C260">
        <v>10</v>
      </c>
      <c r="D260">
        <v>11</v>
      </c>
      <c r="E260" t="s">
        <v>790</v>
      </c>
      <c r="H260">
        <v>1</v>
      </c>
      <c r="I260" s="26">
        <v>1</v>
      </c>
      <c r="J260" s="8">
        <v>43221</v>
      </c>
      <c r="K260" s="18" t="s">
        <v>713</v>
      </c>
      <c r="L260" s="18"/>
      <c r="M260" s="2">
        <v>10</v>
      </c>
      <c r="N260" s="2"/>
      <c r="O260" s="2">
        <v>2532</v>
      </c>
      <c r="P260" s="2"/>
      <c r="Q260" s="5" t="s">
        <v>206</v>
      </c>
      <c r="R260" s="1" t="s">
        <v>358</v>
      </c>
      <c r="S260" s="22" t="s">
        <v>907</v>
      </c>
      <c r="T260" s="39">
        <f>IF(I260 &gt;= H260, (I260-H260)/(O260-H260-(O260*(F160+F185+F210+F235))), 0)</f>
        <v>0</v>
      </c>
    </row>
    <row r="261" spans="1:20" x14ac:dyDescent="0.45">
      <c r="A261" s="4" t="s">
        <v>713</v>
      </c>
      <c r="B261" t="s">
        <v>707</v>
      </c>
      <c r="C261">
        <v>11</v>
      </c>
      <c r="D261">
        <v>12</v>
      </c>
      <c r="E261" t="s">
        <v>790</v>
      </c>
      <c r="H261">
        <v>2</v>
      </c>
      <c r="I261" s="26">
        <v>1</v>
      </c>
      <c r="J261" s="5"/>
      <c r="K261" s="2"/>
      <c r="L261" s="2"/>
      <c r="M261" s="2"/>
      <c r="N261" s="2"/>
      <c r="O261" s="2"/>
      <c r="P261" s="2"/>
      <c r="Q261" s="5" t="s">
        <v>206</v>
      </c>
      <c r="R261" s="1" t="s">
        <v>357</v>
      </c>
      <c r="S261" s="22" t="s">
        <v>908</v>
      </c>
      <c r="T261" s="39">
        <f>IFERROR(IF(I261 &gt;= H261, H261/H261, IF(I261 &lt; H261, I261/H261, 0)),0)</f>
        <v>0.5</v>
      </c>
    </row>
    <row r="262" spans="1:20" ht="14.65" thickBot="1" x14ac:dyDescent="0.5">
      <c r="A262" s="44" t="s">
        <v>713</v>
      </c>
      <c r="B262" s="14" t="s">
        <v>707</v>
      </c>
      <c r="C262" s="14">
        <v>11</v>
      </c>
      <c r="D262" s="14">
        <v>12</v>
      </c>
      <c r="E262" s="14" t="s">
        <v>790</v>
      </c>
      <c r="F262" s="14"/>
      <c r="G262" s="14"/>
      <c r="H262" s="14">
        <v>2</v>
      </c>
      <c r="I262" s="29">
        <v>1</v>
      </c>
      <c r="J262" s="15">
        <v>43221</v>
      </c>
      <c r="K262" s="19" t="s">
        <v>713</v>
      </c>
      <c r="L262" s="19"/>
      <c r="M262" s="16">
        <v>11</v>
      </c>
      <c r="N262" s="16"/>
      <c r="O262" s="16">
        <v>2488</v>
      </c>
      <c r="P262" s="16"/>
      <c r="Q262" s="17" t="s">
        <v>206</v>
      </c>
      <c r="R262" s="13" t="s">
        <v>1792</v>
      </c>
      <c r="S262" s="24" t="s">
        <v>909</v>
      </c>
      <c r="T262" s="41">
        <f>IF(I262 &gt;= H262, (I262-H262)/(O262-H262-(O262*(F162+F187+F212+F237))), 0)</f>
        <v>0</v>
      </c>
    </row>
    <row r="263" spans="1:20" ht="14.65" thickTop="1" x14ac:dyDescent="0.45">
      <c r="A263" s="4"/>
      <c r="B263" t="s">
        <v>1410</v>
      </c>
      <c r="D263" t="s">
        <v>708</v>
      </c>
      <c r="E263" t="s">
        <v>709</v>
      </c>
      <c r="F263">
        <v>0.67100000000000004</v>
      </c>
      <c r="I263" s="26"/>
      <c r="J263" s="8">
        <v>43679</v>
      </c>
      <c r="K263" s="18"/>
      <c r="L263" s="18"/>
      <c r="M263" s="2" t="s">
        <v>708</v>
      </c>
      <c r="N263" s="2"/>
      <c r="O263" s="2">
        <v>1823</v>
      </c>
      <c r="P263" s="2"/>
      <c r="Q263" s="5" t="s">
        <v>219</v>
      </c>
      <c r="R263" s="1"/>
      <c r="S263" s="22" t="s">
        <v>910</v>
      </c>
      <c r="T263" s="37">
        <f>O263*F263</f>
        <v>1223.2330000000002</v>
      </c>
    </row>
    <row r="264" spans="1:20" x14ac:dyDescent="0.45">
      <c r="A264" s="4"/>
      <c r="B264" t="s">
        <v>1410</v>
      </c>
      <c r="D264" t="s">
        <v>708</v>
      </c>
      <c r="E264" t="s">
        <v>738</v>
      </c>
      <c r="F264">
        <v>5.7000000000000002E-2</v>
      </c>
      <c r="I264" s="26"/>
      <c r="J264" s="8">
        <v>43679</v>
      </c>
      <c r="K264" s="18"/>
      <c r="L264" s="18"/>
      <c r="M264" s="2" t="s">
        <v>708</v>
      </c>
      <c r="N264" s="2"/>
      <c r="O264" s="2">
        <v>1823</v>
      </c>
      <c r="P264" s="2"/>
      <c r="Q264" s="5" t="s">
        <v>220</v>
      </c>
      <c r="R264" s="1"/>
      <c r="S264" s="22" t="s">
        <v>911</v>
      </c>
      <c r="T264" s="37">
        <f>O264*F264</f>
        <v>103.911</v>
      </c>
    </row>
    <row r="265" spans="1:20" x14ac:dyDescent="0.45">
      <c r="A265" s="4"/>
      <c r="B265" t="s">
        <v>1410</v>
      </c>
      <c r="D265" t="s">
        <v>708</v>
      </c>
      <c r="E265" t="s">
        <v>789</v>
      </c>
      <c r="F265">
        <v>0.20100000000000001</v>
      </c>
      <c r="I265" s="26"/>
      <c r="J265" s="8">
        <v>43679</v>
      </c>
      <c r="K265" s="18"/>
      <c r="L265" s="18"/>
      <c r="M265" s="2" t="s">
        <v>708</v>
      </c>
      <c r="N265" s="2"/>
      <c r="O265" s="2">
        <v>1823</v>
      </c>
      <c r="P265" s="2"/>
      <c r="Q265" s="5" t="s">
        <v>221</v>
      </c>
      <c r="R265" s="1"/>
      <c r="S265" s="22" t="s">
        <v>912</v>
      </c>
      <c r="T265" s="37">
        <f>O265*F265</f>
        <v>366.423</v>
      </c>
    </row>
    <row r="266" spans="1:20" x14ac:dyDescent="0.45">
      <c r="A266" s="4"/>
      <c r="B266" t="s">
        <v>1410</v>
      </c>
      <c r="D266" t="s">
        <v>708</v>
      </c>
      <c r="E266" t="s">
        <v>1438</v>
      </c>
      <c r="F266">
        <v>6.3E-2</v>
      </c>
      <c r="I266" s="26"/>
      <c r="J266" s="8">
        <v>43679</v>
      </c>
      <c r="K266" s="18"/>
      <c r="L266" s="18"/>
      <c r="M266" s="2" t="s">
        <v>708</v>
      </c>
      <c r="N266" s="2"/>
      <c r="O266" s="2">
        <v>1823</v>
      </c>
      <c r="P266" s="2"/>
      <c r="Q266" s="5" t="s">
        <v>1538</v>
      </c>
      <c r="R266" s="1"/>
      <c r="S266" s="22" t="s">
        <v>1539</v>
      </c>
      <c r="T266" s="37">
        <f>O266*F266</f>
        <v>114.849</v>
      </c>
    </row>
    <row r="267" spans="1:20" x14ac:dyDescent="0.45">
      <c r="A267" s="43"/>
      <c r="B267" s="9" t="s">
        <v>1410</v>
      </c>
      <c r="C267" s="9"/>
      <c r="D267" s="9" t="s">
        <v>708</v>
      </c>
      <c r="E267" s="9" t="s">
        <v>790</v>
      </c>
      <c r="F267" s="9"/>
      <c r="G267" s="9"/>
      <c r="H267" s="9"/>
      <c r="I267" s="28"/>
      <c r="J267" s="10">
        <v>43679</v>
      </c>
      <c r="K267" s="19"/>
      <c r="L267" s="19"/>
      <c r="M267" s="11" t="s">
        <v>708</v>
      </c>
      <c r="N267" s="11"/>
      <c r="O267" s="11">
        <v>1823</v>
      </c>
      <c r="P267" s="11"/>
      <c r="Q267" s="12" t="s">
        <v>222</v>
      </c>
      <c r="R267" s="13"/>
      <c r="S267" s="23" t="s">
        <v>913</v>
      </c>
      <c r="T267" s="38">
        <f>O267-T263-T264-T265-T266</f>
        <v>14.583999999999818</v>
      </c>
    </row>
    <row r="268" spans="1:20" x14ac:dyDescent="0.45">
      <c r="A268" s="4"/>
      <c r="B268" t="s">
        <v>1410</v>
      </c>
      <c r="D268" t="s">
        <v>708</v>
      </c>
      <c r="E268" t="s">
        <v>709</v>
      </c>
      <c r="G268">
        <v>0.67100000000000004</v>
      </c>
      <c r="I268" s="26">
        <v>8</v>
      </c>
      <c r="J268" s="8">
        <v>43679</v>
      </c>
      <c r="K268" s="18"/>
      <c r="L268" s="18" t="s">
        <v>1410</v>
      </c>
      <c r="M268" s="2"/>
      <c r="N268" s="2" t="s">
        <v>708</v>
      </c>
      <c r="O268" s="2"/>
      <c r="P268" s="2">
        <v>1823</v>
      </c>
      <c r="Q268" s="5" t="s">
        <v>200</v>
      </c>
      <c r="R268" s="1" t="s">
        <v>1846</v>
      </c>
      <c r="S268" s="22" t="s">
        <v>1847</v>
      </c>
      <c r="T268" s="39">
        <f>I268/(G268*P268)</f>
        <v>6.5400459274725245E-3</v>
      </c>
    </row>
    <row r="269" spans="1:20" x14ac:dyDescent="0.45">
      <c r="A269" s="4" t="s">
        <v>707</v>
      </c>
      <c r="B269" t="s">
        <v>1410</v>
      </c>
      <c r="C269" t="s">
        <v>708</v>
      </c>
      <c r="D269">
        <v>1</v>
      </c>
      <c r="E269" t="s">
        <v>709</v>
      </c>
      <c r="H269">
        <v>8</v>
      </c>
      <c r="I269" s="26">
        <v>47</v>
      </c>
      <c r="J269" s="5"/>
      <c r="K269" s="2"/>
      <c r="L269" s="2"/>
      <c r="M269" s="2"/>
      <c r="N269" s="2"/>
      <c r="O269" s="2"/>
      <c r="P269" s="2"/>
      <c r="Q269" s="5" t="s">
        <v>200</v>
      </c>
      <c r="R269" s="1" t="s">
        <v>88</v>
      </c>
      <c r="S269" s="22" t="s">
        <v>914</v>
      </c>
      <c r="T269" s="39">
        <f>IFERROR(IF(I269 &gt;= H269, H269/H269, IF(I269 &lt; H269, I269/H269, 0)),0)</f>
        <v>1</v>
      </c>
    </row>
    <row r="270" spans="1:20" x14ac:dyDescent="0.45">
      <c r="A270" s="4" t="s">
        <v>707</v>
      </c>
      <c r="B270" t="s">
        <v>1410</v>
      </c>
      <c r="C270" t="s">
        <v>708</v>
      </c>
      <c r="D270">
        <v>1</v>
      </c>
      <c r="E270" t="s">
        <v>709</v>
      </c>
      <c r="F270">
        <v>0.66500000000000004</v>
      </c>
      <c r="H270">
        <v>8</v>
      </c>
      <c r="I270" s="26">
        <v>47</v>
      </c>
      <c r="J270" s="8">
        <v>43586</v>
      </c>
      <c r="K270" s="18" t="s">
        <v>707</v>
      </c>
      <c r="L270" s="18"/>
      <c r="M270" s="2" t="s">
        <v>708</v>
      </c>
      <c r="N270" s="2"/>
      <c r="O270" s="2">
        <v>1853</v>
      </c>
      <c r="P270" s="2"/>
      <c r="Q270" s="5" t="s">
        <v>200</v>
      </c>
      <c r="R270" s="1" t="s">
        <v>90</v>
      </c>
      <c r="S270" s="22" t="s">
        <v>915</v>
      </c>
      <c r="T270" s="39">
        <f>IF(I270 &gt;= H270, (I270-H270)/((F270*O270)-H270), 0)</f>
        <v>3.1856368619026416E-2</v>
      </c>
    </row>
    <row r="271" spans="1:20" x14ac:dyDescent="0.45">
      <c r="A271" s="4" t="s">
        <v>707</v>
      </c>
      <c r="B271" t="s">
        <v>1410</v>
      </c>
      <c r="C271">
        <v>1</v>
      </c>
      <c r="D271">
        <v>2</v>
      </c>
      <c r="E271" t="s">
        <v>709</v>
      </c>
      <c r="H271">
        <v>54</v>
      </c>
      <c r="I271" s="26">
        <v>147</v>
      </c>
      <c r="J271" s="5"/>
      <c r="K271" s="2"/>
      <c r="L271" s="2"/>
      <c r="M271" s="2"/>
      <c r="N271" s="2"/>
      <c r="O271" s="2"/>
      <c r="P271" s="2"/>
      <c r="Q271" s="5" t="s">
        <v>200</v>
      </c>
      <c r="R271" s="1" t="s">
        <v>89</v>
      </c>
      <c r="S271" s="22" t="s">
        <v>916</v>
      </c>
      <c r="T271" s="39">
        <f>IFERROR(IF(I271 &gt;= H271, H271/H271, IF(I271 &lt; H271, I271/H271, 0)),0)</f>
        <v>1</v>
      </c>
    </row>
    <row r="272" spans="1:20" x14ac:dyDescent="0.45">
      <c r="A272" s="4" t="s">
        <v>707</v>
      </c>
      <c r="B272" t="s">
        <v>1410</v>
      </c>
      <c r="C272">
        <v>1</v>
      </c>
      <c r="D272">
        <v>2</v>
      </c>
      <c r="E272" t="s">
        <v>709</v>
      </c>
      <c r="F272">
        <v>0.68600000000000005</v>
      </c>
      <c r="H272">
        <v>54</v>
      </c>
      <c r="I272" s="26">
        <v>147</v>
      </c>
      <c r="J272" s="8">
        <v>43586</v>
      </c>
      <c r="K272" s="18" t="s">
        <v>707</v>
      </c>
      <c r="L272" s="18"/>
      <c r="M272" s="2">
        <v>1</v>
      </c>
      <c r="N272" s="2"/>
      <c r="O272" s="2">
        <v>2095</v>
      </c>
      <c r="P272" s="2"/>
      <c r="Q272" s="5" t="s">
        <v>200</v>
      </c>
      <c r="R272" s="1" t="s">
        <v>92</v>
      </c>
      <c r="S272" s="22" t="s">
        <v>917</v>
      </c>
      <c r="T272" s="39">
        <f>IF(I272 &gt;= H272, (I272-H272)/((F272*O272)-H272), 0)</f>
        <v>6.7236854471973792E-2</v>
      </c>
    </row>
    <row r="273" spans="1:20" x14ac:dyDescent="0.45">
      <c r="A273" s="4" t="s">
        <v>707</v>
      </c>
      <c r="B273" t="s">
        <v>1410</v>
      </c>
      <c r="C273">
        <v>2</v>
      </c>
      <c r="D273">
        <v>3</v>
      </c>
      <c r="E273" t="s">
        <v>709</v>
      </c>
      <c r="H273">
        <v>107</v>
      </c>
      <c r="I273" s="26">
        <v>218</v>
      </c>
      <c r="J273" s="5"/>
      <c r="K273" s="2"/>
      <c r="L273" s="2"/>
      <c r="M273" s="2"/>
      <c r="N273" s="2"/>
      <c r="O273" s="2"/>
      <c r="P273" s="2"/>
      <c r="Q273" s="5" t="s">
        <v>200</v>
      </c>
      <c r="R273" s="1" t="s">
        <v>91</v>
      </c>
      <c r="S273" s="22" t="s">
        <v>918</v>
      </c>
      <c r="T273" s="39">
        <f>IFERROR(IF(I273 &gt;= H273, H273/H273, IF(I273 &lt; H273, I273/H273, 0)),0)</f>
        <v>1</v>
      </c>
    </row>
    <row r="274" spans="1:20" x14ac:dyDescent="0.45">
      <c r="A274" s="4" t="s">
        <v>707</v>
      </c>
      <c r="B274" t="s">
        <v>1410</v>
      </c>
      <c r="C274">
        <v>2</v>
      </c>
      <c r="D274">
        <v>3</v>
      </c>
      <c r="E274" t="s">
        <v>709</v>
      </c>
      <c r="F274">
        <v>0.67</v>
      </c>
      <c r="H274">
        <v>107</v>
      </c>
      <c r="I274" s="26">
        <v>218</v>
      </c>
      <c r="J274" s="8">
        <v>43586</v>
      </c>
      <c r="K274" s="18" t="s">
        <v>707</v>
      </c>
      <c r="L274" s="18"/>
      <c r="M274" s="2">
        <v>2</v>
      </c>
      <c r="N274" s="2"/>
      <c r="O274" s="2">
        <v>2114</v>
      </c>
      <c r="P274" s="2"/>
      <c r="Q274" s="5" t="s">
        <v>200</v>
      </c>
      <c r="R274" s="1" t="s">
        <v>94</v>
      </c>
      <c r="S274" s="22" t="s">
        <v>919</v>
      </c>
      <c r="T274" s="39">
        <f>IF(I274 &gt;= H274, (I274-H274)/((F274*O274)-H274), 0)</f>
        <v>8.4772945974430636E-2</v>
      </c>
    </row>
    <row r="275" spans="1:20" x14ac:dyDescent="0.45">
      <c r="A275" s="4" t="s">
        <v>707</v>
      </c>
      <c r="B275" t="s">
        <v>1410</v>
      </c>
      <c r="C275">
        <v>3</v>
      </c>
      <c r="D275">
        <v>4</v>
      </c>
      <c r="E275" t="s">
        <v>709</v>
      </c>
      <c r="H275">
        <v>211</v>
      </c>
      <c r="I275" s="26">
        <v>280</v>
      </c>
      <c r="J275" s="5"/>
      <c r="K275" s="2"/>
      <c r="L275" s="2"/>
      <c r="M275" s="2"/>
      <c r="N275" s="2"/>
      <c r="O275" s="2"/>
      <c r="P275" s="2"/>
      <c r="Q275" s="5" t="s">
        <v>200</v>
      </c>
      <c r="R275" s="1" t="s">
        <v>93</v>
      </c>
      <c r="S275" s="22" t="s">
        <v>920</v>
      </c>
      <c r="T275" s="39">
        <f>IFERROR(IF(I275 &gt;= H275, H275/H275, IF(I275 &lt; H275, I275/H275, 0)),0)</f>
        <v>1</v>
      </c>
    </row>
    <row r="276" spans="1:20" x14ac:dyDescent="0.45">
      <c r="A276" s="4" t="s">
        <v>707</v>
      </c>
      <c r="B276" t="s">
        <v>1410</v>
      </c>
      <c r="C276">
        <v>3</v>
      </c>
      <c r="D276">
        <v>4</v>
      </c>
      <c r="E276" t="s">
        <v>709</v>
      </c>
      <c r="F276">
        <v>0.67100000000000004</v>
      </c>
      <c r="H276">
        <v>211</v>
      </c>
      <c r="I276" s="26">
        <v>280</v>
      </c>
      <c r="J276" s="8">
        <v>43586</v>
      </c>
      <c r="K276" s="18" t="s">
        <v>707</v>
      </c>
      <c r="L276" s="18"/>
      <c r="M276" s="2">
        <v>3</v>
      </c>
      <c r="N276" s="2"/>
      <c r="O276" s="2">
        <v>2134</v>
      </c>
      <c r="P276" s="2"/>
      <c r="Q276" s="5" t="s">
        <v>200</v>
      </c>
      <c r="R276" s="1" t="s">
        <v>96</v>
      </c>
      <c r="S276" s="22" t="s">
        <v>921</v>
      </c>
      <c r="T276" s="39">
        <f>IF(I276 &gt;= H276, (I276-H276)/((F276*O276)-H276), 0)</f>
        <v>5.6515037095159856E-2</v>
      </c>
    </row>
    <row r="277" spans="1:20" x14ac:dyDescent="0.45">
      <c r="A277" s="4" t="s">
        <v>707</v>
      </c>
      <c r="B277" t="s">
        <v>1410</v>
      </c>
      <c r="C277">
        <v>4</v>
      </c>
      <c r="D277">
        <v>5</v>
      </c>
      <c r="E277" t="s">
        <v>709</v>
      </c>
      <c r="H277">
        <v>279</v>
      </c>
      <c r="I277" s="26">
        <v>326</v>
      </c>
      <c r="J277" s="5"/>
      <c r="K277" s="2"/>
      <c r="L277" s="2"/>
      <c r="M277" s="2"/>
      <c r="N277" s="2"/>
      <c r="O277" s="2"/>
      <c r="P277" s="2"/>
      <c r="Q277" s="5" t="s">
        <v>200</v>
      </c>
      <c r="R277" s="1" t="s">
        <v>95</v>
      </c>
      <c r="S277" s="22" t="s">
        <v>922</v>
      </c>
      <c r="T277" s="39">
        <f>IFERROR(IF(I277 &gt;= H277, H277/H277, IF(I277 &lt; H277, I277/H277, 0)),0)</f>
        <v>1</v>
      </c>
    </row>
    <row r="278" spans="1:20" x14ac:dyDescent="0.45">
      <c r="A278" s="4" t="s">
        <v>707</v>
      </c>
      <c r="B278" t="s">
        <v>1410</v>
      </c>
      <c r="C278">
        <v>4</v>
      </c>
      <c r="D278">
        <v>5</v>
      </c>
      <c r="E278" t="s">
        <v>709</v>
      </c>
      <c r="F278">
        <v>0.68400000000000005</v>
      </c>
      <c r="H278">
        <v>279</v>
      </c>
      <c r="I278" s="26">
        <v>326</v>
      </c>
      <c r="J278" s="8">
        <v>43586</v>
      </c>
      <c r="K278" s="18" t="s">
        <v>707</v>
      </c>
      <c r="L278" s="18"/>
      <c r="M278" s="2">
        <v>4</v>
      </c>
      <c r="N278" s="2"/>
      <c r="O278" s="2">
        <v>2186</v>
      </c>
      <c r="P278" s="2"/>
      <c r="Q278" s="5" t="s">
        <v>200</v>
      </c>
      <c r="R278" s="1" t="s">
        <v>248</v>
      </c>
      <c r="S278" s="22" t="s">
        <v>923</v>
      </c>
      <c r="T278" s="39">
        <f>IF(I278 &gt;= H278, (I278-H278)/((F278*O278)-H278), 0)</f>
        <v>3.864419712158286E-2</v>
      </c>
    </row>
    <row r="279" spans="1:20" x14ac:dyDescent="0.45">
      <c r="A279" s="4" t="s">
        <v>707</v>
      </c>
      <c r="B279" t="s">
        <v>1410</v>
      </c>
      <c r="C279">
        <v>5</v>
      </c>
      <c r="D279">
        <v>6</v>
      </c>
      <c r="E279" t="s">
        <v>709</v>
      </c>
      <c r="H279">
        <v>355</v>
      </c>
      <c r="I279" s="26">
        <v>385</v>
      </c>
      <c r="J279" s="5"/>
      <c r="K279" s="2"/>
      <c r="L279" s="2"/>
      <c r="M279" s="2"/>
      <c r="N279" s="2"/>
      <c r="O279" s="2"/>
      <c r="P279" s="2"/>
      <c r="Q279" s="5" t="s">
        <v>200</v>
      </c>
      <c r="R279" s="1" t="s">
        <v>247</v>
      </c>
      <c r="S279" s="22" t="s">
        <v>924</v>
      </c>
      <c r="T279" s="39">
        <f>IFERROR(IF(I279 &gt;= H279, H279/H279, IF(I279 &lt; H279, I279/H279, 0)),0)</f>
        <v>1</v>
      </c>
    </row>
    <row r="280" spans="1:20" x14ac:dyDescent="0.45">
      <c r="A280" s="4" t="s">
        <v>707</v>
      </c>
      <c r="B280" t="s">
        <v>1410</v>
      </c>
      <c r="C280">
        <v>5</v>
      </c>
      <c r="D280">
        <v>6</v>
      </c>
      <c r="E280" t="s">
        <v>709</v>
      </c>
      <c r="F280">
        <v>0.66800000000000004</v>
      </c>
      <c r="H280">
        <v>355</v>
      </c>
      <c r="I280" s="26">
        <v>385</v>
      </c>
      <c r="J280" s="8">
        <v>43586</v>
      </c>
      <c r="K280" s="18" t="s">
        <v>707</v>
      </c>
      <c r="L280" s="18"/>
      <c r="M280" s="2">
        <v>5</v>
      </c>
      <c r="N280" s="2"/>
      <c r="O280" s="2">
        <v>2286</v>
      </c>
      <c r="P280" s="2"/>
      <c r="Q280" s="5" t="s">
        <v>200</v>
      </c>
      <c r="R280" s="1" t="s">
        <v>360</v>
      </c>
      <c r="S280" s="22" t="s">
        <v>925</v>
      </c>
      <c r="T280" s="39">
        <f>IF(I280 &gt;= H280, (I280-H280)/((F280*O280)-H280), 0)</f>
        <v>2.5596221315167981E-2</v>
      </c>
    </row>
    <row r="281" spans="1:20" x14ac:dyDescent="0.45">
      <c r="A281" s="4" t="s">
        <v>707</v>
      </c>
      <c r="B281" t="s">
        <v>1410</v>
      </c>
      <c r="C281">
        <v>6</v>
      </c>
      <c r="D281">
        <v>7</v>
      </c>
      <c r="E281" t="s">
        <v>709</v>
      </c>
      <c r="H281">
        <v>354</v>
      </c>
      <c r="I281" s="26">
        <v>358</v>
      </c>
      <c r="J281" s="5"/>
      <c r="K281" s="2"/>
      <c r="L281" s="2"/>
      <c r="M281" s="2"/>
      <c r="N281" s="2"/>
      <c r="O281" s="2"/>
      <c r="P281" s="2"/>
      <c r="Q281" s="5" t="s">
        <v>200</v>
      </c>
      <c r="R281" s="1" t="s">
        <v>359</v>
      </c>
      <c r="S281" s="22" t="s">
        <v>926</v>
      </c>
      <c r="T281" s="39">
        <f>IFERROR(IF(I281 &gt;= H281, H281/H281, IF(I281 &lt; H281, I281/H281, 0)),0)</f>
        <v>1</v>
      </c>
    </row>
    <row r="282" spans="1:20" x14ac:dyDescent="0.45">
      <c r="A282" s="4" t="s">
        <v>707</v>
      </c>
      <c r="B282" t="s">
        <v>1410</v>
      </c>
      <c r="C282">
        <v>6</v>
      </c>
      <c r="D282">
        <v>7</v>
      </c>
      <c r="E282" t="s">
        <v>709</v>
      </c>
      <c r="F282">
        <v>0.68300000000000005</v>
      </c>
      <c r="H282">
        <v>354</v>
      </c>
      <c r="I282" s="26">
        <v>358</v>
      </c>
      <c r="J282" s="8">
        <v>43586</v>
      </c>
      <c r="K282" s="18" t="s">
        <v>707</v>
      </c>
      <c r="L282" s="18"/>
      <c r="M282" s="2">
        <v>6</v>
      </c>
      <c r="N282" s="2"/>
      <c r="O282" s="2">
        <v>2389</v>
      </c>
      <c r="P282" s="2"/>
      <c r="Q282" s="5" t="s">
        <v>200</v>
      </c>
      <c r="R282" s="1" t="s">
        <v>362</v>
      </c>
      <c r="S282" s="22" t="s">
        <v>927</v>
      </c>
      <c r="T282" s="39">
        <f>IF(I282 &gt;= H282, (I282-H282)/((F282*O282)-H282), 0)</f>
        <v>3.1306571953850981E-3</v>
      </c>
    </row>
    <row r="283" spans="1:20" x14ac:dyDescent="0.45">
      <c r="A283" s="4" t="s">
        <v>707</v>
      </c>
      <c r="B283" t="s">
        <v>1410</v>
      </c>
      <c r="C283">
        <v>7</v>
      </c>
      <c r="D283">
        <v>8</v>
      </c>
      <c r="E283" t="s">
        <v>709</v>
      </c>
      <c r="H283">
        <v>377</v>
      </c>
      <c r="I283" s="26">
        <v>380</v>
      </c>
      <c r="J283" s="5"/>
      <c r="K283" s="2"/>
      <c r="L283" s="2"/>
      <c r="M283" s="2"/>
      <c r="N283" s="2"/>
      <c r="O283" s="2"/>
      <c r="P283" s="2"/>
      <c r="Q283" s="5" t="s">
        <v>200</v>
      </c>
      <c r="R283" s="1" t="s">
        <v>361</v>
      </c>
      <c r="S283" s="22" t="s">
        <v>928</v>
      </c>
      <c r="T283" s="39">
        <f>IFERROR(IF(I283 &gt;= H283, H283/H283, IF(I283 &lt; H283, I283/H283, 0)),0)</f>
        <v>1</v>
      </c>
    </row>
    <row r="284" spans="1:20" x14ac:dyDescent="0.45">
      <c r="A284" s="4" t="s">
        <v>707</v>
      </c>
      <c r="B284" t="s">
        <v>1410</v>
      </c>
      <c r="C284">
        <v>7</v>
      </c>
      <c r="D284">
        <v>8</v>
      </c>
      <c r="E284" t="s">
        <v>709</v>
      </c>
      <c r="F284">
        <v>0.68700000000000006</v>
      </c>
      <c r="H284">
        <v>377</v>
      </c>
      <c r="I284" s="26">
        <v>380</v>
      </c>
      <c r="J284" s="8">
        <v>43586</v>
      </c>
      <c r="K284" s="18" t="s">
        <v>707</v>
      </c>
      <c r="L284" s="18"/>
      <c r="M284" s="2">
        <v>7</v>
      </c>
      <c r="N284" s="2"/>
      <c r="O284" s="2">
        <v>2463</v>
      </c>
      <c r="P284" s="2"/>
      <c r="Q284" s="5" t="s">
        <v>200</v>
      </c>
      <c r="R284" s="1" t="s">
        <v>364</v>
      </c>
      <c r="S284" s="22" t="s">
        <v>929</v>
      </c>
      <c r="T284" s="39">
        <f>IF(I284 &gt;= H284, (I284-H284)/((F284*O284)-H284), 0)</f>
        <v>2.2812283045683117E-3</v>
      </c>
    </row>
    <row r="285" spans="1:20" x14ac:dyDescent="0.45">
      <c r="A285" s="4" t="s">
        <v>707</v>
      </c>
      <c r="B285" t="s">
        <v>1410</v>
      </c>
      <c r="C285">
        <v>8</v>
      </c>
      <c r="D285">
        <v>9</v>
      </c>
      <c r="E285" t="s">
        <v>709</v>
      </c>
      <c r="H285">
        <v>392</v>
      </c>
      <c r="I285" s="26">
        <v>384</v>
      </c>
      <c r="J285" s="5"/>
      <c r="K285" s="2"/>
      <c r="L285" s="2"/>
      <c r="M285" s="2"/>
      <c r="N285" s="2"/>
      <c r="O285" s="2"/>
      <c r="P285" s="2"/>
      <c r="Q285" s="5" t="s">
        <v>200</v>
      </c>
      <c r="R285" s="1" t="s">
        <v>363</v>
      </c>
      <c r="S285" s="22" t="s">
        <v>930</v>
      </c>
      <c r="T285" s="39">
        <f>IFERROR(IF(I285 &gt;= H285, H285/H285, IF(I285 &lt; H285, I285/H285, 0)),0)</f>
        <v>0.97959183673469385</v>
      </c>
    </row>
    <row r="286" spans="1:20" x14ac:dyDescent="0.45">
      <c r="A286" s="4" t="s">
        <v>707</v>
      </c>
      <c r="B286" t="s">
        <v>1410</v>
      </c>
      <c r="C286">
        <v>8</v>
      </c>
      <c r="D286">
        <v>9</v>
      </c>
      <c r="E286" t="s">
        <v>709</v>
      </c>
      <c r="F286">
        <v>0.66900000000000004</v>
      </c>
      <c r="H286">
        <v>392</v>
      </c>
      <c r="I286" s="26">
        <v>384</v>
      </c>
      <c r="J286" s="8">
        <v>43586</v>
      </c>
      <c r="K286" s="18" t="s">
        <v>707</v>
      </c>
      <c r="L286" s="18"/>
      <c r="M286" s="2">
        <v>8</v>
      </c>
      <c r="N286" s="2"/>
      <c r="O286" s="2">
        <v>2416</v>
      </c>
      <c r="P286" s="2"/>
      <c r="Q286" s="5" t="s">
        <v>200</v>
      </c>
      <c r="R286" s="1" t="s">
        <v>366</v>
      </c>
      <c r="S286" s="22" t="s">
        <v>931</v>
      </c>
      <c r="T286" s="39">
        <f>IF(I286 &gt;= H286, (I286-H286)/((F286*O286)-H286), 0)</f>
        <v>0</v>
      </c>
    </row>
    <row r="287" spans="1:20" x14ac:dyDescent="0.45">
      <c r="A287" s="4" t="s">
        <v>707</v>
      </c>
      <c r="B287" t="s">
        <v>1410</v>
      </c>
      <c r="C287">
        <v>9</v>
      </c>
      <c r="D287">
        <v>10</v>
      </c>
      <c r="E287" t="s">
        <v>709</v>
      </c>
      <c r="H287">
        <v>402</v>
      </c>
      <c r="I287" s="26">
        <v>393</v>
      </c>
      <c r="J287" s="5"/>
      <c r="K287" s="2"/>
      <c r="L287" s="2"/>
      <c r="M287" s="2"/>
      <c r="N287" s="2"/>
      <c r="O287" s="2"/>
      <c r="P287" s="2"/>
      <c r="Q287" s="5" t="s">
        <v>200</v>
      </c>
      <c r="R287" s="1" t="s">
        <v>365</v>
      </c>
      <c r="S287" s="22" t="s">
        <v>932</v>
      </c>
      <c r="T287" s="39">
        <f>IFERROR(IF(I287 &gt;= H287, H287/H287, IF(I287 &lt; H287, I287/H287, 0)),0)</f>
        <v>0.97761194029850751</v>
      </c>
    </row>
    <row r="288" spans="1:20" x14ac:dyDescent="0.45">
      <c r="A288" s="4" t="s">
        <v>707</v>
      </c>
      <c r="B288" t="s">
        <v>1410</v>
      </c>
      <c r="C288">
        <v>9</v>
      </c>
      <c r="D288">
        <v>10</v>
      </c>
      <c r="E288" t="s">
        <v>709</v>
      </c>
      <c r="F288">
        <v>0.69699999999999995</v>
      </c>
      <c r="H288">
        <v>402</v>
      </c>
      <c r="I288" s="26">
        <v>393</v>
      </c>
      <c r="J288" s="8">
        <v>43586</v>
      </c>
      <c r="K288" s="18" t="s">
        <v>707</v>
      </c>
      <c r="L288" s="18"/>
      <c r="M288" s="2">
        <v>9</v>
      </c>
      <c r="N288" s="2"/>
      <c r="O288" s="2">
        <v>2620</v>
      </c>
      <c r="P288" s="2"/>
      <c r="Q288" s="5" t="s">
        <v>200</v>
      </c>
      <c r="R288" s="1" t="s">
        <v>368</v>
      </c>
      <c r="S288" s="22" t="s">
        <v>933</v>
      </c>
      <c r="T288" s="39">
        <f>IF(I288 &gt;= H288, (I288-H288)/((F288*O288)-H288), 0)</f>
        <v>0</v>
      </c>
    </row>
    <row r="289" spans="1:20" x14ac:dyDescent="0.45">
      <c r="A289" s="4" t="s">
        <v>707</v>
      </c>
      <c r="B289" t="s">
        <v>1410</v>
      </c>
      <c r="C289">
        <v>10</v>
      </c>
      <c r="D289">
        <v>11</v>
      </c>
      <c r="E289" t="s">
        <v>709</v>
      </c>
      <c r="H289">
        <v>413</v>
      </c>
      <c r="I289" s="26">
        <v>405</v>
      </c>
      <c r="J289" s="5"/>
      <c r="K289" s="2"/>
      <c r="L289" s="2"/>
      <c r="M289" s="2"/>
      <c r="N289" s="2"/>
      <c r="O289" s="2"/>
      <c r="P289" s="2"/>
      <c r="Q289" s="5" t="s">
        <v>200</v>
      </c>
      <c r="R289" s="1" t="s">
        <v>367</v>
      </c>
      <c r="S289" s="22" t="s">
        <v>934</v>
      </c>
      <c r="T289" s="39">
        <f>IFERROR(IF(I289 &gt;= H289, H289/H289, IF(I289 &lt; H289, I289/H289, 0)),0)</f>
        <v>0.98062953995157387</v>
      </c>
    </row>
    <row r="290" spans="1:20" x14ac:dyDescent="0.45">
      <c r="A290" s="4" t="s">
        <v>707</v>
      </c>
      <c r="B290" t="s">
        <v>1410</v>
      </c>
      <c r="C290">
        <v>10</v>
      </c>
      <c r="D290">
        <v>11</v>
      </c>
      <c r="E290" t="s">
        <v>709</v>
      </c>
      <c r="F290">
        <v>0.68500000000000005</v>
      </c>
      <c r="H290">
        <v>413</v>
      </c>
      <c r="I290" s="26">
        <v>405</v>
      </c>
      <c r="J290" s="8">
        <v>43586</v>
      </c>
      <c r="K290" s="18" t="s">
        <v>707</v>
      </c>
      <c r="L290" s="18"/>
      <c r="M290" s="2">
        <v>10</v>
      </c>
      <c r="N290" s="2"/>
      <c r="O290" s="2">
        <v>2603</v>
      </c>
      <c r="P290" s="2"/>
      <c r="Q290" s="5" t="s">
        <v>200</v>
      </c>
      <c r="R290" s="1" t="s">
        <v>370</v>
      </c>
      <c r="S290" s="22" t="s">
        <v>935</v>
      </c>
      <c r="T290" s="39">
        <f>IF(I290 &gt;= H290, (I290-H290)/((F290*O290)-H290), 0)</f>
        <v>0</v>
      </c>
    </row>
    <row r="291" spans="1:20" x14ac:dyDescent="0.45">
      <c r="A291" s="4" t="s">
        <v>707</v>
      </c>
      <c r="B291" t="s">
        <v>1410</v>
      </c>
      <c r="C291">
        <v>11</v>
      </c>
      <c r="D291">
        <v>12</v>
      </c>
      <c r="E291" t="s">
        <v>709</v>
      </c>
      <c r="H291">
        <v>366</v>
      </c>
      <c r="I291" s="26">
        <v>357</v>
      </c>
      <c r="J291" s="5"/>
      <c r="K291" s="2"/>
      <c r="L291" s="2"/>
      <c r="M291" s="2"/>
      <c r="N291" s="2"/>
      <c r="O291" s="2"/>
      <c r="P291" s="2"/>
      <c r="Q291" s="5" t="s">
        <v>200</v>
      </c>
      <c r="R291" s="1" t="s">
        <v>369</v>
      </c>
      <c r="S291" s="22" t="s">
        <v>936</v>
      </c>
      <c r="T291" s="39">
        <f>IFERROR(IF(I291 &gt;= H291, H291/H291, IF(I291 &lt; H291, I291/H291, 0)),0)</f>
        <v>0.97540983606557374</v>
      </c>
    </row>
    <row r="292" spans="1:20" x14ac:dyDescent="0.45">
      <c r="A292" s="43" t="s">
        <v>707</v>
      </c>
      <c r="B292" s="9" t="s">
        <v>1410</v>
      </c>
      <c r="C292" s="9">
        <v>11</v>
      </c>
      <c r="D292" s="9">
        <v>12</v>
      </c>
      <c r="E292" s="9" t="s">
        <v>709</v>
      </c>
      <c r="F292" s="9">
        <v>0.67700000000000005</v>
      </c>
      <c r="G292" s="9"/>
      <c r="H292" s="9">
        <v>366</v>
      </c>
      <c r="I292" s="28">
        <v>357</v>
      </c>
      <c r="J292" s="10">
        <v>43586</v>
      </c>
      <c r="K292" s="19" t="s">
        <v>707</v>
      </c>
      <c r="L292" s="19"/>
      <c r="M292" s="11">
        <v>11</v>
      </c>
      <c r="N292" s="11"/>
      <c r="O292" s="11">
        <v>2520</v>
      </c>
      <c r="P292" s="11"/>
      <c r="Q292" s="12" t="s">
        <v>200</v>
      </c>
      <c r="R292" s="13" t="s">
        <v>1793</v>
      </c>
      <c r="S292" s="23" t="s">
        <v>937</v>
      </c>
      <c r="T292" s="40">
        <f>IF(I292 &gt;= H292, (I292-H292)/((F292*O292)-H292), 0)</f>
        <v>0</v>
      </c>
    </row>
    <row r="293" spans="1:20" x14ac:dyDescent="0.45">
      <c r="A293" s="4"/>
      <c r="B293" t="s">
        <v>1410</v>
      </c>
      <c r="D293" t="s">
        <v>708</v>
      </c>
      <c r="E293" t="s">
        <v>738</v>
      </c>
      <c r="G293">
        <v>5.7000000000000002E-2</v>
      </c>
      <c r="I293" s="26">
        <v>1</v>
      </c>
      <c r="J293" s="8">
        <v>43679</v>
      </c>
      <c r="K293" s="18"/>
      <c r="L293" s="18" t="s">
        <v>1410</v>
      </c>
      <c r="M293" s="2"/>
      <c r="N293" s="2" t="s">
        <v>708</v>
      </c>
      <c r="O293" s="2"/>
      <c r="P293" s="2">
        <v>1823</v>
      </c>
      <c r="Q293" s="5" t="s">
        <v>203</v>
      </c>
      <c r="R293" s="1" t="s">
        <v>1848</v>
      </c>
      <c r="S293" s="22" t="s">
        <v>1849</v>
      </c>
      <c r="T293" s="39">
        <f>I293/(G293*P293)</f>
        <v>9.6236202134518962E-3</v>
      </c>
    </row>
    <row r="294" spans="1:20" x14ac:dyDescent="0.45">
      <c r="A294" s="4" t="s">
        <v>707</v>
      </c>
      <c r="B294" t="s">
        <v>1410</v>
      </c>
      <c r="C294" t="s">
        <v>708</v>
      </c>
      <c r="D294">
        <v>1</v>
      </c>
      <c r="E294" t="s">
        <v>738</v>
      </c>
      <c r="H294">
        <v>1</v>
      </c>
      <c r="I294" s="26">
        <v>3</v>
      </c>
      <c r="J294" s="5"/>
      <c r="K294" s="2"/>
      <c r="L294" s="2"/>
      <c r="M294" s="2"/>
      <c r="N294" s="2"/>
      <c r="O294" s="2"/>
      <c r="P294" s="2"/>
      <c r="Q294" s="5" t="s">
        <v>203</v>
      </c>
      <c r="R294" s="1" t="s">
        <v>97</v>
      </c>
      <c r="S294" s="22" t="s">
        <v>938</v>
      </c>
      <c r="T294" s="39">
        <f>IFERROR(IF(I294 &gt;= H294, H294/H294, IF(I294 &lt; H294, I294/H294, 0)),0)</f>
        <v>1</v>
      </c>
    </row>
    <row r="295" spans="1:20" x14ac:dyDescent="0.45">
      <c r="A295" s="4" t="s">
        <v>707</v>
      </c>
      <c r="B295" t="s">
        <v>1410</v>
      </c>
      <c r="C295" t="s">
        <v>708</v>
      </c>
      <c r="D295">
        <v>1</v>
      </c>
      <c r="E295" t="s">
        <v>738</v>
      </c>
      <c r="F295">
        <v>4.9000000000000002E-2</v>
      </c>
      <c r="H295">
        <v>1</v>
      </c>
      <c r="I295" s="26">
        <v>3</v>
      </c>
      <c r="J295" s="8">
        <v>43586</v>
      </c>
      <c r="K295" s="18" t="s">
        <v>707</v>
      </c>
      <c r="L295" s="18"/>
      <c r="M295" s="2" t="s">
        <v>708</v>
      </c>
      <c r="N295" s="2"/>
      <c r="O295" s="2">
        <v>1853</v>
      </c>
      <c r="P295" s="2"/>
      <c r="Q295" s="5" t="s">
        <v>203</v>
      </c>
      <c r="R295" s="1" t="s">
        <v>99</v>
      </c>
      <c r="S295" s="22" t="s">
        <v>939</v>
      </c>
      <c r="T295" s="39">
        <f>IF(I295 &gt;= H295, (I295-H295)/((F295*O295)-H295), 0)</f>
        <v>2.2272458990834885E-2</v>
      </c>
    </row>
    <row r="296" spans="1:20" x14ac:dyDescent="0.45">
      <c r="A296" s="4" t="s">
        <v>707</v>
      </c>
      <c r="B296" t="s">
        <v>1410</v>
      </c>
      <c r="C296">
        <v>1</v>
      </c>
      <c r="D296">
        <v>2</v>
      </c>
      <c r="E296" t="s">
        <v>738</v>
      </c>
      <c r="H296">
        <v>1</v>
      </c>
      <c r="I296" s="26">
        <v>11</v>
      </c>
      <c r="J296" s="5"/>
      <c r="K296" s="2"/>
      <c r="L296" s="2"/>
      <c r="M296" s="2"/>
      <c r="N296" s="2"/>
      <c r="O296" s="2"/>
      <c r="P296" s="2"/>
      <c r="Q296" s="5" t="s">
        <v>203</v>
      </c>
      <c r="R296" s="1" t="s">
        <v>98</v>
      </c>
      <c r="S296" s="22" t="s">
        <v>940</v>
      </c>
      <c r="T296" s="39">
        <f>IFERROR(IF(I296 &gt;= H296, H296/H296, IF(I296 &lt; H296, I296/H296, 0)),0)</f>
        <v>1</v>
      </c>
    </row>
    <row r="297" spans="1:20" x14ac:dyDescent="0.45">
      <c r="A297" s="4" t="s">
        <v>707</v>
      </c>
      <c r="B297" t="s">
        <v>1410</v>
      </c>
      <c r="C297">
        <v>1</v>
      </c>
      <c r="D297">
        <v>2</v>
      </c>
      <c r="E297" t="s">
        <v>738</v>
      </c>
      <c r="F297">
        <v>6.2E-2</v>
      </c>
      <c r="H297">
        <v>1</v>
      </c>
      <c r="I297" s="26">
        <v>11</v>
      </c>
      <c r="J297" s="8">
        <v>43586</v>
      </c>
      <c r="K297" s="18" t="s">
        <v>707</v>
      </c>
      <c r="L297" s="18"/>
      <c r="M297" s="2">
        <v>1</v>
      </c>
      <c r="N297" s="2"/>
      <c r="O297" s="2">
        <v>2095</v>
      </c>
      <c r="P297" s="2"/>
      <c r="Q297" s="5" t="s">
        <v>203</v>
      </c>
      <c r="R297" s="1" t="s">
        <v>101</v>
      </c>
      <c r="S297" s="22" t="s">
        <v>941</v>
      </c>
      <c r="T297" s="39">
        <f>IF(I297 &gt;= H297, (I297-H297)/((F297*O297)-H297), 0)</f>
        <v>7.7585538055706421E-2</v>
      </c>
    </row>
    <row r="298" spans="1:20" x14ac:dyDescent="0.45">
      <c r="A298" s="4" t="s">
        <v>707</v>
      </c>
      <c r="B298" t="s">
        <v>1410</v>
      </c>
      <c r="C298">
        <v>2</v>
      </c>
      <c r="D298">
        <v>3</v>
      </c>
      <c r="E298" t="s">
        <v>738</v>
      </c>
      <c r="H298">
        <v>14</v>
      </c>
      <c r="I298" s="26">
        <v>16</v>
      </c>
      <c r="J298" s="5"/>
      <c r="K298" s="2"/>
      <c r="L298" s="2"/>
      <c r="M298" s="2"/>
      <c r="N298" s="2"/>
      <c r="O298" s="2"/>
      <c r="P298" s="2"/>
      <c r="Q298" s="5" t="s">
        <v>203</v>
      </c>
      <c r="R298" s="1" t="s">
        <v>100</v>
      </c>
      <c r="S298" s="22" t="s">
        <v>942</v>
      </c>
      <c r="T298" s="39">
        <f>IFERROR(IF(I298 &gt;= H298, H298/H298, IF(I298 &lt; H298, I298/H298, 0)),0)</f>
        <v>1</v>
      </c>
    </row>
    <row r="299" spans="1:20" x14ac:dyDescent="0.45">
      <c r="A299" s="4" t="s">
        <v>707</v>
      </c>
      <c r="B299" t="s">
        <v>1410</v>
      </c>
      <c r="C299">
        <v>2</v>
      </c>
      <c r="D299">
        <v>3</v>
      </c>
      <c r="E299" t="s">
        <v>738</v>
      </c>
      <c r="F299">
        <v>5.8999999999999997E-2</v>
      </c>
      <c r="H299">
        <v>14</v>
      </c>
      <c r="I299" s="26">
        <v>16</v>
      </c>
      <c r="J299" s="8">
        <v>43586</v>
      </c>
      <c r="K299" s="18" t="s">
        <v>707</v>
      </c>
      <c r="L299" s="18"/>
      <c r="M299" s="2">
        <v>2</v>
      </c>
      <c r="N299" s="2"/>
      <c r="O299" s="2">
        <v>2114</v>
      </c>
      <c r="P299" s="2"/>
      <c r="Q299" s="5" t="s">
        <v>203</v>
      </c>
      <c r="R299" s="1" t="s">
        <v>103</v>
      </c>
      <c r="S299" s="22" t="s">
        <v>943</v>
      </c>
      <c r="T299" s="39">
        <f>IF(I299 &gt;= H299, (I299-H299)/((F299*O299)-H299), 0)</f>
        <v>1.8062604988891499E-2</v>
      </c>
    </row>
    <row r="300" spans="1:20" x14ac:dyDescent="0.45">
      <c r="A300" s="4" t="s">
        <v>707</v>
      </c>
      <c r="B300" t="s">
        <v>1410</v>
      </c>
      <c r="C300">
        <v>3</v>
      </c>
      <c r="D300">
        <v>4</v>
      </c>
      <c r="E300" t="s">
        <v>738</v>
      </c>
      <c r="H300">
        <v>17</v>
      </c>
      <c r="I300" s="26">
        <v>28</v>
      </c>
      <c r="J300" s="5"/>
      <c r="K300" s="2"/>
      <c r="L300" s="2"/>
      <c r="M300" s="2"/>
      <c r="N300" s="2"/>
      <c r="O300" s="2"/>
      <c r="P300" s="2"/>
      <c r="Q300" s="5" t="s">
        <v>203</v>
      </c>
      <c r="R300" s="1" t="s">
        <v>102</v>
      </c>
      <c r="S300" s="22" t="s">
        <v>944</v>
      </c>
      <c r="T300" s="39">
        <f>IFERROR(IF(I300 &gt;= H300, H300/H300, IF(I300 &lt; H300, I300/H300, 0)),0)</f>
        <v>1</v>
      </c>
    </row>
    <row r="301" spans="1:20" x14ac:dyDescent="0.45">
      <c r="A301" s="4" t="s">
        <v>707</v>
      </c>
      <c r="B301" t="s">
        <v>1410</v>
      </c>
      <c r="C301">
        <v>3</v>
      </c>
      <c r="D301">
        <v>4</v>
      </c>
      <c r="E301" t="s">
        <v>738</v>
      </c>
      <c r="F301">
        <v>5.5E-2</v>
      </c>
      <c r="H301">
        <v>17</v>
      </c>
      <c r="I301" s="26">
        <v>28</v>
      </c>
      <c r="J301" s="8">
        <v>43586</v>
      </c>
      <c r="K301" s="18" t="s">
        <v>707</v>
      </c>
      <c r="L301" s="18"/>
      <c r="M301" s="2">
        <v>3</v>
      </c>
      <c r="N301" s="2"/>
      <c r="O301" s="2">
        <v>2134</v>
      </c>
      <c r="P301" s="2"/>
      <c r="Q301" s="5" t="s">
        <v>203</v>
      </c>
      <c r="R301" s="1" t="s">
        <v>105</v>
      </c>
      <c r="S301" s="22" t="s">
        <v>945</v>
      </c>
      <c r="T301" s="39">
        <f>IF(I301 &gt;= H301, (I301-H301)/((F301*O301)-H301), 0)</f>
        <v>0.10959450034870977</v>
      </c>
    </row>
    <row r="302" spans="1:20" x14ac:dyDescent="0.45">
      <c r="A302" s="4" t="s">
        <v>707</v>
      </c>
      <c r="B302" t="s">
        <v>1410</v>
      </c>
      <c r="C302">
        <v>4</v>
      </c>
      <c r="D302">
        <v>5</v>
      </c>
      <c r="E302" t="s">
        <v>738</v>
      </c>
      <c r="H302">
        <v>30</v>
      </c>
      <c r="I302" s="26">
        <v>32</v>
      </c>
      <c r="J302" s="5"/>
      <c r="K302" s="2"/>
      <c r="L302" s="2"/>
      <c r="M302" s="2"/>
      <c r="N302" s="2"/>
      <c r="O302" s="2"/>
      <c r="P302" s="2"/>
      <c r="Q302" s="5" t="s">
        <v>203</v>
      </c>
      <c r="R302" s="1" t="s">
        <v>104</v>
      </c>
      <c r="S302" s="22" t="s">
        <v>946</v>
      </c>
      <c r="T302" s="39">
        <f>IFERROR(IF(I302 &gt;= H302, H302/H302, IF(I302 &lt; H302, I302/H302, 0)),0)</f>
        <v>1</v>
      </c>
    </row>
    <row r="303" spans="1:20" x14ac:dyDescent="0.45">
      <c r="A303" s="4" t="s">
        <v>707</v>
      </c>
      <c r="B303" t="s">
        <v>1410</v>
      </c>
      <c r="C303">
        <v>4</v>
      </c>
      <c r="D303">
        <v>5</v>
      </c>
      <c r="E303" t="s">
        <v>738</v>
      </c>
      <c r="F303">
        <v>5.1999999999999998E-2</v>
      </c>
      <c r="H303">
        <v>30</v>
      </c>
      <c r="I303" s="26">
        <v>32</v>
      </c>
      <c r="J303" s="8">
        <v>43586</v>
      </c>
      <c r="K303" s="18" t="s">
        <v>707</v>
      </c>
      <c r="L303" s="18"/>
      <c r="M303" s="2">
        <v>4</v>
      </c>
      <c r="N303" s="2"/>
      <c r="O303" s="2">
        <v>2186</v>
      </c>
      <c r="P303" s="2"/>
      <c r="Q303" s="5" t="s">
        <v>203</v>
      </c>
      <c r="R303" s="1" t="s">
        <v>250</v>
      </c>
      <c r="S303" s="22" t="s">
        <v>947</v>
      </c>
      <c r="T303" s="39">
        <f>IF(I303 &gt;= H303, (I303-H303)/((F303*O303)-H303), 0)</f>
        <v>2.3902858781910317E-2</v>
      </c>
    </row>
    <row r="304" spans="1:20" x14ac:dyDescent="0.45">
      <c r="A304" s="4" t="s">
        <v>707</v>
      </c>
      <c r="B304" t="s">
        <v>1410</v>
      </c>
      <c r="C304">
        <v>5</v>
      </c>
      <c r="D304">
        <v>6</v>
      </c>
      <c r="E304" t="s">
        <v>738</v>
      </c>
      <c r="H304">
        <v>31</v>
      </c>
      <c r="I304" s="26">
        <v>32</v>
      </c>
      <c r="J304" s="5"/>
      <c r="K304" s="2"/>
      <c r="L304" s="2"/>
      <c r="M304" s="2"/>
      <c r="N304" s="2"/>
      <c r="O304" s="2"/>
      <c r="P304" s="2"/>
      <c r="Q304" s="5" t="s">
        <v>203</v>
      </c>
      <c r="R304" s="1" t="s">
        <v>249</v>
      </c>
      <c r="S304" s="22" t="s">
        <v>948</v>
      </c>
      <c r="T304" s="39">
        <f>IFERROR(IF(I304 &gt;= H304, H304/H304, IF(I304 &lt; H304, I304/H304, 0)),0)</f>
        <v>1</v>
      </c>
    </row>
    <row r="305" spans="1:20" x14ac:dyDescent="0.45">
      <c r="A305" s="4" t="s">
        <v>707</v>
      </c>
      <c r="B305" t="s">
        <v>1410</v>
      </c>
      <c r="C305">
        <v>5</v>
      </c>
      <c r="D305">
        <v>6</v>
      </c>
      <c r="E305" t="s">
        <v>738</v>
      </c>
      <c r="F305">
        <v>5.2999999999999999E-2</v>
      </c>
      <c r="H305">
        <v>31</v>
      </c>
      <c r="I305" s="26">
        <v>32</v>
      </c>
      <c r="J305" s="8">
        <v>43586</v>
      </c>
      <c r="K305" s="18" t="s">
        <v>707</v>
      </c>
      <c r="L305" s="18"/>
      <c r="M305" s="2">
        <v>5</v>
      </c>
      <c r="N305" s="2"/>
      <c r="O305" s="2">
        <v>2286</v>
      </c>
      <c r="P305" s="2"/>
      <c r="Q305" s="5" t="s">
        <v>203</v>
      </c>
      <c r="R305" s="1" t="s">
        <v>372</v>
      </c>
      <c r="S305" s="22" t="s">
        <v>949</v>
      </c>
      <c r="T305" s="39">
        <f>IF(I305 &gt;= H305, (I305-H305)/((F305*O305)-H305), 0)</f>
        <v>1.1091639122429513E-2</v>
      </c>
    </row>
    <row r="306" spans="1:20" x14ac:dyDescent="0.45">
      <c r="A306" s="4" t="s">
        <v>707</v>
      </c>
      <c r="B306" t="s">
        <v>1410</v>
      </c>
      <c r="C306">
        <v>6</v>
      </c>
      <c r="D306">
        <v>7</v>
      </c>
      <c r="E306" t="s">
        <v>738</v>
      </c>
      <c r="H306">
        <v>28</v>
      </c>
      <c r="I306" s="26">
        <v>29</v>
      </c>
      <c r="J306" s="5"/>
      <c r="K306" s="2"/>
      <c r="L306" s="2"/>
      <c r="M306" s="2"/>
      <c r="N306" s="2"/>
      <c r="O306" s="2"/>
      <c r="P306" s="2"/>
      <c r="Q306" s="5" t="s">
        <v>203</v>
      </c>
      <c r="R306" s="1" t="s">
        <v>371</v>
      </c>
      <c r="S306" s="22" t="s">
        <v>950</v>
      </c>
      <c r="T306" s="39">
        <f>IFERROR(IF(I306 &gt;= H306, H306/H306, IF(I306 &lt; H306, I306/H306, 0)),0)</f>
        <v>1</v>
      </c>
    </row>
    <row r="307" spans="1:20" x14ac:dyDescent="0.45">
      <c r="A307" s="4" t="s">
        <v>707</v>
      </c>
      <c r="B307" t="s">
        <v>1410</v>
      </c>
      <c r="C307">
        <v>6</v>
      </c>
      <c r="D307">
        <v>7</v>
      </c>
      <c r="E307" t="s">
        <v>738</v>
      </c>
      <c r="F307">
        <v>5.1999999999999998E-2</v>
      </c>
      <c r="H307">
        <v>28</v>
      </c>
      <c r="I307" s="26">
        <v>29</v>
      </c>
      <c r="J307" s="8">
        <v>43586</v>
      </c>
      <c r="K307" s="18" t="s">
        <v>707</v>
      </c>
      <c r="L307" s="18"/>
      <c r="M307" s="2">
        <v>6</v>
      </c>
      <c r="N307" s="2"/>
      <c r="O307" s="2">
        <v>2389</v>
      </c>
      <c r="P307" s="2"/>
      <c r="Q307" s="5" t="s">
        <v>203</v>
      </c>
      <c r="R307" s="1" t="s">
        <v>374</v>
      </c>
      <c r="S307" s="22" t="s">
        <v>951</v>
      </c>
      <c r="T307" s="39">
        <f>IF(I307 &gt;= H307, (I307-H307)/((F307*O307)-H307), 0)</f>
        <v>1.0391985700627677E-2</v>
      </c>
    </row>
    <row r="308" spans="1:20" x14ac:dyDescent="0.45">
      <c r="A308" s="4" t="s">
        <v>707</v>
      </c>
      <c r="B308" t="s">
        <v>1410</v>
      </c>
      <c r="C308">
        <v>7</v>
      </c>
      <c r="D308">
        <v>8</v>
      </c>
      <c r="E308" t="s">
        <v>738</v>
      </c>
      <c r="H308">
        <v>40</v>
      </c>
      <c r="I308" s="26">
        <v>40</v>
      </c>
      <c r="J308" s="5"/>
      <c r="K308" s="2"/>
      <c r="L308" s="2"/>
      <c r="M308" s="2"/>
      <c r="N308" s="2"/>
      <c r="O308" s="2"/>
      <c r="P308" s="2"/>
      <c r="Q308" s="5" t="s">
        <v>203</v>
      </c>
      <c r="R308" s="1" t="s">
        <v>373</v>
      </c>
      <c r="S308" s="22" t="s">
        <v>952</v>
      </c>
      <c r="T308" s="39">
        <f>IFERROR(IF(I308 &gt;= H308, H308/H308, IF(I308 &lt; H308, I308/H308, 0)),0)</f>
        <v>1</v>
      </c>
    </row>
    <row r="309" spans="1:20" x14ac:dyDescent="0.45">
      <c r="A309" s="4" t="s">
        <v>707</v>
      </c>
      <c r="B309" t="s">
        <v>1410</v>
      </c>
      <c r="C309">
        <v>7</v>
      </c>
      <c r="D309">
        <v>8</v>
      </c>
      <c r="E309" t="s">
        <v>738</v>
      </c>
      <c r="F309">
        <v>5.8999999999999997E-2</v>
      </c>
      <c r="H309">
        <v>40</v>
      </c>
      <c r="I309" s="26">
        <v>40</v>
      </c>
      <c r="J309" s="8">
        <v>43586</v>
      </c>
      <c r="K309" s="18" t="s">
        <v>707</v>
      </c>
      <c r="L309" s="18"/>
      <c r="M309" s="2">
        <v>7</v>
      </c>
      <c r="N309" s="2"/>
      <c r="O309" s="2">
        <v>2463</v>
      </c>
      <c r="P309" s="2"/>
      <c r="Q309" s="5" t="s">
        <v>203</v>
      </c>
      <c r="R309" s="1" t="s">
        <v>376</v>
      </c>
      <c r="S309" s="22" t="s">
        <v>953</v>
      </c>
      <c r="T309" s="39">
        <f>IF(I309 &gt;= H309, (I309-H309)/((F309*O309)-H309), 0)</f>
        <v>0</v>
      </c>
    </row>
    <row r="310" spans="1:20" x14ac:dyDescent="0.45">
      <c r="A310" s="4" t="s">
        <v>707</v>
      </c>
      <c r="B310" t="s">
        <v>1410</v>
      </c>
      <c r="C310">
        <v>8</v>
      </c>
      <c r="D310">
        <v>9</v>
      </c>
      <c r="E310" t="s">
        <v>738</v>
      </c>
      <c r="H310">
        <v>27</v>
      </c>
      <c r="I310" s="26">
        <v>28</v>
      </c>
      <c r="J310" s="5"/>
      <c r="K310" s="2"/>
      <c r="L310" s="2"/>
      <c r="M310" s="2"/>
      <c r="N310" s="2"/>
      <c r="O310" s="2"/>
      <c r="P310" s="2"/>
      <c r="Q310" s="5" t="s">
        <v>203</v>
      </c>
      <c r="R310" s="1" t="s">
        <v>375</v>
      </c>
      <c r="S310" s="22" t="s">
        <v>954</v>
      </c>
      <c r="T310" s="39">
        <f>IFERROR(IF(I310 &gt;= H310, H310/H310, IF(I310 &lt; H310, I310/H310, 0)),0)</f>
        <v>1</v>
      </c>
    </row>
    <row r="311" spans="1:20" x14ac:dyDescent="0.45">
      <c r="A311" s="4" t="s">
        <v>707</v>
      </c>
      <c r="B311" t="s">
        <v>1410</v>
      </c>
      <c r="C311">
        <v>8</v>
      </c>
      <c r="D311">
        <v>9</v>
      </c>
      <c r="E311" t="s">
        <v>738</v>
      </c>
      <c r="F311">
        <v>4.9000000000000002E-2</v>
      </c>
      <c r="H311">
        <v>27</v>
      </c>
      <c r="I311" s="26">
        <v>28</v>
      </c>
      <c r="J311" s="8">
        <v>43586</v>
      </c>
      <c r="K311" s="18" t="s">
        <v>707</v>
      </c>
      <c r="L311" s="18"/>
      <c r="M311" s="2">
        <v>8</v>
      </c>
      <c r="N311" s="2"/>
      <c r="O311" s="2">
        <v>2416</v>
      </c>
      <c r="P311" s="2"/>
      <c r="Q311" s="5" t="s">
        <v>203</v>
      </c>
      <c r="R311" s="1" t="s">
        <v>378</v>
      </c>
      <c r="S311" s="22" t="s">
        <v>955</v>
      </c>
      <c r="T311" s="39">
        <f>IF(I311 &gt;= H311, (I311-H311)/((F311*O311)-H311), 0)</f>
        <v>1.0942834631883043E-2</v>
      </c>
    </row>
    <row r="312" spans="1:20" x14ac:dyDescent="0.45">
      <c r="A312" s="4" t="s">
        <v>707</v>
      </c>
      <c r="B312" t="s">
        <v>1410</v>
      </c>
      <c r="C312">
        <v>9</v>
      </c>
      <c r="D312">
        <v>10</v>
      </c>
      <c r="E312" t="s">
        <v>738</v>
      </c>
      <c r="H312">
        <v>47</v>
      </c>
      <c r="I312" s="26">
        <v>43</v>
      </c>
      <c r="J312" s="5"/>
      <c r="K312" s="2"/>
      <c r="L312" s="2"/>
      <c r="M312" s="2"/>
      <c r="N312" s="2"/>
      <c r="O312" s="2"/>
      <c r="P312" s="2"/>
      <c r="Q312" s="5" t="s">
        <v>203</v>
      </c>
      <c r="R312" s="1" t="s">
        <v>377</v>
      </c>
      <c r="S312" s="22" t="s">
        <v>956</v>
      </c>
      <c r="T312" s="39">
        <f>IFERROR(IF(I312 &gt;= H312, H312/H312, IF(I312 &lt; H312, I312/H312, 0)),0)</f>
        <v>0.91489361702127658</v>
      </c>
    </row>
    <row r="313" spans="1:20" x14ac:dyDescent="0.45">
      <c r="A313" s="4" t="s">
        <v>707</v>
      </c>
      <c r="B313" t="s">
        <v>1410</v>
      </c>
      <c r="C313">
        <v>9</v>
      </c>
      <c r="D313">
        <v>10</v>
      </c>
      <c r="E313" t="s">
        <v>738</v>
      </c>
      <c r="F313">
        <v>5.6000000000000001E-2</v>
      </c>
      <c r="H313">
        <v>47</v>
      </c>
      <c r="I313" s="26">
        <v>43</v>
      </c>
      <c r="J313" s="8">
        <v>43586</v>
      </c>
      <c r="K313" s="18" t="s">
        <v>707</v>
      </c>
      <c r="L313" s="18"/>
      <c r="M313" s="2">
        <v>9</v>
      </c>
      <c r="N313" s="2"/>
      <c r="O313" s="2">
        <v>2620</v>
      </c>
      <c r="P313" s="2"/>
      <c r="Q313" s="5" t="s">
        <v>203</v>
      </c>
      <c r="R313" s="1" t="s">
        <v>380</v>
      </c>
      <c r="S313" s="22" t="s">
        <v>957</v>
      </c>
      <c r="T313" s="39">
        <f>IF(I313 &gt;= H313, (I313-H313)/((F313*O313)-H313), 0)</f>
        <v>0</v>
      </c>
    </row>
    <row r="314" spans="1:20" x14ac:dyDescent="0.45">
      <c r="A314" s="4" t="s">
        <v>707</v>
      </c>
      <c r="B314" t="s">
        <v>1410</v>
      </c>
      <c r="C314">
        <v>10</v>
      </c>
      <c r="D314">
        <v>11</v>
      </c>
      <c r="E314" t="s">
        <v>738</v>
      </c>
      <c r="H314">
        <v>37</v>
      </c>
      <c r="I314" s="26">
        <v>35</v>
      </c>
      <c r="J314" s="5"/>
      <c r="K314" s="2"/>
      <c r="L314" s="2"/>
      <c r="M314" s="2"/>
      <c r="N314" s="2"/>
      <c r="O314" s="2"/>
      <c r="P314" s="2"/>
      <c r="Q314" s="5" t="s">
        <v>203</v>
      </c>
      <c r="R314" s="1" t="s">
        <v>379</v>
      </c>
      <c r="S314" s="22" t="s">
        <v>958</v>
      </c>
      <c r="T314" s="39">
        <f>IFERROR(IF(I314 &gt;= H314, H314/H314, IF(I314 &lt; H314, I314/H314, 0)),0)</f>
        <v>0.94594594594594594</v>
      </c>
    </row>
    <row r="315" spans="1:20" x14ac:dyDescent="0.45">
      <c r="A315" s="4" t="s">
        <v>707</v>
      </c>
      <c r="B315" t="s">
        <v>1410</v>
      </c>
      <c r="C315">
        <v>10</v>
      </c>
      <c r="D315">
        <v>11</v>
      </c>
      <c r="E315" t="s">
        <v>738</v>
      </c>
      <c r="F315">
        <v>5.3999999999999999E-2</v>
      </c>
      <c r="H315">
        <v>37</v>
      </c>
      <c r="I315" s="26">
        <v>35</v>
      </c>
      <c r="J315" s="8">
        <v>43586</v>
      </c>
      <c r="K315" s="18" t="s">
        <v>707</v>
      </c>
      <c r="L315" s="18"/>
      <c r="M315" s="2">
        <v>10</v>
      </c>
      <c r="N315" s="2"/>
      <c r="O315" s="2">
        <v>2603</v>
      </c>
      <c r="P315" s="2"/>
      <c r="Q315" s="5" t="s">
        <v>203</v>
      </c>
      <c r="R315" s="1" t="s">
        <v>382</v>
      </c>
      <c r="S315" s="22" t="s">
        <v>959</v>
      </c>
      <c r="T315" s="39">
        <f>IF(I315 &gt;= H315, (I315-H315)/((F315*O315)-H315), 0)</f>
        <v>0</v>
      </c>
    </row>
    <row r="316" spans="1:20" x14ac:dyDescent="0.45">
      <c r="A316" s="4" t="s">
        <v>707</v>
      </c>
      <c r="B316" t="s">
        <v>1410</v>
      </c>
      <c r="C316">
        <v>11</v>
      </c>
      <c r="D316">
        <v>12</v>
      </c>
      <c r="E316" t="s">
        <v>738</v>
      </c>
      <c r="H316">
        <v>43</v>
      </c>
      <c r="I316" s="26">
        <v>45</v>
      </c>
      <c r="J316" s="5"/>
      <c r="K316" s="2"/>
      <c r="L316" s="2"/>
      <c r="M316" s="2"/>
      <c r="N316" s="2"/>
      <c r="O316" s="2"/>
      <c r="P316" s="2"/>
      <c r="Q316" s="5" t="s">
        <v>203</v>
      </c>
      <c r="R316" s="1" t="s">
        <v>381</v>
      </c>
      <c r="S316" s="22" t="s">
        <v>960</v>
      </c>
      <c r="T316" s="39">
        <f>IFERROR(IF(I316 &gt;= H316, H316/H316, IF(I316 &lt; H316, I316/H316, 0)),0)</f>
        <v>1</v>
      </c>
    </row>
    <row r="317" spans="1:20" x14ac:dyDescent="0.45">
      <c r="A317" s="43" t="s">
        <v>707</v>
      </c>
      <c r="B317" s="9" t="s">
        <v>1410</v>
      </c>
      <c r="C317" s="9">
        <v>11</v>
      </c>
      <c r="D317" s="9">
        <v>12</v>
      </c>
      <c r="E317" s="9" t="s">
        <v>738</v>
      </c>
      <c r="F317" s="9">
        <v>6.6000000000000003E-2</v>
      </c>
      <c r="G317" s="9"/>
      <c r="H317" s="9">
        <v>43</v>
      </c>
      <c r="I317" s="28">
        <v>45</v>
      </c>
      <c r="J317" s="10">
        <v>43586</v>
      </c>
      <c r="K317" s="19" t="s">
        <v>707</v>
      </c>
      <c r="L317" s="19"/>
      <c r="M317" s="11">
        <v>11</v>
      </c>
      <c r="N317" s="11"/>
      <c r="O317" s="11">
        <v>2520</v>
      </c>
      <c r="P317" s="11"/>
      <c r="Q317" s="12" t="s">
        <v>203</v>
      </c>
      <c r="R317" s="13" t="s">
        <v>1794</v>
      </c>
      <c r="S317" s="23" t="s">
        <v>961</v>
      </c>
      <c r="T317" s="40">
        <f>IF(I317 &gt;= H317, (I317-H317)/((F317*O317)-H317), 0)</f>
        <v>1.6217969510217319E-2</v>
      </c>
    </row>
    <row r="318" spans="1:20" x14ac:dyDescent="0.45">
      <c r="A318" s="4"/>
      <c r="B318" t="s">
        <v>1410</v>
      </c>
      <c r="D318" t="s">
        <v>708</v>
      </c>
      <c r="E318" t="s">
        <v>789</v>
      </c>
      <c r="G318">
        <v>6.3E-2</v>
      </c>
      <c r="I318" s="26">
        <v>1</v>
      </c>
      <c r="J318" s="8">
        <v>43679</v>
      </c>
      <c r="K318" s="18"/>
      <c r="L318" s="18" t="s">
        <v>1410</v>
      </c>
      <c r="M318" s="2"/>
      <c r="N318" s="2" t="s">
        <v>708</v>
      </c>
      <c r="O318" s="2"/>
      <c r="P318" s="2">
        <v>1823</v>
      </c>
      <c r="Q318" s="5" t="s">
        <v>211</v>
      </c>
      <c r="R318" s="1" t="s">
        <v>1850</v>
      </c>
      <c r="S318" s="22" t="s">
        <v>1851</v>
      </c>
      <c r="T318" s="39">
        <f>I318/(G318*P318)</f>
        <v>8.7070849550279061E-3</v>
      </c>
    </row>
    <row r="319" spans="1:20" x14ac:dyDescent="0.45">
      <c r="A319" s="4" t="s">
        <v>707</v>
      </c>
      <c r="B319" t="s">
        <v>1410</v>
      </c>
      <c r="C319" t="s">
        <v>708</v>
      </c>
      <c r="D319">
        <v>1</v>
      </c>
      <c r="E319" t="s">
        <v>789</v>
      </c>
      <c r="H319">
        <v>1</v>
      </c>
      <c r="I319" s="26">
        <v>7</v>
      </c>
      <c r="J319" s="5"/>
      <c r="K319" s="2"/>
      <c r="L319" s="2"/>
      <c r="M319" s="2"/>
      <c r="N319" s="2"/>
      <c r="O319" s="2"/>
      <c r="P319" s="2"/>
      <c r="Q319" s="5" t="s">
        <v>211</v>
      </c>
      <c r="R319" s="1" t="s">
        <v>106</v>
      </c>
      <c r="S319" s="22" t="s">
        <v>962</v>
      </c>
      <c r="T319" s="39">
        <f>IFERROR(IF(I319 &gt;= H319, H319/H319, IF(I319 &lt; H319, I319/H319, 0)),0)</f>
        <v>1</v>
      </c>
    </row>
    <row r="320" spans="1:20" x14ac:dyDescent="0.45">
      <c r="A320" s="4" t="s">
        <v>707</v>
      </c>
      <c r="B320" t="s">
        <v>1410</v>
      </c>
      <c r="C320" t="s">
        <v>708</v>
      </c>
      <c r="D320">
        <v>1</v>
      </c>
      <c r="E320" t="s">
        <v>789</v>
      </c>
      <c r="F320">
        <v>0.20200000000000001</v>
      </c>
      <c r="H320">
        <v>1</v>
      </c>
      <c r="I320" s="26">
        <v>7</v>
      </c>
      <c r="J320" s="8">
        <v>43586</v>
      </c>
      <c r="K320" s="18" t="s">
        <v>707</v>
      </c>
      <c r="L320" s="18"/>
      <c r="M320" s="2" t="s">
        <v>708</v>
      </c>
      <c r="N320" s="2"/>
      <c r="O320" s="2">
        <v>1853</v>
      </c>
      <c r="P320" s="2"/>
      <c r="Q320" s="5" t="s">
        <v>211</v>
      </c>
      <c r="R320" s="1" t="s">
        <v>108</v>
      </c>
      <c r="S320" s="22" t="s">
        <v>963</v>
      </c>
      <c r="T320" s="39">
        <f>IF(I320 &gt;= H320, (I320-H320)/((F320*O320)-H320), 0)</f>
        <v>1.6072605315746329E-2</v>
      </c>
    </row>
    <row r="321" spans="1:20" x14ac:dyDescent="0.45">
      <c r="A321" s="4" t="s">
        <v>707</v>
      </c>
      <c r="B321" t="s">
        <v>1410</v>
      </c>
      <c r="C321">
        <v>1</v>
      </c>
      <c r="D321">
        <v>2</v>
      </c>
      <c r="E321" t="s">
        <v>789</v>
      </c>
      <c r="H321">
        <v>8</v>
      </c>
      <c r="I321" s="26">
        <v>17</v>
      </c>
      <c r="J321" s="5"/>
      <c r="K321" s="2"/>
      <c r="L321" s="2"/>
      <c r="M321" s="2"/>
      <c r="N321" s="2"/>
      <c r="O321" s="2"/>
      <c r="P321" s="2"/>
      <c r="Q321" s="5" t="s">
        <v>211</v>
      </c>
      <c r="R321" s="1" t="s">
        <v>107</v>
      </c>
      <c r="S321" s="22" t="s">
        <v>964</v>
      </c>
      <c r="T321" s="39">
        <f>IFERROR(IF(I321 &gt;= H321, H321/H321, IF(I321 &lt; H321, I321/H321, 0)),0)</f>
        <v>1</v>
      </c>
    </row>
    <row r="322" spans="1:20" x14ac:dyDescent="0.45">
      <c r="A322" s="4" t="s">
        <v>707</v>
      </c>
      <c r="B322" t="s">
        <v>1410</v>
      </c>
      <c r="C322">
        <v>1</v>
      </c>
      <c r="D322">
        <v>2</v>
      </c>
      <c r="E322" t="s">
        <v>789</v>
      </c>
      <c r="F322">
        <v>0.17899999999999999</v>
      </c>
      <c r="H322">
        <v>8</v>
      </c>
      <c r="I322" s="26">
        <v>17</v>
      </c>
      <c r="J322" s="8">
        <v>43586</v>
      </c>
      <c r="K322" s="18" t="s">
        <v>707</v>
      </c>
      <c r="L322" s="18"/>
      <c r="M322" s="2">
        <v>1</v>
      </c>
      <c r="N322" s="2"/>
      <c r="O322" s="2">
        <v>2095</v>
      </c>
      <c r="P322" s="2"/>
      <c r="Q322" s="5" t="s">
        <v>211</v>
      </c>
      <c r="R322" s="1" t="s">
        <v>110</v>
      </c>
      <c r="S322" s="22" t="s">
        <v>965</v>
      </c>
      <c r="T322" s="39">
        <f>IF(I322 &gt;= H322, (I322-H322)/((F322*O322)-H322), 0)</f>
        <v>2.4522826664486859E-2</v>
      </c>
    </row>
    <row r="323" spans="1:20" x14ac:dyDescent="0.45">
      <c r="A323" s="4" t="s">
        <v>707</v>
      </c>
      <c r="B323" t="s">
        <v>1410</v>
      </c>
      <c r="C323">
        <v>2</v>
      </c>
      <c r="D323">
        <v>3</v>
      </c>
      <c r="E323" t="s">
        <v>789</v>
      </c>
      <c r="H323">
        <v>19</v>
      </c>
      <c r="I323" s="26">
        <v>31</v>
      </c>
      <c r="J323" s="5"/>
      <c r="K323" s="2"/>
      <c r="L323" s="2"/>
      <c r="M323" s="2"/>
      <c r="N323" s="2"/>
      <c r="O323" s="2"/>
      <c r="P323" s="2"/>
      <c r="Q323" s="5" t="s">
        <v>211</v>
      </c>
      <c r="R323" s="1" t="s">
        <v>109</v>
      </c>
      <c r="S323" s="22" t="s">
        <v>966</v>
      </c>
      <c r="T323" s="39">
        <f>IFERROR(IF(I323 &gt;= H323, H323/H323, IF(I323 &lt; H323, I323/H323, 0)),0)</f>
        <v>1</v>
      </c>
    </row>
    <row r="324" spans="1:20" x14ac:dyDescent="0.45">
      <c r="A324" s="4" t="s">
        <v>707</v>
      </c>
      <c r="B324" t="s">
        <v>1410</v>
      </c>
      <c r="C324">
        <v>2</v>
      </c>
      <c r="D324">
        <v>3</v>
      </c>
      <c r="E324" t="s">
        <v>789</v>
      </c>
      <c r="F324">
        <v>0.193</v>
      </c>
      <c r="H324">
        <v>19</v>
      </c>
      <c r="I324" s="26">
        <v>31</v>
      </c>
      <c r="J324" s="8">
        <v>43586</v>
      </c>
      <c r="K324" s="18" t="s">
        <v>707</v>
      </c>
      <c r="L324" s="18"/>
      <c r="M324" s="2">
        <v>2</v>
      </c>
      <c r="N324" s="2"/>
      <c r="O324" s="2">
        <v>2114</v>
      </c>
      <c r="P324" s="2"/>
      <c r="Q324" s="5" t="s">
        <v>211</v>
      </c>
      <c r="R324" s="1" t="s">
        <v>112</v>
      </c>
      <c r="S324" s="22" t="s">
        <v>967</v>
      </c>
      <c r="T324" s="39">
        <f>IF(I324 &gt;= H324, (I324-H324)/((F324*O324)-H324), 0)</f>
        <v>3.084817044642444E-2</v>
      </c>
    </row>
    <row r="325" spans="1:20" x14ac:dyDescent="0.45">
      <c r="A325" s="4" t="s">
        <v>707</v>
      </c>
      <c r="B325" t="s">
        <v>1410</v>
      </c>
      <c r="C325">
        <v>3</v>
      </c>
      <c r="D325">
        <v>4</v>
      </c>
      <c r="E325" t="s">
        <v>789</v>
      </c>
      <c r="H325">
        <v>21</v>
      </c>
      <c r="I325" s="26">
        <v>31</v>
      </c>
      <c r="J325" s="5"/>
      <c r="K325" s="2"/>
      <c r="L325" s="2"/>
      <c r="M325" s="2"/>
      <c r="N325" s="2"/>
      <c r="O325" s="2"/>
      <c r="P325" s="2"/>
      <c r="Q325" s="5" t="s">
        <v>211</v>
      </c>
      <c r="R325" s="1" t="s">
        <v>111</v>
      </c>
      <c r="S325" s="22" t="s">
        <v>968</v>
      </c>
      <c r="T325" s="39">
        <f>IFERROR(IF(I325 &gt;= H325, H325/H325, IF(I325 &lt; H325, I325/H325, 0)),0)</f>
        <v>1</v>
      </c>
    </row>
    <row r="326" spans="1:20" x14ac:dyDescent="0.45">
      <c r="A326" s="4" t="s">
        <v>707</v>
      </c>
      <c r="B326" t="s">
        <v>1410</v>
      </c>
      <c r="C326">
        <v>3</v>
      </c>
      <c r="D326">
        <v>4</v>
      </c>
      <c r="E326" t="s">
        <v>789</v>
      </c>
      <c r="F326">
        <v>0.19700000000000001</v>
      </c>
      <c r="H326">
        <v>21</v>
      </c>
      <c r="I326" s="26">
        <v>31</v>
      </c>
      <c r="J326" s="8">
        <v>43586</v>
      </c>
      <c r="K326" s="18" t="s">
        <v>707</v>
      </c>
      <c r="L326" s="18"/>
      <c r="M326" s="2">
        <v>3</v>
      </c>
      <c r="N326" s="2"/>
      <c r="O326" s="2">
        <v>2134</v>
      </c>
      <c r="P326" s="2"/>
      <c r="Q326" s="5" t="s">
        <v>211</v>
      </c>
      <c r="R326" s="1" t="s">
        <v>114</v>
      </c>
      <c r="S326" s="22" t="s">
        <v>969</v>
      </c>
      <c r="T326" s="39">
        <f>IF(I326 &gt;= H326, (I326-H326)/((F326*O326)-H326), 0)</f>
        <v>2.5037681710975018E-2</v>
      </c>
    </row>
    <row r="327" spans="1:20" x14ac:dyDescent="0.45">
      <c r="A327" s="4" t="s">
        <v>707</v>
      </c>
      <c r="B327" t="s">
        <v>1410</v>
      </c>
      <c r="C327">
        <v>4</v>
      </c>
      <c r="D327">
        <v>5</v>
      </c>
      <c r="E327" t="s">
        <v>789</v>
      </c>
      <c r="H327">
        <v>41</v>
      </c>
      <c r="I327" s="26">
        <v>41</v>
      </c>
      <c r="J327" s="5"/>
      <c r="K327" s="2"/>
      <c r="L327" s="2"/>
      <c r="M327" s="2"/>
      <c r="N327" s="2"/>
      <c r="O327" s="2"/>
      <c r="P327" s="2"/>
      <c r="Q327" s="5" t="s">
        <v>211</v>
      </c>
      <c r="R327" s="1" t="s">
        <v>113</v>
      </c>
      <c r="S327" s="22" t="s">
        <v>970</v>
      </c>
      <c r="T327" s="39">
        <f>IFERROR(IF(I327 &gt;= H327, H327/H327, IF(I327 &lt; H327, I327/H327, 0)),0)</f>
        <v>1</v>
      </c>
    </row>
    <row r="328" spans="1:20" x14ac:dyDescent="0.45">
      <c r="A328" s="4" t="s">
        <v>707</v>
      </c>
      <c r="B328" t="s">
        <v>1410</v>
      </c>
      <c r="C328">
        <v>4</v>
      </c>
      <c r="D328">
        <v>5</v>
      </c>
      <c r="E328" t="s">
        <v>789</v>
      </c>
      <c r="F328">
        <v>0.19600000000000001</v>
      </c>
      <c r="H328">
        <v>41</v>
      </c>
      <c r="I328" s="26">
        <v>41</v>
      </c>
      <c r="J328" s="8">
        <v>43586</v>
      </c>
      <c r="K328" s="18" t="s">
        <v>707</v>
      </c>
      <c r="L328" s="18"/>
      <c r="M328" s="2">
        <v>4</v>
      </c>
      <c r="N328" s="2"/>
      <c r="O328" s="2">
        <v>2186</v>
      </c>
      <c r="P328" s="2"/>
      <c r="Q328" s="5" t="s">
        <v>211</v>
      </c>
      <c r="R328" s="1" t="s">
        <v>252</v>
      </c>
      <c r="S328" s="22" t="s">
        <v>971</v>
      </c>
      <c r="T328" s="39">
        <f>IF(I328 &gt;= H328, (I328-H328)/((F328*O328)-H328), 0)</f>
        <v>0</v>
      </c>
    </row>
    <row r="329" spans="1:20" x14ac:dyDescent="0.45">
      <c r="A329" s="4" t="s">
        <v>707</v>
      </c>
      <c r="B329" t="s">
        <v>1410</v>
      </c>
      <c r="C329">
        <v>5</v>
      </c>
      <c r="D329">
        <v>6</v>
      </c>
      <c r="E329" t="s">
        <v>789</v>
      </c>
      <c r="H329">
        <v>39</v>
      </c>
      <c r="I329" s="26">
        <v>41</v>
      </c>
      <c r="J329" s="5"/>
      <c r="K329" s="2"/>
      <c r="L329" s="2"/>
      <c r="M329" s="2"/>
      <c r="N329" s="2"/>
      <c r="O329" s="2"/>
      <c r="P329" s="2"/>
      <c r="Q329" s="5" t="s">
        <v>211</v>
      </c>
      <c r="R329" s="1" t="s">
        <v>251</v>
      </c>
      <c r="S329" s="22" t="s">
        <v>972</v>
      </c>
      <c r="T329" s="39">
        <f>IFERROR(IF(I329 &gt;= H329, H329/H329, IF(I329 &lt; H329, I329/H329, 0)),0)</f>
        <v>1</v>
      </c>
    </row>
    <row r="330" spans="1:20" x14ac:dyDescent="0.45">
      <c r="A330" s="4" t="s">
        <v>707</v>
      </c>
      <c r="B330" t="s">
        <v>1410</v>
      </c>
      <c r="C330">
        <v>5</v>
      </c>
      <c r="D330">
        <v>6</v>
      </c>
      <c r="E330" t="s">
        <v>789</v>
      </c>
      <c r="F330">
        <v>0.20100000000000001</v>
      </c>
      <c r="H330">
        <v>39</v>
      </c>
      <c r="I330" s="26">
        <v>41</v>
      </c>
      <c r="J330" s="8">
        <v>43586</v>
      </c>
      <c r="K330" s="18" t="s">
        <v>707</v>
      </c>
      <c r="L330" s="18"/>
      <c r="M330" s="2">
        <v>5</v>
      </c>
      <c r="N330" s="2"/>
      <c r="O330" s="2">
        <v>2286</v>
      </c>
      <c r="P330" s="2"/>
      <c r="Q330" s="5" t="s">
        <v>211</v>
      </c>
      <c r="R330" s="1" t="s">
        <v>383</v>
      </c>
      <c r="S330" s="22" t="s">
        <v>973</v>
      </c>
      <c r="T330" s="39">
        <f>IF(I330 &gt;= H330, (I330-H330)/((F330*O330)-H330), 0)</f>
        <v>4.7564009265469E-3</v>
      </c>
    </row>
    <row r="331" spans="1:20" x14ac:dyDescent="0.45">
      <c r="A331" s="4" t="s">
        <v>707</v>
      </c>
      <c r="B331" t="s">
        <v>1410</v>
      </c>
      <c r="C331">
        <v>6</v>
      </c>
      <c r="D331">
        <v>7</v>
      </c>
      <c r="E331" t="s">
        <v>789</v>
      </c>
      <c r="H331">
        <v>45</v>
      </c>
      <c r="I331" s="26">
        <v>45</v>
      </c>
      <c r="J331" s="5"/>
      <c r="K331" s="2"/>
      <c r="L331" s="2"/>
      <c r="M331" s="2"/>
      <c r="N331" s="2"/>
      <c r="O331" s="2"/>
      <c r="P331" s="2"/>
      <c r="Q331" s="5" t="s">
        <v>211</v>
      </c>
      <c r="R331" s="1" t="s">
        <v>389</v>
      </c>
      <c r="S331" s="22" t="s">
        <v>974</v>
      </c>
      <c r="T331" s="39">
        <f>IFERROR(IF(I331 &gt;= H331, H331/H331, IF(I331 &lt; H331, I331/H331, 0)),0)</f>
        <v>1</v>
      </c>
    </row>
    <row r="332" spans="1:20" x14ac:dyDescent="0.45">
      <c r="A332" s="4" t="s">
        <v>707</v>
      </c>
      <c r="B332" t="s">
        <v>1410</v>
      </c>
      <c r="C332">
        <v>6</v>
      </c>
      <c r="D332">
        <v>7</v>
      </c>
      <c r="E332" t="s">
        <v>789</v>
      </c>
      <c r="F332">
        <v>0.182</v>
      </c>
      <c r="H332">
        <v>45</v>
      </c>
      <c r="I332" s="26">
        <v>45</v>
      </c>
      <c r="J332" s="8">
        <v>43586</v>
      </c>
      <c r="K332" s="18" t="s">
        <v>707</v>
      </c>
      <c r="L332" s="18"/>
      <c r="M332" s="2">
        <v>6</v>
      </c>
      <c r="N332" s="2"/>
      <c r="O332" s="2">
        <v>2389</v>
      </c>
      <c r="P332" s="2"/>
      <c r="Q332" s="5" t="s">
        <v>211</v>
      </c>
      <c r="R332" s="1" t="s">
        <v>384</v>
      </c>
      <c r="S332" s="22" t="s">
        <v>975</v>
      </c>
      <c r="T332" s="39">
        <f>IF(I332 &gt;= H332, (I332-H332)/((F332*O332)-H332), 0)</f>
        <v>0</v>
      </c>
    </row>
    <row r="333" spans="1:20" x14ac:dyDescent="0.45">
      <c r="A333" s="4" t="s">
        <v>707</v>
      </c>
      <c r="B333" t="s">
        <v>1410</v>
      </c>
      <c r="C333">
        <v>7</v>
      </c>
      <c r="D333">
        <v>8</v>
      </c>
      <c r="E333" t="s">
        <v>789</v>
      </c>
      <c r="H333">
        <v>46</v>
      </c>
      <c r="I333" s="26">
        <v>46</v>
      </c>
      <c r="J333" s="5"/>
      <c r="K333" s="2"/>
      <c r="L333" s="2"/>
      <c r="M333" s="2"/>
      <c r="N333" s="2"/>
      <c r="O333" s="2"/>
      <c r="P333" s="2"/>
      <c r="Q333" s="5" t="s">
        <v>211</v>
      </c>
      <c r="R333" s="1" t="s">
        <v>390</v>
      </c>
      <c r="S333" s="22" t="s">
        <v>976</v>
      </c>
      <c r="T333" s="39">
        <f>IFERROR(IF(I333 &gt;= H333, H333/H333, IF(I333 &lt; H333, I333/H333, 0)),0)</f>
        <v>1</v>
      </c>
    </row>
    <row r="334" spans="1:20" x14ac:dyDescent="0.45">
      <c r="A334" s="4" t="s">
        <v>707</v>
      </c>
      <c r="B334" t="s">
        <v>1410</v>
      </c>
      <c r="C334">
        <v>7</v>
      </c>
      <c r="D334">
        <v>8</v>
      </c>
      <c r="E334" t="s">
        <v>789</v>
      </c>
      <c r="F334">
        <v>0.18099999999999999</v>
      </c>
      <c r="H334">
        <v>46</v>
      </c>
      <c r="I334" s="26">
        <v>46</v>
      </c>
      <c r="J334" s="8">
        <v>43586</v>
      </c>
      <c r="K334" s="18" t="s">
        <v>707</v>
      </c>
      <c r="L334" s="18"/>
      <c r="M334" s="2">
        <v>7</v>
      </c>
      <c r="N334" s="2"/>
      <c r="O334" s="2">
        <v>2463</v>
      </c>
      <c r="P334" s="2"/>
      <c r="Q334" s="5" t="s">
        <v>211</v>
      </c>
      <c r="R334" s="1" t="s">
        <v>385</v>
      </c>
      <c r="S334" s="22" t="s">
        <v>977</v>
      </c>
      <c r="T334" s="39">
        <f>IF(I334 &gt;= H334, (I334-H334)/((F334*O334)-H334), 0)</f>
        <v>0</v>
      </c>
    </row>
    <row r="335" spans="1:20" x14ac:dyDescent="0.45">
      <c r="A335" s="4" t="s">
        <v>707</v>
      </c>
      <c r="B335" t="s">
        <v>1410</v>
      </c>
      <c r="C335">
        <v>8</v>
      </c>
      <c r="D335">
        <v>9</v>
      </c>
      <c r="E335" t="s">
        <v>789</v>
      </c>
      <c r="H335">
        <v>57</v>
      </c>
      <c r="I335" s="26">
        <v>54</v>
      </c>
      <c r="J335" s="5"/>
      <c r="K335" s="2"/>
      <c r="L335" s="2"/>
      <c r="M335" s="2"/>
      <c r="N335" s="2"/>
      <c r="O335" s="2"/>
      <c r="P335" s="2"/>
      <c r="Q335" s="5" t="s">
        <v>211</v>
      </c>
      <c r="R335" s="1" t="s">
        <v>391</v>
      </c>
      <c r="S335" s="22" t="s">
        <v>978</v>
      </c>
      <c r="T335" s="39">
        <f>IFERROR(IF(I335 &gt;= H335, H335/H335, IF(I335 &lt; H335, I335/H335, 0)),0)</f>
        <v>0.94736842105263153</v>
      </c>
    </row>
    <row r="336" spans="1:20" x14ac:dyDescent="0.45">
      <c r="A336" s="4" t="s">
        <v>707</v>
      </c>
      <c r="B336" t="s">
        <v>1410</v>
      </c>
      <c r="C336">
        <v>8</v>
      </c>
      <c r="D336">
        <v>9</v>
      </c>
      <c r="E336" t="s">
        <v>789</v>
      </c>
      <c r="F336">
        <v>0.19900000000000001</v>
      </c>
      <c r="H336">
        <v>57</v>
      </c>
      <c r="I336" s="26">
        <v>54</v>
      </c>
      <c r="J336" s="8">
        <v>43586</v>
      </c>
      <c r="K336" s="18" t="s">
        <v>707</v>
      </c>
      <c r="L336" s="18"/>
      <c r="M336" s="2">
        <v>8</v>
      </c>
      <c r="N336" s="2"/>
      <c r="O336" s="2">
        <v>2416</v>
      </c>
      <c r="P336" s="2"/>
      <c r="Q336" s="5" t="s">
        <v>211</v>
      </c>
      <c r="R336" s="1" t="s">
        <v>386</v>
      </c>
      <c r="S336" s="22" t="s">
        <v>979</v>
      </c>
      <c r="T336" s="39">
        <f>IF(I336 &gt;= H336, (I336-H336)/((F336*O336)-H336), 0)</f>
        <v>0</v>
      </c>
    </row>
    <row r="337" spans="1:20" x14ac:dyDescent="0.45">
      <c r="A337" s="4" t="s">
        <v>707</v>
      </c>
      <c r="B337" t="s">
        <v>1410</v>
      </c>
      <c r="C337">
        <v>9</v>
      </c>
      <c r="D337">
        <v>10</v>
      </c>
      <c r="E337" t="s">
        <v>789</v>
      </c>
      <c r="H337">
        <v>47</v>
      </c>
      <c r="I337" s="26">
        <v>46</v>
      </c>
      <c r="J337" s="5"/>
      <c r="K337" s="2"/>
      <c r="L337" s="2"/>
      <c r="M337" s="2"/>
      <c r="N337" s="2"/>
      <c r="O337" s="2"/>
      <c r="P337" s="2"/>
      <c r="Q337" s="5" t="s">
        <v>211</v>
      </c>
      <c r="R337" s="1" t="s">
        <v>392</v>
      </c>
      <c r="S337" s="22" t="s">
        <v>980</v>
      </c>
      <c r="T337" s="39">
        <f>IFERROR(IF(I337 &gt;= H337, H337/H337, IF(I337 &lt; H337, I337/H337, 0)),0)</f>
        <v>0.97872340425531912</v>
      </c>
    </row>
    <row r="338" spans="1:20" x14ac:dyDescent="0.45">
      <c r="A338" s="4" t="s">
        <v>707</v>
      </c>
      <c r="B338" t="s">
        <v>1410</v>
      </c>
      <c r="C338">
        <v>9</v>
      </c>
      <c r="D338">
        <v>10</v>
      </c>
      <c r="E338" t="s">
        <v>789</v>
      </c>
      <c r="F338">
        <v>0.183</v>
      </c>
      <c r="H338">
        <v>47</v>
      </c>
      <c r="I338" s="26">
        <v>46</v>
      </c>
      <c r="J338" s="8">
        <v>43586</v>
      </c>
      <c r="K338" s="18" t="s">
        <v>707</v>
      </c>
      <c r="L338" s="18"/>
      <c r="M338" s="2">
        <v>9</v>
      </c>
      <c r="N338" s="2"/>
      <c r="O338" s="2">
        <v>2620</v>
      </c>
      <c r="P338" s="2"/>
      <c r="Q338" s="5" t="s">
        <v>211</v>
      </c>
      <c r="R338" s="1" t="s">
        <v>387</v>
      </c>
      <c r="S338" s="22" t="s">
        <v>981</v>
      </c>
      <c r="T338" s="39">
        <f>IF(I338 &gt;= H338, (I338-H338)/((F338*O338)-H338), 0)</f>
        <v>0</v>
      </c>
    </row>
    <row r="339" spans="1:20" x14ac:dyDescent="0.45">
      <c r="A339" s="4" t="s">
        <v>707</v>
      </c>
      <c r="B339" t="s">
        <v>1410</v>
      </c>
      <c r="C339">
        <v>10</v>
      </c>
      <c r="D339">
        <v>11</v>
      </c>
      <c r="E339" t="s">
        <v>789</v>
      </c>
      <c r="H339">
        <v>56</v>
      </c>
      <c r="I339" s="26">
        <v>53</v>
      </c>
      <c r="J339" s="5"/>
      <c r="K339" s="2"/>
      <c r="L339" s="2"/>
      <c r="M339" s="2"/>
      <c r="N339" s="2"/>
      <c r="O339" s="2"/>
      <c r="P339" s="2"/>
      <c r="Q339" s="5" t="s">
        <v>211</v>
      </c>
      <c r="R339" s="1" t="s">
        <v>393</v>
      </c>
      <c r="S339" s="22" t="s">
        <v>982</v>
      </c>
      <c r="T339" s="39">
        <f>IFERROR(IF(I339 &gt;= H339, H339/H339, IF(I339 &lt; H339, I339/H339, 0)),0)</f>
        <v>0.9464285714285714</v>
      </c>
    </row>
    <row r="340" spans="1:20" x14ac:dyDescent="0.45">
      <c r="A340" s="4" t="s">
        <v>707</v>
      </c>
      <c r="B340" t="s">
        <v>1410</v>
      </c>
      <c r="C340">
        <v>10</v>
      </c>
      <c r="D340">
        <v>11</v>
      </c>
      <c r="E340" t="s">
        <v>789</v>
      </c>
      <c r="F340">
        <v>0.19500000000000001</v>
      </c>
      <c r="H340">
        <v>56</v>
      </c>
      <c r="I340" s="26">
        <v>53</v>
      </c>
      <c r="J340" s="8">
        <v>43586</v>
      </c>
      <c r="K340" s="18" t="s">
        <v>707</v>
      </c>
      <c r="L340" s="18"/>
      <c r="M340" s="2">
        <v>10</v>
      </c>
      <c r="N340" s="2"/>
      <c r="O340" s="2">
        <v>2603</v>
      </c>
      <c r="P340" s="2"/>
      <c r="Q340" s="5" t="s">
        <v>211</v>
      </c>
      <c r="R340" s="1" t="s">
        <v>388</v>
      </c>
      <c r="S340" s="22" t="s">
        <v>983</v>
      </c>
      <c r="T340" s="39">
        <f>IF(I340 &gt;= H340, (I340-H340)/((F340*O340)-H340), 0)</f>
        <v>0</v>
      </c>
    </row>
    <row r="341" spans="1:20" x14ac:dyDescent="0.45">
      <c r="A341" s="4" t="s">
        <v>707</v>
      </c>
      <c r="B341" t="s">
        <v>1410</v>
      </c>
      <c r="C341">
        <v>11</v>
      </c>
      <c r="D341">
        <v>12</v>
      </c>
      <c r="E341" t="s">
        <v>789</v>
      </c>
      <c r="H341">
        <v>49</v>
      </c>
      <c r="I341" s="26">
        <v>46</v>
      </c>
      <c r="J341" s="5"/>
      <c r="K341" s="2"/>
      <c r="L341" s="2"/>
      <c r="M341" s="2"/>
      <c r="N341" s="2"/>
      <c r="O341" s="2"/>
      <c r="P341" s="2"/>
      <c r="Q341" s="5" t="s">
        <v>211</v>
      </c>
      <c r="R341" s="1" t="s">
        <v>394</v>
      </c>
      <c r="S341" s="22" t="s">
        <v>984</v>
      </c>
      <c r="T341" s="39">
        <f>IFERROR(IF(I341 &gt;= H341, H341/H341, IF(I341 &lt; H341, I341/H341, 0)),0)</f>
        <v>0.93877551020408168</v>
      </c>
    </row>
    <row r="342" spans="1:20" x14ac:dyDescent="0.45">
      <c r="A342" s="43" t="s">
        <v>707</v>
      </c>
      <c r="B342" s="9" t="s">
        <v>1410</v>
      </c>
      <c r="C342" s="9">
        <v>11</v>
      </c>
      <c r="D342" s="9">
        <v>12</v>
      </c>
      <c r="E342" s="9" t="s">
        <v>789</v>
      </c>
      <c r="F342" s="9">
        <v>0.193</v>
      </c>
      <c r="G342" s="9"/>
      <c r="H342" s="9">
        <v>49</v>
      </c>
      <c r="I342" s="28">
        <v>46</v>
      </c>
      <c r="J342" s="10">
        <v>43586</v>
      </c>
      <c r="K342" s="19" t="s">
        <v>707</v>
      </c>
      <c r="L342" s="19"/>
      <c r="M342" s="11">
        <v>11</v>
      </c>
      <c r="N342" s="11"/>
      <c r="O342" s="11">
        <v>2520</v>
      </c>
      <c r="P342" s="11"/>
      <c r="Q342" s="12" t="s">
        <v>211</v>
      </c>
      <c r="R342" s="13" t="s">
        <v>1795</v>
      </c>
      <c r="S342" s="23" t="s">
        <v>985</v>
      </c>
      <c r="T342" s="40">
        <f>IF(I342 &gt;= H342, (I342-H342)/((F342*O342)-H342), 0)</f>
        <v>0</v>
      </c>
    </row>
    <row r="343" spans="1:20" x14ac:dyDescent="0.45">
      <c r="A343" s="4"/>
      <c r="B343" t="s">
        <v>1410</v>
      </c>
      <c r="D343" t="s">
        <v>708</v>
      </c>
      <c r="E343" t="s">
        <v>1438</v>
      </c>
      <c r="G343">
        <v>6.3E-2</v>
      </c>
      <c r="I343" s="26">
        <v>1</v>
      </c>
      <c r="J343" s="8">
        <v>43679</v>
      </c>
      <c r="K343" s="18"/>
      <c r="L343" s="18" t="s">
        <v>1410</v>
      </c>
      <c r="M343" s="2"/>
      <c r="N343" s="2" t="s">
        <v>708</v>
      </c>
      <c r="O343" s="2"/>
      <c r="P343" s="2">
        <v>1823</v>
      </c>
      <c r="Q343" s="5" t="s">
        <v>1540</v>
      </c>
      <c r="R343" s="1" t="s">
        <v>1852</v>
      </c>
      <c r="S343" s="22" t="s">
        <v>1853</v>
      </c>
      <c r="T343" s="39">
        <f>I343/(G343*P343)</f>
        <v>8.7070849550279061E-3</v>
      </c>
    </row>
    <row r="344" spans="1:20" x14ac:dyDescent="0.45">
      <c r="A344" s="4" t="s">
        <v>707</v>
      </c>
      <c r="B344" t="s">
        <v>1410</v>
      </c>
      <c r="C344" t="s">
        <v>708</v>
      </c>
      <c r="D344">
        <v>1</v>
      </c>
      <c r="E344" t="s">
        <v>1438</v>
      </c>
      <c r="H344">
        <v>0</v>
      </c>
      <c r="I344" s="26">
        <v>7</v>
      </c>
      <c r="J344" s="5"/>
      <c r="K344" s="2"/>
      <c r="L344" s="2"/>
      <c r="M344" s="2"/>
      <c r="N344" s="2"/>
      <c r="O344" s="2"/>
      <c r="P344" s="2"/>
      <c r="Q344" s="5" t="s">
        <v>1540</v>
      </c>
      <c r="R344" s="1" t="s">
        <v>1541</v>
      </c>
      <c r="S344" s="22" t="s">
        <v>1542</v>
      </c>
      <c r="T344" s="39">
        <f>IFERROR(IF(I344 &gt;= H344, H344/H344, IF(I344 &lt; H344, I344/H344, 0)),0)</f>
        <v>0</v>
      </c>
    </row>
    <row r="345" spans="1:20" x14ac:dyDescent="0.45">
      <c r="A345" s="4" t="s">
        <v>707</v>
      </c>
      <c r="B345" t="s">
        <v>1410</v>
      </c>
      <c r="C345" t="s">
        <v>708</v>
      </c>
      <c r="D345">
        <v>1</v>
      </c>
      <c r="E345" t="s">
        <v>1438</v>
      </c>
      <c r="F345">
        <v>7.1999999999999995E-2</v>
      </c>
      <c r="H345">
        <v>0</v>
      </c>
      <c r="I345" s="26">
        <v>7</v>
      </c>
      <c r="J345" s="8">
        <v>43586</v>
      </c>
      <c r="K345" s="18" t="s">
        <v>707</v>
      </c>
      <c r="L345" s="18"/>
      <c r="M345" s="2" t="s">
        <v>708</v>
      </c>
      <c r="N345" s="2"/>
      <c r="O345" s="2">
        <v>1853</v>
      </c>
      <c r="P345" s="2"/>
      <c r="Q345" s="5" t="s">
        <v>1540</v>
      </c>
      <c r="R345" s="1" t="s">
        <v>1546</v>
      </c>
      <c r="S345" s="22" t="s">
        <v>1543</v>
      </c>
      <c r="T345" s="39">
        <f>IF(I345 &gt;= H345, (I345-H345)/((F345*O345)-H345), 0)</f>
        <v>5.2467470168495532E-2</v>
      </c>
    </row>
    <row r="346" spans="1:20" x14ac:dyDescent="0.45">
      <c r="A346" s="4" t="s">
        <v>707</v>
      </c>
      <c r="B346" t="s">
        <v>1410</v>
      </c>
      <c r="C346">
        <v>1</v>
      </c>
      <c r="D346">
        <v>2</v>
      </c>
      <c r="E346" t="s">
        <v>1438</v>
      </c>
      <c r="H346">
        <v>2</v>
      </c>
      <c r="I346" s="26">
        <v>16</v>
      </c>
      <c r="J346" s="5"/>
      <c r="K346" s="2"/>
      <c r="L346" s="2"/>
      <c r="M346" s="2"/>
      <c r="N346" s="2"/>
      <c r="O346" s="2"/>
      <c r="P346" s="2"/>
      <c r="Q346" s="5" t="s">
        <v>1540</v>
      </c>
      <c r="R346" s="1" t="s">
        <v>1544</v>
      </c>
      <c r="S346" s="22" t="s">
        <v>1545</v>
      </c>
      <c r="T346" s="39">
        <f>IFERROR(IF(I346 &gt;= H346, H346/H346, IF(I346 &lt; H346, I346/H346, 0)),0)</f>
        <v>1</v>
      </c>
    </row>
    <row r="347" spans="1:20" x14ac:dyDescent="0.45">
      <c r="A347" s="4" t="s">
        <v>707</v>
      </c>
      <c r="B347" t="s">
        <v>1410</v>
      </c>
      <c r="C347">
        <v>1</v>
      </c>
      <c r="D347">
        <v>2</v>
      </c>
      <c r="E347" t="s">
        <v>1438</v>
      </c>
      <c r="F347">
        <v>6.2E-2</v>
      </c>
      <c r="H347">
        <v>2</v>
      </c>
      <c r="I347" s="26">
        <v>16</v>
      </c>
      <c r="J347" s="8">
        <v>43586</v>
      </c>
      <c r="K347" s="18" t="s">
        <v>707</v>
      </c>
      <c r="L347" s="18"/>
      <c r="M347" s="2">
        <v>1</v>
      </c>
      <c r="N347" s="2"/>
      <c r="O347" s="2">
        <v>2095</v>
      </c>
      <c r="P347" s="2"/>
      <c r="Q347" s="5" t="s">
        <v>1540</v>
      </c>
      <c r="R347" s="1" t="s">
        <v>1550</v>
      </c>
      <c r="S347" s="22" t="s">
        <v>1547</v>
      </c>
      <c r="T347" s="39">
        <f>IF(I347 &gt;= H347, (I347-H347)/((F347*O347)-H347), 0)</f>
        <v>0.10946907498631638</v>
      </c>
    </row>
    <row r="348" spans="1:20" x14ac:dyDescent="0.45">
      <c r="A348" s="4" t="s">
        <v>707</v>
      </c>
      <c r="B348" t="s">
        <v>1410</v>
      </c>
      <c r="C348">
        <v>2</v>
      </c>
      <c r="D348">
        <v>3</v>
      </c>
      <c r="E348" t="s">
        <v>1438</v>
      </c>
      <c r="H348">
        <v>13</v>
      </c>
      <c r="I348" s="26">
        <v>33</v>
      </c>
      <c r="J348" s="5"/>
      <c r="K348" s="2"/>
      <c r="L348" s="2"/>
      <c r="M348" s="2"/>
      <c r="N348" s="2"/>
      <c r="O348" s="2"/>
      <c r="P348" s="2"/>
      <c r="Q348" s="5" t="s">
        <v>1540</v>
      </c>
      <c r="R348" s="1" t="s">
        <v>1548</v>
      </c>
      <c r="S348" s="22" t="s">
        <v>1549</v>
      </c>
      <c r="T348" s="39">
        <f>IFERROR(IF(I348 &gt;= H348, H348/H348, IF(I348 &lt; H348, I348/H348, 0)),0)</f>
        <v>1</v>
      </c>
    </row>
    <row r="349" spans="1:20" x14ac:dyDescent="0.45">
      <c r="A349" s="4" t="s">
        <v>707</v>
      </c>
      <c r="B349" t="s">
        <v>1410</v>
      </c>
      <c r="C349">
        <v>2</v>
      </c>
      <c r="D349">
        <v>3</v>
      </c>
      <c r="E349" t="s">
        <v>1438</v>
      </c>
      <c r="F349">
        <v>6.5000000000000002E-2</v>
      </c>
      <c r="H349">
        <v>13</v>
      </c>
      <c r="I349" s="26">
        <v>33</v>
      </c>
      <c r="J349" s="8">
        <v>43586</v>
      </c>
      <c r="K349" s="18" t="s">
        <v>707</v>
      </c>
      <c r="L349" s="18"/>
      <c r="M349" s="2">
        <v>2</v>
      </c>
      <c r="N349" s="2"/>
      <c r="O349" s="2">
        <v>2114</v>
      </c>
      <c r="P349" s="2"/>
      <c r="Q349" s="5" t="s">
        <v>1540</v>
      </c>
      <c r="R349" s="1" t="s">
        <v>1554</v>
      </c>
      <c r="S349" s="22" t="s">
        <v>1551</v>
      </c>
      <c r="T349" s="39">
        <f>IF(I349 &gt;= H349, (I349-H349)/((F349*O349)-H349), 0)</f>
        <v>0.16075878144843664</v>
      </c>
    </row>
    <row r="350" spans="1:20" x14ac:dyDescent="0.45">
      <c r="A350" s="4" t="s">
        <v>707</v>
      </c>
      <c r="B350" t="s">
        <v>1410</v>
      </c>
      <c r="C350">
        <v>3</v>
      </c>
      <c r="D350">
        <v>4</v>
      </c>
      <c r="E350" t="s">
        <v>1438</v>
      </c>
      <c r="H350">
        <v>30</v>
      </c>
      <c r="I350" s="26">
        <v>35</v>
      </c>
      <c r="J350" s="5"/>
      <c r="K350" s="2"/>
      <c r="L350" s="2"/>
      <c r="M350" s="2"/>
      <c r="N350" s="2"/>
      <c r="O350" s="2"/>
      <c r="P350" s="2"/>
      <c r="Q350" s="5" t="s">
        <v>1540</v>
      </c>
      <c r="R350" s="1" t="s">
        <v>1552</v>
      </c>
      <c r="S350" s="22" t="s">
        <v>1553</v>
      </c>
      <c r="T350" s="39">
        <f>IFERROR(IF(I350 &gt;= H350, H350/H350, IF(I350 &lt; H350, I350/H350, 0)),0)</f>
        <v>1</v>
      </c>
    </row>
    <row r="351" spans="1:20" x14ac:dyDescent="0.45">
      <c r="A351" s="4" t="s">
        <v>707</v>
      </c>
      <c r="B351" t="s">
        <v>1410</v>
      </c>
      <c r="C351">
        <v>3</v>
      </c>
      <c r="D351">
        <v>4</v>
      </c>
      <c r="E351" t="s">
        <v>1438</v>
      </c>
      <c r="F351">
        <v>6.4000000000000001E-2</v>
      </c>
      <c r="H351">
        <v>30</v>
      </c>
      <c r="I351" s="26">
        <v>35</v>
      </c>
      <c r="J351" s="8">
        <v>43586</v>
      </c>
      <c r="K351" s="18" t="s">
        <v>707</v>
      </c>
      <c r="L351" s="18"/>
      <c r="M351" s="2">
        <v>3</v>
      </c>
      <c r="N351" s="2"/>
      <c r="O351" s="2">
        <v>2134</v>
      </c>
      <c r="P351" s="2"/>
      <c r="Q351" s="5" t="s">
        <v>1540</v>
      </c>
      <c r="R351" s="1" t="s">
        <v>1558</v>
      </c>
      <c r="S351" s="22" t="s">
        <v>1555</v>
      </c>
      <c r="T351" s="39">
        <f>IF(I351 &gt;= H351, (I351-H351)/((F351*O351)-H351), 0)</f>
        <v>4.6914877645999102E-2</v>
      </c>
    </row>
    <row r="352" spans="1:20" x14ac:dyDescent="0.45">
      <c r="A352" s="4" t="s">
        <v>707</v>
      </c>
      <c r="B352" t="s">
        <v>1410</v>
      </c>
      <c r="C352">
        <v>4</v>
      </c>
      <c r="D352">
        <v>5</v>
      </c>
      <c r="E352" t="s">
        <v>1438</v>
      </c>
      <c r="H352">
        <v>19</v>
      </c>
      <c r="I352" s="26">
        <v>25</v>
      </c>
      <c r="J352" s="5"/>
      <c r="K352" s="2"/>
      <c r="L352" s="2"/>
      <c r="M352" s="2"/>
      <c r="N352" s="2"/>
      <c r="O352" s="2"/>
      <c r="P352" s="2"/>
      <c r="Q352" s="5" t="s">
        <v>1540</v>
      </c>
      <c r="R352" s="1" t="s">
        <v>1556</v>
      </c>
      <c r="S352" s="22" t="s">
        <v>1557</v>
      </c>
      <c r="T352" s="39">
        <f>IFERROR(IF(I352 &gt;= H352, H352/H352, IF(I352 &lt; H352, I352/H352, 0)),0)</f>
        <v>1</v>
      </c>
    </row>
    <row r="353" spans="1:20" x14ac:dyDescent="0.45">
      <c r="A353" s="4" t="s">
        <v>707</v>
      </c>
      <c r="B353" t="s">
        <v>1410</v>
      </c>
      <c r="C353">
        <v>4</v>
      </c>
      <c r="D353">
        <v>5</v>
      </c>
      <c r="E353" t="s">
        <v>1438</v>
      </c>
      <c r="F353">
        <v>5.0999999999999997E-2</v>
      </c>
      <c r="H353">
        <v>19</v>
      </c>
      <c r="I353" s="26">
        <v>25</v>
      </c>
      <c r="J353" s="8">
        <v>43586</v>
      </c>
      <c r="K353" s="18" t="s">
        <v>707</v>
      </c>
      <c r="L353" s="18"/>
      <c r="M353" s="2">
        <v>4</v>
      </c>
      <c r="N353" s="2"/>
      <c r="O353" s="2">
        <v>2186</v>
      </c>
      <c r="P353" s="2"/>
      <c r="Q353" s="5" t="s">
        <v>1540</v>
      </c>
      <c r="R353" s="1" t="s">
        <v>1562</v>
      </c>
      <c r="S353" s="22" t="s">
        <v>1559</v>
      </c>
      <c r="T353" s="39">
        <f>IF(I353 &gt;= H353, (I353-H353)/((F353*O353)-H353), 0)</f>
        <v>6.4874683735916788E-2</v>
      </c>
    </row>
    <row r="354" spans="1:20" x14ac:dyDescent="0.45">
      <c r="A354" s="4" t="s">
        <v>707</v>
      </c>
      <c r="B354" t="s">
        <v>1410</v>
      </c>
      <c r="C354">
        <v>5</v>
      </c>
      <c r="D354">
        <v>6</v>
      </c>
      <c r="E354" t="s">
        <v>1438</v>
      </c>
      <c r="H354">
        <v>29</v>
      </c>
      <c r="I354" s="26">
        <v>28</v>
      </c>
      <c r="J354" s="5"/>
      <c r="K354" s="2"/>
      <c r="L354" s="2"/>
      <c r="M354" s="2"/>
      <c r="N354" s="2"/>
      <c r="O354" s="2"/>
      <c r="P354" s="2"/>
      <c r="Q354" s="5" t="s">
        <v>1540</v>
      </c>
      <c r="R354" s="1" t="s">
        <v>1560</v>
      </c>
      <c r="S354" s="22" t="s">
        <v>1561</v>
      </c>
      <c r="T354" s="39">
        <f>IFERROR(IF(I354 &gt;= H354, H354/H354, IF(I354 &lt; H354, I354/H354, 0)),0)</f>
        <v>0.96551724137931039</v>
      </c>
    </row>
    <row r="355" spans="1:20" x14ac:dyDescent="0.45">
      <c r="A355" s="4" t="s">
        <v>707</v>
      </c>
      <c r="B355" t="s">
        <v>1410</v>
      </c>
      <c r="C355">
        <v>5</v>
      </c>
      <c r="D355">
        <v>6</v>
      </c>
      <c r="E355" t="s">
        <v>1438</v>
      </c>
      <c r="F355">
        <v>0.06</v>
      </c>
      <c r="H355">
        <v>29</v>
      </c>
      <c r="I355" s="26">
        <v>28</v>
      </c>
      <c r="J355" s="8">
        <v>43586</v>
      </c>
      <c r="K355" s="18" t="s">
        <v>707</v>
      </c>
      <c r="L355" s="18"/>
      <c r="M355" s="2">
        <v>5</v>
      </c>
      <c r="N355" s="2"/>
      <c r="O355" s="2">
        <v>2286</v>
      </c>
      <c r="P355" s="2"/>
      <c r="Q355" s="5" t="s">
        <v>1540</v>
      </c>
      <c r="R355" s="1" t="s">
        <v>1566</v>
      </c>
      <c r="S355" s="22" t="s">
        <v>1563</v>
      </c>
      <c r="T355" s="39">
        <f>IF(I355 &gt;= H355, (I355-H355)/((F355*O355)-H355), 0)</f>
        <v>0</v>
      </c>
    </row>
    <row r="356" spans="1:20" x14ac:dyDescent="0.45">
      <c r="A356" s="4" t="s">
        <v>707</v>
      </c>
      <c r="B356" t="s">
        <v>1410</v>
      </c>
      <c r="C356">
        <v>6</v>
      </c>
      <c r="D356">
        <v>7</v>
      </c>
      <c r="E356" t="s">
        <v>1438</v>
      </c>
      <c r="H356">
        <v>35</v>
      </c>
      <c r="I356" s="26">
        <v>37</v>
      </c>
      <c r="J356" s="5"/>
      <c r="K356" s="2"/>
      <c r="L356" s="2"/>
      <c r="M356" s="2"/>
      <c r="N356" s="2"/>
      <c r="O356" s="2"/>
      <c r="P356" s="2"/>
      <c r="Q356" s="5" t="s">
        <v>1540</v>
      </c>
      <c r="R356" s="1" t="s">
        <v>1564</v>
      </c>
      <c r="S356" s="22" t="s">
        <v>1565</v>
      </c>
      <c r="T356" s="39">
        <f>IFERROR(IF(I356 &gt;= H356, H356/H356, IF(I356 &lt; H356, I356/H356, 0)),0)</f>
        <v>1</v>
      </c>
    </row>
    <row r="357" spans="1:20" x14ac:dyDescent="0.45">
      <c r="A357" s="4" t="s">
        <v>707</v>
      </c>
      <c r="B357" t="s">
        <v>1410</v>
      </c>
      <c r="C357">
        <v>6</v>
      </c>
      <c r="D357">
        <v>7</v>
      </c>
      <c r="E357" t="s">
        <v>1438</v>
      </c>
      <c r="F357">
        <v>6.5000000000000002E-2</v>
      </c>
      <c r="H357">
        <v>35</v>
      </c>
      <c r="I357" s="26">
        <v>37</v>
      </c>
      <c r="J357" s="8">
        <v>43586</v>
      </c>
      <c r="K357" s="18" t="s">
        <v>707</v>
      </c>
      <c r="L357" s="18"/>
      <c r="M357" s="2">
        <v>6</v>
      </c>
      <c r="N357" s="2"/>
      <c r="O357" s="2">
        <v>2389</v>
      </c>
      <c r="P357" s="2"/>
      <c r="Q357" s="5" t="s">
        <v>1540</v>
      </c>
      <c r="R357" s="1" t="s">
        <v>1570</v>
      </c>
      <c r="S357" s="22" t="s">
        <v>1567</v>
      </c>
      <c r="T357" s="39">
        <f>IF(I357 &gt;= H357, (I357-H357)/((F357*O357)-H357), 0)</f>
        <v>1.6627177121004283E-2</v>
      </c>
    </row>
    <row r="358" spans="1:20" x14ac:dyDescent="0.45">
      <c r="A358" s="4" t="s">
        <v>707</v>
      </c>
      <c r="B358" t="s">
        <v>1410</v>
      </c>
      <c r="C358">
        <v>7</v>
      </c>
      <c r="D358">
        <v>8</v>
      </c>
      <c r="E358" t="s">
        <v>1438</v>
      </c>
      <c r="H358">
        <v>36</v>
      </c>
      <c r="I358" s="26">
        <v>38</v>
      </c>
      <c r="J358" s="5"/>
      <c r="K358" s="2"/>
      <c r="L358" s="2"/>
      <c r="M358" s="2"/>
      <c r="N358" s="2"/>
      <c r="O358" s="2"/>
      <c r="P358" s="2"/>
      <c r="Q358" s="5" t="s">
        <v>1540</v>
      </c>
      <c r="R358" s="1" t="s">
        <v>1568</v>
      </c>
      <c r="S358" s="22" t="s">
        <v>1569</v>
      </c>
      <c r="T358" s="39">
        <f>IFERROR(IF(I358 &gt;= H358, H358/H358, IF(I358 &lt; H358, I358/H358, 0)),0)</f>
        <v>1</v>
      </c>
    </row>
    <row r="359" spans="1:20" x14ac:dyDescent="0.45">
      <c r="A359" s="4" t="s">
        <v>707</v>
      </c>
      <c r="B359" t="s">
        <v>1410</v>
      </c>
      <c r="C359">
        <v>7</v>
      </c>
      <c r="D359">
        <v>8</v>
      </c>
      <c r="E359" t="s">
        <v>1438</v>
      </c>
      <c r="F359">
        <v>6.0999999999999999E-2</v>
      </c>
      <c r="H359">
        <v>36</v>
      </c>
      <c r="I359" s="26">
        <v>38</v>
      </c>
      <c r="J359" s="8">
        <v>43586</v>
      </c>
      <c r="K359" s="18" t="s">
        <v>707</v>
      </c>
      <c r="L359" s="18"/>
      <c r="M359" s="2">
        <v>7</v>
      </c>
      <c r="N359" s="2"/>
      <c r="O359" s="2">
        <v>2463</v>
      </c>
      <c r="P359" s="2"/>
      <c r="Q359" s="5" t="s">
        <v>1540</v>
      </c>
      <c r="R359" s="1" t="s">
        <v>1574</v>
      </c>
      <c r="S359" s="22" t="s">
        <v>1571</v>
      </c>
      <c r="T359" s="39">
        <f>IF(I359 &gt;= H359, (I359-H359)/((F359*O359)-H359), 0)</f>
        <v>1.7506543070472589E-2</v>
      </c>
    </row>
    <row r="360" spans="1:20" x14ac:dyDescent="0.45">
      <c r="A360" s="4" t="s">
        <v>707</v>
      </c>
      <c r="B360" t="s">
        <v>1410</v>
      </c>
      <c r="C360">
        <v>8</v>
      </c>
      <c r="D360">
        <v>9</v>
      </c>
      <c r="E360" t="s">
        <v>1438</v>
      </c>
      <c r="H360">
        <v>45</v>
      </c>
      <c r="I360" s="26">
        <v>47</v>
      </c>
      <c r="J360" s="5"/>
      <c r="K360" s="2"/>
      <c r="L360" s="2"/>
      <c r="M360" s="2"/>
      <c r="N360" s="2"/>
      <c r="O360" s="2"/>
      <c r="P360" s="2"/>
      <c r="Q360" s="5" t="s">
        <v>1540</v>
      </c>
      <c r="R360" s="1" t="s">
        <v>1572</v>
      </c>
      <c r="S360" s="22" t="s">
        <v>1573</v>
      </c>
      <c r="T360" s="39">
        <f>IFERROR(IF(I360 &gt;= H360, H360/H360, IF(I360 &lt; H360, I360/H360, 0)),0)</f>
        <v>1</v>
      </c>
    </row>
    <row r="361" spans="1:20" x14ac:dyDescent="0.45">
      <c r="A361" s="4" t="s">
        <v>707</v>
      </c>
      <c r="B361" t="s">
        <v>1410</v>
      </c>
      <c r="C361">
        <v>8</v>
      </c>
      <c r="D361">
        <v>9</v>
      </c>
      <c r="E361" t="s">
        <v>1438</v>
      </c>
      <c r="F361">
        <v>6.2E-2</v>
      </c>
      <c r="H361">
        <v>45</v>
      </c>
      <c r="I361" s="26">
        <v>47</v>
      </c>
      <c r="J361" s="8">
        <v>43586</v>
      </c>
      <c r="K361" s="18" t="s">
        <v>707</v>
      </c>
      <c r="L361" s="18"/>
      <c r="M361" s="2">
        <v>8</v>
      </c>
      <c r="N361" s="2"/>
      <c r="O361" s="2">
        <v>2416</v>
      </c>
      <c r="P361" s="2"/>
      <c r="Q361" s="5" t="s">
        <v>1540</v>
      </c>
      <c r="R361" s="1" t="s">
        <v>1578</v>
      </c>
      <c r="S361" s="22" t="s">
        <v>1575</v>
      </c>
      <c r="T361" s="39">
        <f>IF(I361 &gt;= H361, (I361-H361)/((F361*O361)-H361), 0)</f>
        <v>1.9085426368425071E-2</v>
      </c>
    </row>
    <row r="362" spans="1:20" x14ac:dyDescent="0.45">
      <c r="A362" s="4" t="s">
        <v>707</v>
      </c>
      <c r="B362" t="s">
        <v>1410</v>
      </c>
      <c r="C362">
        <v>9</v>
      </c>
      <c r="D362">
        <v>10</v>
      </c>
      <c r="E362" t="s">
        <v>1438</v>
      </c>
      <c r="H362">
        <v>33</v>
      </c>
      <c r="I362" s="26">
        <v>32</v>
      </c>
      <c r="J362" s="5"/>
      <c r="K362" s="2"/>
      <c r="L362" s="2"/>
      <c r="M362" s="2"/>
      <c r="N362" s="2"/>
      <c r="O362" s="2"/>
      <c r="P362" s="2"/>
      <c r="Q362" s="5" t="s">
        <v>1540</v>
      </c>
      <c r="R362" s="1" t="s">
        <v>1576</v>
      </c>
      <c r="S362" s="22" t="s">
        <v>1577</v>
      </c>
      <c r="T362" s="39">
        <f>IFERROR(IF(I362 &gt;= H362, H362/H362, IF(I362 &lt; H362, I362/H362, 0)),0)</f>
        <v>0.96969696969696972</v>
      </c>
    </row>
    <row r="363" spans="1:20" x14ac:dyDescent="0.45">
      <c r="A363" s="4" t="s">
        <v>707</v>
      </c>
      <c r="B363" t="s">
        <v>1410</v>
      </c>
      <c r="C363">
        <v>9</v>
      </c>
      <c r="D363">
        <v>10</v>
      </c>
      <c r="E363" t="s">
        <v>1438</v>
      </c>
      <c r="F363">
        <v>5.0999999999999997E-2</v>
      </c>
      <c r="H363">
        <v>33</v>
      </c>
      <c r="I363" s="26">
        <v>32</v>
      </c>
      <c r="J363" s="8">
        <v>43586</v>
      </c>
      <c r="K363" s="18" t="s">
        <v>707</v>
      </c>
      <c r="L363" s="18"/>
      <c r="M363" s="2">
        <v>9</v>
      </c>
      <c r="N363" s="2"/>
      <c r="O363" s="2">
        <v>2620</v>
      </c>
      <c r="P363" s="2"/>
      <c r="Q363" s="5" t="s">
        <v>1540</v>
      </c>
      <c r="R363" s="1" t="s">
        <v>1582</v>
      </c>
      <c r="S363" s="22" t="s">
        <v>1579</v>
      </c>
      <c r="T363" s="39">
        <f>IF(I363 &gt;= H363, (I363-H363)/((F363*O363)-H363), 0)</f>
        <v>0</v>
      </c>
    </row>
    <row r="364" spans="1:20" x14ac:dyDescent="0.45">
      <c r="A364" s="4" t="s">
        <v>707</v>
      </c>
      <c r="B364" t="s">
        <v>1410</v>
      </c>
      <c r="C364">
        <v>10</v>
      </c>
      <c r="D364">
        <v>11</v>
      </c>
      <c r="E364" t="s">
        <v>1438</v>
      </c>
      <c r="H364">
        <v>50</v>
      </c>
      <c r="I364" s="26">
        <v>46</v>
      </c>
      <c r="J364" s="5"/>
      <c r="K364" s="2"/>
      <c r="L364" s="2"/>
      <c r="M364" s="2"/>
      <c r="N364" s="2"/>
      <c r="O364" s="2"/>
      <c r="P364" s="2"/>
      <c r="Q364" s="5" t="s">
        <v>1540</v>
      </c>
      <c r="R364" s="1" t="s">
        <v>1580</v>
      </c>
      <c r="S364" s="22" t="s">
        <v>1581</v>
      </c>
      <c r="T364" s="39">
        <f>IFERROR(IF(I364 &gt;= H364, H364/H364, IF(I364 &lt; H364, I364/H364, 0)),0)</f>
        <v>0.92</v>
      </c>
    </row>
    <row r="365" spans="1:20" x14ac:dyDescent="0.45">
      <c r="A365" s="4" t="s">
        <v>707</v>
      </c>
      <c r="B365" t="s">
        <v>1410</v>
      </c>
      <c r="C365">
        <v>10</v>
      </c>
      <c r="D365">
        <v>11</v>
      </c>
      <c r="E365" t="s">
        <v>1438</v>
      </c>
      <c r="F365">
        <v>5.3999999999999999E-2</v>
      </c>
      <c r="H365">
        <v>50</v>
      </c>
      <c r="I365" s="26">
        <v>46</v>
      </c>
      <c r="J365" s="8">
        <v>43586</v>
      </c>
      <c r="K365" s="18" t="s">
        <v>707</v>
      </c>
      <c r="L365" s="18"/>
      <c r="M365" s="2">
        <v>10</v>
      </c>
      <c r="N365" s="2"/>
      <c r="O365" s="2">
        <v>2603</v>
      </c>
      <c r="P365" s="2"/>
      <c r="Q365" s="5" t="s">
        <v>1540</v>
      </c>
      <c r="R365" s="1" t="s">
        <v>1586</v>
      </c>
      <c r="S365" s="22" t="s">
        <v>1583</v>
      </c>
      <c r="T365" s="39">
        <f>IF(I365 &gt;= H365, (I365-H365)/((F365*O365)-H365), 0)</f>
        <v>0</v>
      </c>
    </row>
    <row r="366" spans="1:20" x14ac:dyDescent="0.45">
      <c r="A366" s="4" t="s">
        <v>707</v>
      </c>
      <c r="B366" t="s">
        <v>1410</v>
      </c>
      <c r="C366">
        <v>11</v>
      </c>
      <c r="D366">
        <v>12</v>
      </c>
      <c r="E366" t="s">
        <v>1438</v>
      </c>
      <c r="H366">
        <v>30</v>
      </c>
      <c r="I366" s="26">
        <v>29</v>
      </c>
      <c r="J366" s="5"/>
      <c r="K366" s="2"/>
      <c r="L366" s="2"/>
      <c r="M366" s="2"/>
      <c r="N366" s="2"/>
      <c r="O366" s="2"/>
      <c r="P366" s="2"/>
      <c r="Q366" s="5" t="s">
        <v>1540</v>
      </c>
      <c r="R366" s="1" t="s">
        <v>1584</v>
      </c>
      <c r="S366" s="22" t="s">
        <v>1585</v>
      </c>
      <c r="T366" s="39">
        <f>IFERROR(IF(I366 &gt;= H366, H366/H366, IF(I366 &lt; H366, I366/H366, 0)),0)</f>
        <v>0.96666666666666667</v>
      </c>
    </row>
    <row r="367" spans="1:20" x14ac:dyDescent="0.45">
      <c r="A367" s="43" t="s">
        <v>707</v>
      </c>
      <c r="B367" s="9" t="s">
        <v>1410</v>
      </c>
      <c r="C367" s="9">
        <v>11</v>
      </c>
      <c r="D367" s="9">
        <v>12</v>
      </c>
      <c r="E367" s="9" t="s">
        <v>1438</v>
      </c>
      <c r="F367" s="9">
        <v>0.05</v>
      </c>
      <c r="G367" s="9"/>
      <c r="H367" s="9">
        <v>30</v>
      </c>
      <c r="I367" s="28">
        <v>29</v>
      </c>
      <c r="J367" s="10">
        <v>43586</v>
      </c>
      <c r="K367" s="19" t="s">
        <v>707</v>
      </c>
      <c r="L367" s="19"/>
      <c r="M367" s="11">
        <v>11</v>
      </c>
      <c r="N367" s="11"/>
      <c r="O367" s="11">
        <v>2520</v>
      </c>
      <c r="P367" s="11"/>
      <c r="Q367" s="12" t="s">
        <v>1540</v>
      </c>
      <c r="R367" s="13" t="s">
        <v>1796</v>
      </c>
      <c r="S367" s="23" t="s">
        <v>1587</v>
      </c>
      <c r="T367" s="40">
        <f>IF(I367 &gt;= H367, (I367-H367)/((F367*O367)-H367), 0)</f>
        <v>0</v>
      </c>
    </row>
    <row r="368" spans="1:20" x14ac:dyDescent="0.45">
      <c r="A368" s="4"/>
      <c r="B368" t="s">
        <v>1410</v>
      </c>
      <c r="D368" t="s">
        <v>708</v>
      </c>
      <c r="E368" t="s">
        <v>790</v>
      </c>
      <c r="I368" s="26">
        <v>1</v>
      </c>
      <c r="J368" s="8">
        <v>43679</v>
      </c>
      <c r="K368" s="18"/>
      <c r="L368" s="18" t="s">
        <v>1410</v>
      </c>
      <c r="M368" s="2"/>
      <c r="N368" s="2" t="s">
        <v>708</v>
      </c>
      <c r="O368" s="2"/>
      <c r="P368" s="2">
        <v>1823</v>
      </c>
      <c r="Q368" s="5" t="s">
        <v>212</v>
      </c>
      <c r="R368" s="1" t="s">
        <v>1854</v>
      </c>
      <c r="S368" s="22" t="s">
        <v>1855</v>
      </c>
      <c r="T368" s="39">
        <f>I368/(P368-(P368*(G268+G293+G318+G343)))</f>
        <v>3.7571667956627281E-3</v>
      </c>
    </row>
    <row r="369" spans="1:20" x14ac:dyDescent="0.45">
      <c r="A369" s="4" t="s">
        <v>707</v>
      </c>
      <c r="B369" t="s">
        <v>1410</v>
      </c>
      <c r="C369" t="s">
        <v>708</v>
      </c>
      <c r="D369">
        <v>1</v>
      </c>
      <c r="E369" t="s">
        <v>790</v>
      </c>
      <c r="H369">
        <v>0</v>
      </c>
      <c r="I369" s="26">
        <v>0</v>
      </c>
      <c r="J369" s="5"/>
      <c r="K369" s="2"/>
      <c r="L369" s="2"/>
      <c r="M369" s="2"/>
      <c r="N369" s="2"/>
      <c r="O369" s="2"/>
      <c r="P369" s="2"/>
      <c r="Q369" s="5" t="s">
        <v>212</v>
      </c>
      <c r="R369" s="1" t="s">
        <v>115</v>
      </c>
      <c r="S369" s="22" t="s">
        <v>986</v>
      </c>
      <c r="T369" s="39">
        <f>IFERROR(IF(I369 &gt;= H369, H369/H369, IF(I369 &lt; H369, I369/H369, 0)),0)</f>
        <v>0</v>
      </c>
    </row>
    <row r="370" spans="1:20" x14ac:dyDescent="0.45">
      <c r="A370" s="4" t="s">
        <v>707</v>
      </c>
      <c r="B370" t="s">
        <v>1410</v>
      </c>
      <c r="C370" t="s">
        <v>708</v>
      </c>
      <c r="D370">
        <v>1</v>
      </c>
      <c r="E370" t="s">
        <v>790</v>
      </c>
      <c r="H370">
        <v>0</v>
      </c>
      <c r="I370" s="26">
        <v>0</v>
      </c>
      <c r="J370" s="8">
        <v>43586</v>
      </c>
      <c r="K370" s="18" t="s">
        <v>707</v>
      </c>
      <c r="L370" s="18"/>
      <c r="M370" s="2" t="s">
        <v>708</v>
      </c>
      <c r="N370" s="2"/>
      <c r="O370" s="2">
        <v>1853</v>
      </c>
      <c r="P370" s="2"/>
      <c r="Q370" s="5" t="s">
        <v>212</v>
      </c>
      <c r="R370" s="1" t="s">
        <v>117</v>
      </c>
      <c r="S370" s="22" t="s">
        <v>987</v>
      </c>
      <c r="T370" s="39">
        <f>IF(I370 &gt;= H370, (I370-H370)/(O370-H370-(O370*(F270+F295+F320+F345))), 0)</f>
        <v>0</v>
      </c>
    </row>
    <row r="371" spans="1:20" x14ac:dyDescent="0.45">
      <c r="A371" s="4" t="s">
        <v>707</v>
      </c>
      <c r="B371" t="s">
        <v>1410</v>
      </c>
      <c r="C371">
        <v>1</v>
      </c>
      <c r="D371">
        <v>2</v>
      </c>
      <c r="E371" t="s">
        <v>790</v>
      </c>
      <c r="H371">
        <v>1</v>
      </c>
      <c r="I371" s="26">
        <v>1</v>
      </c>
      <c r="J371" s="5"/>
      <c r="K371" s="2"/>
      <c r="L371" s="2"/>
      <c r="M371" s="2"/>
      <c r="N371" s="2"/>
      <c r="O371" s="2"/>
      <c r="P371" s="2"/>
      <c r="Q371" s="5" t="s">
        <v>212</v>
      </c>
      <c r="R371" s="1" t="s">
        <v>116</v>
      </c>
      <c r="S371" s="22" t="s">
        <v>988</v>
      </c>
      <c r="T371" s="39">
        <f>IFERROR(IF(I371 &gt;= H371, H371/H371, IF(I371 &lt; H371, I371/H371, 0)),0)</f>
        <v>1</v>
      </c>
    </row>
    <row r="372" spans="1:20" x14ac:dyDescent="0.45">
      <c r="A372" s="4" t="s">
        <v>707</v>
      </c>
      <c r="B372" t="s">
        <v>1410</v>
      </c>
      <c r="C372">
        <v>1</v>
      </c>
      <c r="D372">
        <v>2</v>
      </c>
      <c r="E372" t="s">
        <v>790</v>
      </c>
      <c r="H372">
        <v>1</v>
      </c>
      <c r="I372" s="26">
        <v>1</v>
      </c>
      <c r="J372" s="8">
        <v>43586</v>
      </c>
      <c r="K372" s="18" t="s">
        <v>707</v>
      </c>
      <c r="L372" s="18"/>
      <c r="M372" s="2">
        <v>1</v>
      </c>
      <c r="N372" s="2"/>
      <c r="O372" s="2">
        <v>2095</v>
      </c>
      <c r="P372" s="2"/>
      <c r="Q372" s="5" t="s">
        <v>212</v>
      </c>
      <c r="R372" s="1" t="s">
        <v>119</v>
      </c>
      <c r="S372" s="22" t="s">
        <v>989</v>
      </c>
      <c r="T372" s="39">
        <f>IF(I372 &gt;= H372, (I372-H372)/(O372-H372-(O372*(F272+F297+F322+F347))), 0)</f>
        <v>0</v>
      </c>
    </row>
    <row r="373" spans="1:20" x14ac:dyDescent="0.45">
      <c r="A373" s="4" t="s">
        <v>707</v>
      </c>
      <c r="B373" t="s">
        <v>1410</v>
      </c>
      <c r="C373">
        <v>2</v>
      </c>
      <c r="D373">
        <v>3</v>
      </c>
      <c r="E373" t="s">
        <v>790</v>
      </c>
      <c r="H373">
        <v>0</v>
      </c>
      <c r="I373" s="26">
        <v>1</v>
      </c>
      <c r="J373" s="5"/>
      <c r="K373" s="2"/>
      <c r="L373" s="2"/>
      <c r="M373" s="2"/>
      <c r="N373" s="2"/>
      <c r="O373" s="2"/>
      <c r="P373" s="2"/>
      <c r="Q373" s="5" t="s">
        <v>212</v>
      </c>
      <c r="R373" s="1" t="s">
        <v>118</v>
      </c>
      <c r="S373" s="22" t="s">
        <v>990</v>
      </c>
      <c r="T373" s="39">
        <f>IFERROR(IF(I373 &gt;= H373, H373/H373, IF(I373 &lt; H373, I373/H373, 0)),0)</f>
        <v>0</v>
      </c>
    </row>
    <row r="374" spans="1:20" x14ac:dyDescent="0.45">
      <c r="A374" s="4" t="s">
        <v>707</v>
      </c>
      <c r="B374" t="s">
        <v>1410</v>
      </c>
      <c r="C374">
        <v>2</v>
      </c>
      <c r="D374">
        <v>3</v>
      </c>
      <c r="E374" t="s">
        <v>790</v>
      </c>
      <c r="H374">
        <v>0</v>
      </c>
      <c r="I374" s="26">
        <v>1</v>
      </c>
      <c r="J374" s="8">
        <v>43586</v>
      </c>
      <c r="K374" s="18" t="s">
        <v>707</v>
      </c>
      <c r="L374" s="18"/>
      <c r="M374" s="2">
        <v>2</v>
      </c>
      <c r="N374" s="2"/>
      <c r="O374" s="2">
        <v>2114</v>
      </c>
      <c r="P374" s="2"/>
      <c r="Q374" s="5" t="s">
        <v>212</v>
      </c>
      <c r="R374" s="1" t="s">
        <v>121</v>
      </c>
      <c r="S374" s="22" t="s">
        <v>991</v>
      </c>
      <c r="T374" s="39">
        <f>IF(I374 &gt;= H374, (I374-H374)/(O374-H374-(O374*(F274+F299+F324+F349))), 0)</f>
        <v>3.638745360599669E-2</v>
      </c>
    </row>
    <row r="375" spans="1:20" x14ac:dyDescent="0.45">
      <c r="A375" s="4" t="s">
        <v>707</v>
      </c>
      <c r="B375" t="s">
        <v>1410</v>
      </c>
      <c r="C375">
        <v>3</v>
      </c>
      <c r="D375">
        <v>4</v>
      </c>
      <c r="E375" t="s">
        <v>790</v>
      </c>
      <c r="H375">
        <v>0</v>
      </c>
      <c r="I375" s="26">
        <v>0</v>
      </c>
      <c r="J375" s="5"/>
      <c r="K375" s="2"/>
      <c r="L375" s="2"/>
      <c r="M375" s="2"/>
      <c r="N375" s="2"/>
      <c r="O375" s="2"/>
      <c r="P375" s="2"/>
      <c r="Q375" s="5" t="s">
        <v>212</v>
      </c>
      <c r="R375" s="1" t="s">
        <v>120</v>
      </c>
      <c r="S375" s="22" t="s">
        <v>992</v>
      </c>
      <c r="T375" s="39">
        <f>IFERROR(IF(I375 &gt;= H375, H375/H375, IF(I375 &lt; H375, I375/H375, 0)),0)</f>
        <v>0</v>
      </c>
    </row>
    <row r="376" spans="1:20" x14ac:dyDescent="0.45">
      <c r="A376" s="4" t="s">
        <v>707</v>
      </c>
      <c r="B376" t="s">
        <v>1410</v>
      </c>
      <c r="C376">
        <v>3</v>
      </c>
      <c r="D376">
        <v>4</v>
      </c>
      <c r="E376" t="s">
        <v>790</v>
      </c>
      <c r="H376">
        <v>0</v>
      </c>
      <c r="I376" s="26">
        <v>0</v>
      </c>
      <c r="J376" s="8">
        <v>43586</v>
      </c>
      <c r="K376" s="18" t="s">
        <v>707</v>
      </c>
      <c r="L376" s="18"/>
      <c r="M376" s="2">
        <v>3</v>
      </c>
      <c r="N376" s="2"/>
      <c r="O376" s="2">
        <v>2134</v>
      </c>
      <c r="P376" s="2"/>
      <c r="Q376" s="5" t="s">
        <v>212</v>
      </c>
      <c r="R376" s="1" t="s">
        <v>123</v>
      </c>
      <c r="S376" s="22" t="s">
        <v>993</v>
      </c>
      <c r="T376" s="39">
        <f>IF(I376 &gt;= H376, (I376-H376)/(O376-H376-(O376*(F276+F301+F326+F351))), 0)</f>
        <v>0</v>
      </c>
    </row>
    <row r="377" spans="1:20" x14ac:dyDescent="0.45">
      <c r="A377" s="4" t="s">
        <v>707</v>
      </c>
      <c r="B377" t="s">
        <v>1410</v>
      </c>
      <c r="C377">
        <v>4</v>
      </c>
      <c r="D377">
        <v>5</v>
      </c>
      <c r="E377" t="s">
        <v>790</v>
      </c>
      <c r="H377">
        <v>0</v>
      </c>
      <c r="I377" s="26">
        <v>2</v>
      </c>
      <c r="J377" s="5"/>
      <c r="K377" s="2"/>
      <c r="L377" s="2"/>
      <c r="M377" s="2"/>
      <c r="N377" s="2"/>
      <c r="O377" s="2"/>
      <c r="P377" s="2"/>
      <c r="Q377" s="5" t="s">
        <v>212</v>
      </c>
      <c r="R377" s="1" t="s">
        <v>122</v>
      </c>
      <c r="S377" s="22" t="s">
        <v>994</v>
      </c>
      <c r="T377" s="39">
        <f>IFERROR(IF(I377 &gt;= H377, H377/H377, IF(I377 &lt; H377, I377/H377, 0)),0)</f>
        <v>0</v>
      </c>
    </row>
    <row r="378" spans="1:20" x14ac:dyDescent="0.45">
      <c r="A378" s="4" t="s">
        <v>707</v>
      </c>
      <c r="B378" t="s">
        <v>1410</v>
      </c>
      <c r="C378">
        <v>4</v>
      </c>
      <c r="D378">
        <v>5</v>
      </c>
      <c r="E378" t="s">
        <v>790</v>
      </c>
      <c r="H378">
        <v>0</v>
      </c>
      <c r="I378" s="26">
        <v>2</v>
      </c>
      <c r="J378" s="8">
        <v>43586</v>
      </c>
      <c r="K378" s="18" t="s">
        <v>707</v>
      </c>
      <c r="L378" s="18"/>
      <c r="M378" s="2">
        <v>4</v>
      </c>
      <c r="N378" s="2"/>
      <c r="O378" s="2">
        <v>2186</v>
      </c>
      <c r="P378" s="2"/>
      <c r="Q378" s="5" t="s">
        <v>212</v>
      </c>
      <c r="R378" s="1" t="s">
        <v>254</v>
      </c>
      <c r="S378" s="22" t="s">
        <v>995</v>
      </c>
      <c r="T378" s="39">
        <f>IF(I378 &gt;= H378, (I378-H378)/(O378-H378-(O378*(F278+F303+F328+F353))), 0)</f>
        <v>5.3818416662182733E-2</v>
      </c>
    </row>
    <row r="379" spans="1:20" x14ac:dyDescent="0.45">
      <c r="A379" s="4" t="s">
        <v>707</v>
      </c>
      <c r="B379" t="s">
        <v>1410</v>
      </c>
      <c r="C379">
        <v>5</v>
      </c>
      <c r="D379">
        <v>6</v>
      </c>
      <c r="E379" t="s">
        <v>790</v>
      </c>
      <c r="H379">
        <v>3</v>
      </c>
      <c r="I379" s="26">
        <v>3</v>
      </c>
      <c r="J379" s="5"/>
      <c r="K379" s="2"/>
      <c r="L379" s="2"/>
      <c r="M379" s="2"/>
      <c r="N379" s="2"/>
      <c r="O379" s="2"/>
      <c r="P379" s="2"/>
      <c r="Q379" s="5" t="s">
        <v>212</v>
      </c>
      <c r="R379" s="1" t="s">
        <v>253</v>
      </c>
      <c r="S379" s="22" t="s">
        <v>996</v>
      </c>
      <c r="T379" s="39">
        <f>IFERROR(IF(I379 &gt;= H379, H379/H379, IF(I379 &lt; H379, I379/H379, 0)),0)</f>
        <v>1</v>
      </c>
    </row>
    <row r="380" spans="1:20" x14ac:dyDescent="0.45">
      <c r="A380" s="4" t="s">
        <v>707</v>
      </c>
      <c r="B380" t="s">
        <v>1410</v>
      </c>
      <c r="C380">
        <v>5</v>
      </c>
      <c r="D380">
        <v>6</v>
      </c>
      <c r="E380" t="s">
        <v>790</v>
      </c>
      <c r="H380">
        <v>3</v>
      </c>
      <c r="I380" s="26">
        <v>3</v>
      </c>
      <c r="J380" s="8">
        <v>43586</v>
      </c>
      <c r="K380" s="18" t="s">
        <v>707</v>
      </c>
      <c r="L380" s="18"/>
      <c r="M380" s="2">
        <v>5</v>
      </c>
      <c r="N380" s="2"/>
      <c r="O380" s="2">
        <v>2286</v>
      </c>
      <c r="P380" s="2"/>
      <c r="Q380" s="5" t="s">
        <v>212</v>
      </c>
      <c r="R380" s="1" t="s">
        <v>396</v>
      </c>
      <c r="S380" s="22" t="s">
        <v>997</v>
      </c>
      <c r="T380" s="39">
        <f>IF(I380 &gt;= H380, (I380-H380)/(O380-H380-(O380*(F280+F305+F330+F355))), 0)</f>
        <v>0</v>
      </c>
    </row>
    <row r="381" spans="1:20" x14ac:dyDescent="0.45">
      <c r="A381" s="4" t="s">
        <v>707</v>
      </c>
      <c r="B381" t="s">
        <v>1410</v>
      </c>
      <c r="C381">
        <v>6</v>
      </c>
      <c r="D381">
        <v>7</v>
      </c>
      <c r="E381" t="s">
        <v>790</v>
      </c>
      <c r="H381">
        <v>5</v>
      </c>
      <c r="I381" s="26">
        <v>4</v>
      </c>
      <c r="J381" s="5"/>
      <c r="K381" s="2"/>
      <c r="L381" s="2"/>
      <c r="M381" s="2"/>
      <c r="N381" s="2"/>
      <c r="O381" s="2"/>
      <c r="P381" s="2"/>
      <c r="Q381" s="5" t="s">
        <v>212</v>
      </c>
      <c r="R381" s="1" t="s">
        <v>395</v>
      </c>
      <c r="S381" s="22" t="s">
        <v>998</v>
      </c>
      <c r="T381" s="39">
        <f>IFERROR(IF(I381 &gt;= H381, H381/H381, IF(I381 &lt; H381, I381/H381, 0)),0)</f>
        <v>0.8</v>
      </c>
    </row>
    <row r="382" spans="1:20" x14ac:dyDescent="0.45">
      <c r="A382" s="4" t="s">
        <v>707</v>
      </c>
      <c r="B382" t="s">
        <v>1410</v>
      </c>
      <c r="C382">
        <v>6</v>
      </c>
      <c r="D382">
        <v>7</v>
      </c>
      <c r="E382" t="s">
        <v>790</v>
      </c>
      <c r="H382">
        <v>5</v>
      </c>
      <c r="I382" s="26">
        <v>4</v>
      </c>
      <c r="J382" s="8">
        <v>43586</v>
      </c>
      <c r="K382" s="18" t="s">
        <v>707</v>
      </c>
      <c r="L382" s="18"/>
      <c r="M382" s="2">
        <v>6</v>
      </c>
      <c r="N382" s="2"/>
      <c r="O382" s="2">
        <v>2389</v>
      </c>
      <c r="P382" s="2"/>
      <c r="Q382" s="5" t="s">
        <v>212</v>
      </c>
      <c r="R382" s="1" t="s">
        <v>398</v>
      </c>
      <c r="S382" s="22" t="s">
        <v>999</v>
      </c>
      <c r="T382" s="39">
        <f>IF(I382 &gt;= H382, (I382-H382)/(O382-H382-(O382*(F282+F307+F332+F357))), 0)</f>
        <v>0</v>
      </c>
    </row>
    <row r="383" spans="1:20" x14ac:dyDescent="0.45">
      <c r="A383" s="4" t="s">
        <v>707</v>
      </c>
      <c r="B383" t="s">
        <v>1410</v>
      </c>
      <c r="C383">
        <v>7</v>
      </c>
      <c r="D383">
        <v>8</v>
      </c>
      <c r="E383" t="s">
        <v>790</v>
      </c>
      <c r="H383">
        <v>0</v>
      </c>
      <c r="I383" s="26">
        <v>0</v>
      </c>
      <c r="J383" s="5"/>
      <c r="K383" s="2"/>
      <c r="L383" s="2"/>
      <c r="M383" s="2"/>
      <c r="N383" s="2"/>
      <c r="O383" s="2"/>
      <c r="P383" s="2"/>
      <c r="Q383" s="5" t="s">
        <v>212</v>
      </c>
      <c r="R383" s="1" t="s">
        <v>397</v>
      </c>
      <c r="S383" s="22" t="s">
        <v>1000</v>
      </c>
      <c r="T383" s="39">
        <f>IFERROR(IF(I383 &gt;= H383, H383/H383, IF(I383 &lt; H383, I383/H383, 0)),0)</f>
        <v>0</v>
      </c>
    </row>
    <row r="384" spans="1:20" x14ac:dyDescent="0.45">
      <c r="A384" s="4" t="s">
        <v>707</v>
      </c>
      <c r="B384" t="s">
        <v>1410</v>
      </c>
      <c r="C384">
        <v>7</v>
      </c>
      <c r="D384">
        <v>8</v>
      </c>
      <c r="E384" t="s">
        <v>790</v>
      </c>
      <c r="H384">
        <v>0</v>
      </c>
      <c r="I384" s="26">
        <v>0</v>
      </c>
      <c r="J384" s="8">
        <v>43586</v>
      </c>
      <c r="K384" s="18" t="s">
        <v>707</v>
      </c>
      <c r="L384" s="18"/>
      <c r="M384" s="2">
        <v>7</v>
      </c>
      <c r="N384" s="2"/>
      <c r="O384" s="2">
        <v>2463</v>
      </c>
      <c r="P384" s="2"/>
      <c r="Q384" s="5" t="s">
        <v>212</v>
      </c>
      <c r="R384" s="1" t="s">
        <v>400</v>
      </c>
      <c r="S384" s="22" t="s">
        <v>1001</v>
      </c>
      <c r="T384" s="39">
        <f>IF(I384 &gt;= H384, (I384-H384)/(O384-H384-(O384*(F284+F309+F334+F359))), 0)</f>
        <v>0</v>
      </c>
    </row>
    <row r="385" spans="1:20" x14ac:dyDescent="0.45">
      <c r="A385" s="4" t="s">
        <v>707</v>
      </c>
      <c r="B385" t="s">
        <v>1410</v>
      </c>
      <c r="C385">
        <v>8</v>
      </c>
      <c r="D385">
        <v>9</v>
      </c>
      <c r="E385" t="s">
        <v>790</v>
      </c>
      <c r="H385">
        <v>1</v>
      </c>
      <c r="I385" s="26">
        <v>1</v>
      </c>
      <c r="J385" s="5"/>
      <c r="K385" s="2"/>
      <c r="L385" s="2"/>
      <c r="M385" s="2"/>
      <c r="N385" s="2"/>
      <c r="O385" s="2"/>
      <c r="P385" s="2"/>
      <c r="Q385" s="5" t="s">
        <v>212</v>
      </c>
      <c r="R385" s="1" t="s">
        <v>399</v>
      </c>
      <c r="S385" s="22" t="s">
        <v>1002</v>
      </c>
      <c r="T385" s="39">
        <f>IFERROR(IF(I385 &gt;= H385, H385/H385, IF(I385 &lt; H385, I385/H385, 0)),0)</f>
        <v>1</v>
      </c>
    </row>
    <row r="386" spans="1:20" x14ac:dyDescent="0.45">
      <c r="A386" s="4" t="s">
        <v>707</v>
      </c>
      <c r="B386" t="s">
        <v>1410</v>
      </c>
      <c r="C386">
        <v>8</v>
      </c>
      <c r="D386">
        <v>9</v>
      </c>
      <c r="E386" t="s">
        <v>790</v>
      </c>
      <c r="H386">
        <v>1</v>
      </c>
      <c r="I386" s="26">
        <v>1</v>
      </c>
      <c r="J386" s="8">
        <v>43586</v>
      </c>
      <c r="K386" s="18" t="s">
        <v>707</v>
      </c>
      <c r="L386" s="18"/>
      <c r="M386" s="2">
        <v>8</v>
      </c>
      <c r="N386" s="2"/>
      <c r="O386" s="2">
        <v>2416</v>
      </c>
      <c r="P386" s="2"/>
      <c r="Q386" s="5" t="s">
        <v>212</v>
      </c>
      <c r="R386" s="1" t="s">
        <v>402</v>
      </c>
      <c r="S386" s="22" t="s">
        <v>1003</v>
      </c>
      <c r="T386" s="39">
        <f>IF(I386 &gt;= H386, (I386-H386)/(O386-H386-(O386*(F286+F311+F336+F361))), 0)</f>
        <v>0</v>
      </c>
    </row>
    <row r="387" spans="1:20" x14ac:dyDescent="0.45">
      <c r="A387" s="4" t="s">
        <v>707</v>
      </c>
      <c r="B387" t="s">
        <v>1410</v>
      </c>
      <c r="C387">
        <v>9</v>
      </c>
      <c r="D387">
        <v>10</v>
      </c>
      <c r="E387" t="s">
        <v>790</v>
      </c>
      <c r="H387">
        <v>0</v>
      </c>
      <c r="I387" s="26">
        <v>0</v>
      </c>
      <c r="J387" s="5"/>
      <c r="K387" s="2"/>
      <c r="L387" s="2"/>
      <c r="M387" s="2"/>
      <c r="N387" s="2"/>
      <c r="O387" s="2"/>
      <c r="P387" s="2"/>
      <c r="Q387" s="5" t="s">
        <v>212</v>
      </c>
      <c r="R387" s="1" t="s">
        <v>401</v>
      </c>
      <c r="S387" s="22" t="s">
        <v>1004</v>
      </c>
      <c r="T387" s="39">
        <f>IFERROR(IF(I387 &gt;= H387, H387/H387, IF(I387 &lt; H387, I387/H387, 0)),0)</f>
        <v>0</v>
      </c>
    </row>
    <row r="388" spans="1:20" x14ac:dyDescent="0.45">
      <c r="A388" s="4" t="s">
        <v>707</v>
      </c>
      <c r="B388" t="s">
        <v>1410</v>
      </c>
      <c r="C388">
        <v>9</v>
      </c>
      <c r="D388">
        <v>10</v>
      </c>
      <c r="E388" t="s">
        <v>790</v>
      </c>
      <c r="H388">
        <v>0</v>
      </c>
      <c r="I388" s="26">
        <v>0</v>
      </c>
      <c r="J388" s="8">
        <v>43586</v>
      </c>
      <c r="K388" s="18" t="s">
        <v>707</v>
      </c>
      <c r="L388" s="18"/>
      <c r="M388" s="2">
        <v>9</v>
      </c>
      <c r="N388" s="2"/>
      <c r="O388" s="2">
        <v>2620</v>
      </c>
      <c r="P388" s="2"/>
      <c r="Q388" s="5" t="s">
        <v>212</v>
      </c>
      <c r="R388" s="1" t="s">
        <v>404</v>
      </c>
      <c r="S388" s="22" t="s">
        <v>1005</v>
      </c>
      <c r="T388" s="39">
        <f>IF(I388 &gt;= H388, (I388-H388)/(O388-H388-(O388*(F288+F313+F338+F363))), 0)</f>
        <v>0</v>
      </c>
    </row>
    <row r="389" spans="1:20" x14ac:dyDescent="0.45">
      <c r="A389" s="4" t="s">
        <v>707</v>
      </c>
      <c r="B389" t="s">
        <v>1410</v>
      </c>
      <c r="C389">
        <v>10</v>
      </c>
      <c r="D389">
        <v>11</v>
      </c>
      <c r="E389" t="s">
        <v>790</v>
      </c>
      <c r="H389">
        <v>1</v>
      </c>
      <c r="I389" s="26">
        <v>1</v>
      </c>
      <c r="J389" s="5"/>
      <c r="K389" s="2"/>
      <c r="L389" s="2"/>
      <c r="M389" s="2"/>
      <c r="N389" s="2"/>
      <c r="O389" s="2"/>
      <c r="P389" s="2"/>
      <c r="Q389" s="5" t="s">
        <v>212</v>
      </c>
      <c r="R389" s="1" t="s">
        <v>403</v>
      </c>
      <c r="S389" s="22" t="s">
        <v>1006</v>
      </c>
      <c r="T389" s="39">
        <f>IFERROR(IF(I389 &gt;= H389, H389/H389, IF(I389 &lt; H389, I389/H389, 0)),0)</f>
        <v>1</v>
      </c>
    </row>
    <row r="390" spans="1:20" x14ac:dyDescent="0.45">
      <c r="A390" s="4" t="s">
        <v>707</v>
      </c>
      <c r="B390" t="s">
        <v>1410</v>
      </c>
      <c r="C390">
        <v>10</v>
      </c>
      <c r="D390">
        <v>11</v>
      </c>
      <c r="E390" t="s">
        <v>790</v>
      </c>
      <c r="H390">
        <v>1</v>
      </c>
      <c r="I390" s="26">
        <v>1</v>
      </c>
      <c r="J390" s="8">
        <v>43586</v>
      </c>
      <c r="K390" s="18" t="s">
        <v>707</v>
      </c>
      <c r="L390" s="18"/>
      <c r="M390" s="2">
        <v>10</v>
      </c>
      <c r="N390" s="2"/>
      <c r="O390" s="2">
        <v>2603</v>
      </c>
      <c r="P390" s="2"/>
      <c r="Q390" s="5" t="s">
        <v>212</v>
      </c>
      <c r="R390" s="1" t="s">
        <v>406</v>
      </c>
      <c r="S390" s="22" t="s">
        <v>1007</v>
      </c>
      <c r="T390" s="39">
        <f>IF(I390 &gt;= H390, (I390-H390)/(O390-H390-(O390*(F290+F315+F340+F365))), 0)</f>
        <v>0</v>
      </c>
    </row>
    <row r="391" spans="1:20" x14ac:dyDescent="0.45">
      <c r="A391" s="4" t="s">
        <v>707</v>
      </c>
      <c r="B391" t="s">
        <v>1410</v>
      </c>
      <c r="C391">
        <v>11</v>
      </c>
      <c r="D391">
        <v>12</v>
      </c>
      <c r="E391" t="s">
        <v>790</v>
      </c>
      <c r="H391">
        <v>1</v>
      </c>
      <c r="I391" s="26">
        <v>1</v>
      </c>
      <c r="J391" s="5"/>
      <c r="K391" s="2"/>
      <c r="L391" s="2"/>
      <c r="M391" s="2"/>
      <c r="N391" s="2"/>
      <c r="O391" s="2"/>
      <c r="P391" s="2"/>
      <c r="Q391" s="5" t="s">
        <v>212</v>
      </c>
      <c r="R391" s="1" t="s">
        <v>405</v>
      </c>
      <c r="S391" s="22" t="s">
        <v>1008</v>
      </c>
      <c r="T391" s="39">
        <f>IFERROR(IF(I391 &gt;= H391, H391/H391, IF(I391 &lt; H391, I391/H391, 0)),0)</f>
        <v>1</v>
      </c>
    </row>
    <row r="392" spans="1:20" ht="14.65" thickBot="1" x14ac:dyDescent="0.5">
      <c r="A392" s="44" t="s">
        <v>707</v>
      </c>
      <c r="B392" s="14" t="s">
        <v>1410</v>
      </c>
      <c r="C392" s="14">
        <v>11</v>
      </c>
      <c r="D392" s="14">
        <v>12</v>
      </c>
      <c r="E392" s="14" t="s">
        <v>790</v>
      </c>
      <c r="F392" s="14"/>
      <c r="G392" s="14"/>
      <c r="H392" s="14">
        <v>1</v>
      </c>
      <c r="I392" s="29">
        <v>1</v>
      </c>
      <c r="J392" s="15">
        <v>43586</v>
      </c>
      <c r="K392" s="45" t="s">
        <v>707</v>
      </c>
      <c r="L392" s="45"/>
      <c r="M392" s="16">
        <v>11</v>
      </c>
      <c r="N392" s="16"/>
      <c r="O392" s="16">
        <v>2520</v>
      </c>
      <c r="P392" s="46"/>
      <c r="Q392" s="17" t="s">
        <v>212</v>
      </c>
      <c r="R392" s="13" t="s">
        <v>1797</v>
      </c>
      <c r="S392" s="24" t="s">
        <v>1009</v>
      </c>
      <c r="T392" s="41">
        <f>IF(I392 &gt;= H392, (I392-H392)/(O392-H392-(O392*(F292+F317+F342+F367))), 0)</f>
        <v>0</v>
      </c>
    </row>
    <row r="393" spans="1:20" ht="14.65" thickTop="1" x14ac:dyDescent="0.45">
      <c r="A393" s="4"/>
      <c r="B393" t="s">
        <v>1411</v>
      </c>
      <c r="D393" t="s">
        <v>708</v>
      </c>
      <c r="E393" t="s">
        <v>709</v>
      </c>
      <c r="F393">
        <v>0.65</v>
      </c>
      <c r="I393" s="26"/>
      <c r="J393" s="8">
        <v>44054</v>
      </c>
      <c r="K393" s="18"/>
      <c r="L393" s="18"/>
      <c r="M393" s="2" t="s">
        <v>708</v>
      </c>
      <c r="N393" s="2"/>
      <c r="O393" s="2">
        <v>1649</v>
      </c>
      <c r="P393" s="2"/>
      <c r="Q393" s="5" t="s">
        <v>223</v>
      </c>
      <c r="R393" s="1"/>
      <c r="S393" s="22" t="s">
        <v>1010</v>
      </c>
      <c r="T393" s="37">
        <f>O393*F393</f>
        <v>1071.8500000000001</v>
      </c>
    </row>
    <row r="394" spans="1:20" x14ac:dyDescent="0.45">
      <c r="A394" s="4"/>
      <c r="B394" t="s">
        <v>1411</v>
      </c>
      <c r="D394" t="s">
        <v>708</v>
      </c>
      <c r="E394" t="s">
        <v>738</v>
      </c>
      <c r="F394">
        <v>6.2E-2</v>
      </c>
      <c r="I394" s="26"/>
      <c r="J394" s="8">
        <v>44054</v>
      </c>
      <c r="K394" s="18"/>
      <c r="L394" s="18"/>
      <c r="M394" s="2" t="s">
        <v>708</v>
      </c>
      <c r="N394" s="2"/>
      <c r="O394" s="2">
        <v>1649</v>
      </c>
      <c r="P394" s="2"/>
      <c r="Q394" s="5" t="s">
        <v>224</v>
      </c>
      <c r="R394" s="1"/>
      <c r="S394" s="22" t="s">
        <v>1011</v>
      </c>
      <c r="T394" s="37">
        <f>O394*F394</f>
        <v>102.238</v>
      </c>
    </row>
    <row r="395" spans="1:20" x14ac:dyDescent="0.45">
      <c r="A395" s="4"/>
      <c r="B395" t="s">
        <v>1411</v>
      </c>
      <c r="D395" t="s">
        <v>708</v>
      </c>
      <c r="E395" t="s">
        <v>789</v>
      </c>
      <c r="F395">
        <v>0.214</v>
      </c>
      <c r="I395" s="26"/>
      <c r="J395" s="8">
        <v>44054</v>
      </c>
      <c r="K395" s="18"/>
      <c r="L395" s="18"/>
      <c r="M395" s="2" t="s">
        <v>708</v>
      </c>
      <c r="N395" s="2"/>
      <c r="O395" s="2">
        <v>1649</v>
      </c>
      <c r="P395" s="2"/>
      <c r="Q395" s="5" t="s">
        <v>225</v>
      </c>
      <c r="R395" s="1"/>
      <c r="S395" s="22" t="s">
        <v>1012</v>
      </c>
      <c r="T395" s="37">
        <f>O395*F395</f>
        <v>352.88599999999997</v>
      </c>
    </row>
    <row r="396" spans="1:20" x14ac:dyDescent="0.45">
      <c r="A396" s="4"/>
      <c r="B396" t="s">
        <v>1411</v>
      </c>
      <c r="D396" t="s">
        <v>708</v>
      </c>
      <c r="E396" t="s">
        <v>1438</v>
      </c>
      <c r="F396">
        <v>6.0999999999999999E-2</v>
      </c>
      <c r="I396" s="26"/>
      <c r="J396" s="8">
        <v>44054</v>
      </c>
      <c r="K396" s="18"/>
      <c r="L396" s="18"/>
      <c r="M396" s="2" t="s">
        <v>708</v>
      </c>
      <c r="N396" s="2"/>
      <c r="O396" s="2">
        <v>1649</v>
      </c>
      <c r="P396" s="2"/>
      <c r="Q396" s="5" t="s">
        <v>1588</v>
      </c>
      <c r="R396" s="1"/>
      <c r="S396" s="22" t="s">
        <v>1589</v>
      </c>
      <c r="T396" s="37">
        <f>O396*F396</f>
        <v>100.589</v>
      </c>
    </row>
    <row r="397" spans="1:20" x14ac:dyDescent="0.45">
      <c r="A397" s="43"/>
      <c r="B397" s="9" t="s">
        <v>1411</v>
      </c>
      <c r="C397" s="9"/>
      <c r="D397" s="9" t="s">
        <v>708</v>
      </c>
      <c r="E397" s="9" t="s">
        <v>790</v>
      </c>
      <c r="F397" s="9"/>
      <c r="G397" s="9"/>
      <c r="H397" s="9"/>
      <c r="I397" s="28"/>
      <c r="J397" s="10">
        <v>44054</v>
      </c>
      <c r="K397" s="19"/>
      <c r="L397" s="19"/>
      <c r="M397" s="11" t="s">
        <v>708</v>
      </c>
      <c r="N397" s="11"/>
      <c r="O397" s="11">
        <v>1649</v>
      </c>
      <c r="P397" s="11"/>
      <c r="Q397" s="12" t="s">
        <v>226</v>
      </c>
      <c r="R397" s="13"/>
      <c r="S397" s="23" t="s">
        <v>1013</v>
      </c>
      <c r="T397" s="38">
        <f>O397-SUM(T393:T396)</f>
        <v>21.436999999999898</v>
      </c>
    </row>
    <row r="398" spans="1:20" x14ac:dyDescent="0.45">
      <c r="A398" s="4"/>
      <c r="B398" t="s">
        <v>1411</v>
      </c>
      <c r="D398" t="s">
        <v>708</v>
      </c>
      <c r="E398" t="s">
        <v>709</v>
      </c>
      <c r="G398">
        <v>0.65</v>
      </c>
      <c r="I398" s="26">
        <v>4</v>
      </c>
      <c r="J398" s="8">
        <v>44054</v>
      </c>
      <c r="K398" s="18"/>
      <c r="L398" s="18" t="s">
        <v>1411</v>
      </c>
      <c r="M398" s="2"/>
      <c r="N398" s="2" t="s">
        <v>708</v>
      </c>
      <c r="O398" s="2"/>
      <c r="P398" s="2">
        <v>1649</v>
      </c>
      <c r="Q398" s="5" t="s">
        <v>201</v>
      </c>
      <c r="R398" s="1" t="s">
        <v>1856</v>
      </c>
      <c r="S398" s="22" t="s">
        <v>1857</v>
      </c>
      <c r="T398" s="39">
        <f>I398/(G398*P398)</f>
        <v>3.731865466249941E-3</v>
      </c>
    </row>
    <row r="399" spans="1:20" x14ac:dyDescent="0.45">
      <c r="A399" s="4" t="s">
        <v>1410</v>
      </c>
      <c r="B399" t="s">
        <v>1411</v>
      </c>
      <c r="C399" t="s">
        <v>708</v>
      </c>
      <c r="D399">
        <v>1</v>
      </c>
      <c r="E399" t="s">
        <v>709</v>
      </c>
      <c r="H399">
        <v>8</v>
      </c>
      <c r="I399" s="26">
        <v>24</v>
      </c>
      <c r="J399" s="5"/>
      <c r="K399" s="2"/>
      <c r="L399" s="2"/>
      <c r="M399" s="2"/>
      <c r="N399" s="2"/>
      <c r="O399" s="2"/>
      <c r="P399" s="2"/>
      <c r="Q399" s="5" t="s">
        <v>201</v>
      </c>
      <c r="R399" s="1" t="s">
        <v>124</v>
      </c>
      <c r="S399" s="22" t="s">
        <v>1014</v>
      </c>
      <c r="T399" s="39">
        <f>IFERROR(IF(I399 &gt;= H399, H399/H399, IF(I399 &lt; H399, I399/H399, 0)),0)</f>
        <v>1</v>
      </c>
    </row>
    <row r="400" spans="1:20" x14ac:dyDescent="0.45">
      <c r="A400" s="4" t="s">
        <v>1410</v>
      </c>
      <c r="B400" t="s">
        <v>1411</v>
      </c>
      <c r="C400" t="s">
        <v>708</v>
      </c>
      <c r="D400">
        <v>1</v>
      </c>
      <c r="E400" t="s">
        <v>709</v>
      </c>
      <c r="F400">
        <v>0.67100000000000004</v>
      </c>
      <c r="H400">
        <v>8</v>
      </c>
      <c r="I400" s="26">
        <v>24</v>
      </c>
      <c r="J400" s="8">
        <v>43955</v>
      </c>
      <c r="K400" s="18" t="s">
        <v>1410</v>
      </c>
      <c r="L400" s="18"/>
      <c r="M400" s="2" t="s">
        <v>708</v>
      </c>
      <c r="N400" s="2"/>
      <c r="O400" s="2">
        <v>1930</v>
      </c>
      <c r="P400" s="2"/>
      <c r="Q400" s="5" t="s">
        <v>201</v>
      </c>
      <c r="R400" s="1" t="s">
        <v>126</v>
      </c>
      <c r="S400" s="22" t="s">
        <v>1015</v>
      </c>
      <c r="T400" s="39">
        <f>IF(I400 &gt;= H400, (I400-H400)/((F400*O400)-H400), 0)</f>
        <v>1.2431722648267718E-2</v>
      </c>
    </row>
    <row r="401" spans="1:20" x14ac:dyDescent="0.45">
      <c r="A401" s="4" t="s">
        <v>1410</v>
      </c>
      <c r="B401" t="s">
        <v>1411</v>
      </c>
      <c r="C401">
        <v>1</v>
      </c>
      <c r="D401">
        <v>2</v>
      </c>
      <c r="E401" t="s">
        <v>709</v>
      </c>
      <c r="H401">
        <v>47</v>
      </c>
      <c r="I401" s="26">
        <v>90</v>
      </c>
      <c r="J401" s="5"/>
      <c r="K401" s="2"/>
      <c r="L401" s="2"/>
      <c r="M401" s="2"/>
      <c r="N401" s="2"/>
      <c r="O401" s="2"/>
      <c r="P401" s="2"/>
      <c r="Q401" s="5" t="s">
        <v>201</v>
      </c>
      <c r="R401" s="1" t="s">
        <v>125</v>
      </c>
      <c r="S401" s="22" t="s">
        <v>1016</v>
      </c>
      <c r="T401" s="39">
        <f>IFERROR(IF(I401 &gt;= H401, H401/H401, IF(I401 &lt; H401, I401/H401, 0)),0)</f>
        <v>1</v>
      </c>
    </row>
    <row r="402" spans="1:20" x14ac:dyDescent="0.45">
      <c r="A402" s="4" t="s">
        <v>1410</v>
      </c>
      <c r="B402" t="s">
        <v>1411</v>
      </c>
      <c r="C402">
        <v>1</v>
      </c>
      <c r="D402">
        <v>2</v>
      </c>
      <c r="E402" t="s">
        <v>709</v>
      </c>
      <c r="F402">
        <v>0.66400000000000003</v>
      </c>
      <c r="H402">
        <v>47</v>
      </c>
      <c r="I402" s="26">
        <v>90</v>
      </c>
      <c r="J402" s="8">
        <v>43955</v>
      </c>
      <c r="K402" s="18" t="s">
        <v>1410</v>
      </c>
      <c r="L402" s="18"/>
      <c r="M402" s="2">
        <v>1</v>
      </c>
      <c r="N402" s="2"/>
      <c r="O402" s="2">
        <v>1963</v>
      </c>
      <c r="P402" s="2"/>
      <c r="Q402" s="5" t="s">
        <v>201</v>
      </c>
      <c r="R402" s="1" t="s">
        <v>128</v>
      </c>
      <c r="S402" s="22" t="s">
        <v>1017</v>
      </c>
      <c r="T402" s="39">
        <f>IF(I402 &gt;= H402, (I402-H402)/((F402*O402)-H402), 0)</f>
        <v>3.4223897512957326E-2</v>
      </c>
    </row>
    <row r="403" spans="1:20" x14ac:dyDescent="0.45">
      <c r="A403" s="4" t="s">
        <v>1410</v>
      </c>
      <c r="B403" t="s">
        <v>1411</v>
      </c>
      <c r="C403">
        <v>2</v>
      </c>
      <c r="D403">
        <v>3</v>
      </c>
      <c r="E403" t="s">
        <v>709</v>
      </c>
      <c r="H403">
        <v>147</v>
      </c>
      <c r="I403" s="26">
        <v>213</v>
      </c>
      <c r="J403" s="5"/>
      <c r="K403" s="2"/>
      <c r="L403" s="2"/>
      <c r="M403" s="2"/>
      <c r="N403" s="2"/>
      <c r="O403" s="2"/>
      <c r="P403" s="2"/>
      <c r="Q403" s="5" t="s">
        <v>201</v>
      </c>
      <c r="R403" s="1" t="s">
        <v>127</v>
      </c>
      <c r="S403" s="22" t="s">
        <v>1018</v>
      </c>
      <c r="T403" s="39">
        <f>IFERROR(IF(I403 &gt;= H403, H403/H403, IF(I403 &lt; H403, I403/H403, 0)),0)</f>
        <v>1</v>
      </c>
    </row>
    <row r="404" spans="1:20" x14ac:dyDescent="0.45">
      <c r="A404" s="4" t="s">
        <v>1410</v>
      </c>
      <c r="B404" t="s">
        <v>1411</v>
      </c>
      <c r="C404">
        <v>2</v>
      </c>
      <c r="D404">
        <v>3</v>
      </c>
      <c r="E404" t="s">
        <v>709</v>
      </c>
      <c r="F404">
        <v>0.68799999999999994</v>
      </c>
      <c r="H404">
        <v>147</v>
      </c>
      <c r="I404" s="26">
        <v>213</v>
      </c>
      <c r="J404" s="8">
        <v>43955</v>
      </c>
      <c r="K404" s="18" t="s">
        <v>1410</v>
      </c>
      <c r="L404" s="18"/>
      <c r="M404" s="2">
        <v>2</v>
      </c>
      <c r="N404" s="2"/>
      <c r="O404" s="2">
        <v>2099</v>
      </c>
      <c r="P404" s="2"/>
      <c r="Q404" s="5" t="s">
        <v>201</v>
      </c>
      <c r="R404" s="1" t="s">
        <v>130</v>
      </c>
      <c r="S404" s="22" t="s">
        <v>1019</v>
      </c>
      <c r="T404" s="39">
        <f>IF(I404 &gt;= H404, (I404-H404)/((F404*O404)-H404), 0)</f>
        <v>5.0882267683900854E-2</v>
      </c>
    </row>
    <row r="405" spans="1:20" x14ac:dyDescent="0.45">
      <c r="A405" s="4" t="s">
        <v>1410</v>
      </c>
      <c r="B405" t="s">
        <v>1411</v>
      </c>
      <c r="C405">
        <v>3</v>
      </c>
      <c r="D405">
        <v>4</v>
      </c>
      <c r="E405" t="s">
        <v>709</v>
      </c>
      <c r="H405">
        <v>218</v>
      </c>
      <c r="I405" s="26">
        <v>241</v>
      </c>
      <c r="J405" s="5"/>
      <c r="K405" s="2"/>
      <c r="L405" s="2"/>
      <c r="M405" s="2"/>
      <c r="N405" s="2"/>
      <c r="O405" s="2"/>
      <c r="P405" s="2"/>
      <c r="Q405" s="5" t="s">
        <v>201</v>
      </c>
      <c r="R405" s="1" t="s">
        <v>129</v>
      </c>
      <c r="S405" s="22" t="s">
        <v>1020</v>
      </c>
      <c r="T405" s="39">
        <f>IFERROR(IF(I405 &gt;= H405, H405/H405, IF(I405 &lt; H405, I405/H405, 0)),0)</f>
        <v>1</v>
      </c>
    </row>
    <row r="406" spans="1:20" x14ac:dyDescent="0.45">
      <c r="A406" s="4" t="s">
        <v>1410</v>
      </c>
      <c r="B406" t="s">
        <v>1411</v>
      </c>
      <c r="C406">
        <v>3</v>
      </c>
      <c r="D406">
        <v>4</v>
      </c>
      <c r="E406" t="s">
        <v>709</v>
      </c>
      <c r="F406">
        <v>0.67800000000000005</v>
      </c>
      <c r="H406">
        <v>218</v>
      </c>
      <c r="I406" s="26">
        <v>241</v>
      </c>
      <c r="J406" s="8">
        <v>43955</v>
      </c>
      <c r="K406" s="18" t="s">
        <v>1410</v>
      </c>
      <c r="L406" s="18"/>
      <c r="M406" s="2">
        <v>3</v>
      </c>
      <c r="N406" s="2"/>
      <c r="O406" s="2">
        <v>2148</v>
      </c>
      <c r="P406" s="2"/>
      <c r="Q406" s="5" t="s">
        <v>201</v>
      </c>
      <c r="R406" s="1" t="s">
        <v>132</v>
      </c>
      <c r="S406" s="22" t="s">
        <v>1021</v>
      </c>
      <c r="T406" s="39">
        <f>IF(I406 &gt;= H406, (I406-H406)/((F406*O406)-H406), 0)</f>
        <v>1.8573191294179968E-2</v>
      </c>
    </row>
    <row r="407" spans="1:20" x14ac:dyDescent="0.45">
      <c r="A407" s="4" t="s">
        <v>1410</v>
      </c>
      <c r="B407" t="s">
        <v>1411</v>
      </c>
      <c r="C407">
        <v>4</v>
      </c>
      <c r="D407">
        <v>5</v>
      </c>
      <c r="E407" t="s">
        <v>709</v>
      </c>
      <c r="H407">
        <v>280</v>
      </c>
      <c r="I407" s="26">
        <v>296</v>
      </c>
      <c r="J407" s="5"/>
      <c r="K407" s="2"/>
      <c r="L407" s="2"/>
      <c r="M407" s="2"/>
      <c r="N407" s="2"/>
      <c r="O407" s="2"/>
      <c r="P407" s="2"/>
      <c r="Q407" s="5" t="s">
        <v>201</v>
      </c>
      <c r="R407" s="1" t="s">
        <v>131</v>
      </c>
      <c r="S407" s="22" t="s">
        <v>1022</v>
      </c>
      <c r="T407" s="39">
        <f>IFERROR(IF(I407 &gt;= H407, H407/H407, IF(I407 &lt; H407, I407/H407, 0)),0)</f>
        <v>1</v>
      </c>
    </row>
    <row r="408" spans="1:20" x14ac:dyDescent="0.45">
      <c r="A408" s="4" t="s">
        <v>1410</v>
      </c>
      <c r="B408" t="s">
        <v>1411</v>
      </c>
      <c r="C408">
        <v>4</v>
      </c>
      <c r="D408">
        <v>5</v>
      </c>
      <c r="E408" t="s">
        <v>709</v>
      </c>
      <c r="F408">
        <v>0.67</v>
      </c>
      <c r="H408">
        <v>280</v>
      </c>
      <c r="I408" s="26">
        <v>296</v>
      </c>
      <c r="J408" s="8">
        <v>43955</v>
      </c>
      <c r="K408" s="18" t="s">
        <v>1410</v>
      </c>
      <c r="L408" s="18"/>
      <c r="M408" s="2">
        <v>4</v>
      </c>
      <c r="N408" s="2"/>
      <c r="O408" s="2">
        <v>2163</v>
      </c>
      <c r="P408" s="2"/>
      <c r="Q408" s="5" t="s">
        <v>201</v>
      </c>
      <c r="R408" s="1" t="s">
        <v>256</v>
      </c>
      <c r="S408" s="22" t="s">
        <v>1023</v>
      </c>
      <c r="T408" s="39">
        <f>IF(I408 &gt;= H408, (I408-H408)/((F408*O408)-H408), 0)</f>
        <v>1.3684453605425886E-2</v>
      </c>
    </row>
    <row r="409" spans="1:20" x14ac:dyDescent="0.45">
      <c r="A409" s="4" t="s">
        <v>1410</v>
      </c>
      <c r="B409" t="s">
        <v>1411</v>
      </c>
      <c r="C409">
        <v>5</v>
      </c>
      <c r="D409">
        <v>6</v>
      </c>
      <c r="E409" t="s">
        <v>709</v>
      </c>
      <c r="H409">
        <v>326</v>
      </c>
      <c r="I409" s="26">
        <v>335</v>
      </c>
      <c r="J409" s="5"/>
      <c r="K409" s="2"/>
      <c r="L409" s="2"/>
      <c r="M409" s="2"/>
      <c r="N409" s="2"/>
      <c r="O409" s="2"/>
      <c r="P409" s="2"/>
      <c r="Q409" s="5" t="s">
        <v>201</v>
      </c>
      <c r="R409" s="1" t="s">
        <v>255</v>
      </c>
      <c r="S409" s="22" t="s">
        <v>1024</v>
      </c>
      <c r="T409" s="39">
        <f>IFERROR(IF(I409 &gt;= H409, H409/H409, IF(I409 &lt; H409, I409/H409, 0)),0)</f>
        <v>1</v>
      </c>
    </row>
    <row r="410" spans="1:20" x14ac:dyDescent="0.45">
      <c r="A410" s="4" t="s">
        <v>1410</v>
      </c>
      <c r="B410" t="s">
        <v>1411</v>
      </c>
      <c r="C410">
        <v>5</v>
      </c>
      <c r="D410">
        <v>6</v>
      </c>
      <c r="E410" t="s">
        <v>709</v>
      </c>
      <c r="F410">
        <v>0.68500000000000005</v>
      </c>
      <c r="H410">
        <v>326</v>
      </c>
      <c r="I410" s="26">
        <v>335</v>
      </c>
      <c r="J410" s="8">
        <v>43955</v>
      </c>
      <c r="K410" s="18" t="s">
        <v>1410</v>
      </c>
      <c r="L410" s="18"/>
      <c r="M410" s="2">
        <v>5</v>
      </c>
      <c r="N410" s="2"/>
      <c r="O410" s="2">
        <v>2205</v>
      </c>
      <c r="P410" s="2"/>
      <c r="Q410" s="5" t="s">
        <v>201</v>
      </c>
      <c r="R410" s="1" t="s">
        <v>408</v>
      </c>
      <c r="S410" s="22" t="s">
        <v>1025</v>
      </c>
      <c r="T410" s="39">
        <f>IF(I410 &gt;= H410, (I410-H410)/((F410*O410)-H410), 0)</f>
        <v>7.5986238047997959E-3</v>
      </c>
    </row>
    <row r="411" spans="1:20" x14ac:dyDescent="0.45">
      <c r="A411" s="4" t="s">
        <v>1410</v>
      </c>
      <c r="B411" t="s">
        <v>1411</v>
      </c>
      <c r="C411">
        <v>6</v>
      </c>
      <c r="D411">
        <v>7</v>
      </c>
      <c r="E411" t="s">
        <v>709</v>
      </c>
      <c r="H411">
        <v>385</v>
      </c>
      <c r="I411" s="26">
        <v>374</v>
      </c>
      <c r="J411" s="5"/>
      <c r="K411" s="2"/>
      <c r="L411" s="2"/>
      <c r="M411" s="2"/>
      <c r="N411" s="2"/>
      <c r="O411" s="2"/>
      <c r="P411" s="2"/>
      <c r="Q411" s="5" t="s">
        <v>201</v>
      </c>
      <c r="R411" s="1" t="s">
        <v>407</v>
      </c>
      <c r="S411" s="22" t="s">
        <v>1026</v>
      </c>
      <c r="T411" s="39">
        <f>IFERROR(IF(I411 &gt;= H411, H411/H411, IF(I411 &lt; H411, I411/H411, 0)),0)</f>
        <v>0.97142857142857142</v>
      </c>
    </row>
    <row r="412" spans="1:20" x14ac:dyDescent="0.45">
      <c r="A412" s="4" t="s">
        <v>1410</v>
      </c>
      <c r="B412" t="s">
        <v>1411</v>
      </c>
      <c r="C412">
        <v>6</v>
      </c>
      <c r="D412">
        <v>7</v>
      </c>
      <c r="E412" t="s">
        <v>709</v>
      </c>
      <c r="F412">
        <v>0.67100000000000004</v>
      </c>
      <c r="H412">
        <v>385</v>
      </c>
      <c r="I412" s="26">
        <v>374</v>
      </c>
      <c r="J412" s="8">
        <v>43955</v>
      </c>
      <c r="K412" s="18" t="s">
        <v>1410</v>
      </c>
      <c r="L412" s="18"/>
      <c r="M412" s="2">
        <v>6</v>
      </c>
      <c r="N412" s="2"/>
      <c r="O412" s="2">
        <v>2326</v>
      </c>
      <c r="P412" s="2"/>
      <c r="Q412" s="5" t="s">
        <v>201</v>
      </c>
      <c r="R412" s="1" t="s">
        <v>410</v>
      </c>
      <c r="S412" s="22" t="s">
        <v>1027</v>
      </c>
      <c r="T412" s="39">
        <f>IF(I412 &gt;= H412, (I412-H412)/((F412*O412)-H412), 0)</f>
        <v>0</v>
      </c>
    </row>
    <row r="413" spans="1:20" x14ac:dyDescent="0.45">
      <c r="A413" s="4" t="s">
        <v>1410</v>
      </c>
      <c r="B413" t="s">
        <v>1411</v>
      </c>
      <c r="C413">
        <v>7</v>
      </c>
      <c r="D413">
        <v>8</v>
      </c>
      <c r="E413" t="s">
        <v>709</v>
      </c>
      <c r="H413">
        <v>358</v>
      </c>
      <c r="I413" s="26">
        <v>360</v>
      </c>
      <c r="J413" s="5"/>
      <c r="K413" s="2"/>
      <c r="L413" s="2"/>
      <c r="M413" s="2"/>
      <c r="N413" s="2"/>
      <c r="O413" s="2"/>
      <c r="P413" s="2"/>
      <c r="Q413" s="5" t="s">
        <v>201</v>
      </c>
      <c r="R413" s="1" t="s">
        <v>409</v>
      </c>
      <c r="S413" s="22" t="s">
        <v>1028</v>
      </c>
      <c r="T413" s="39">
        <f>IFERROR(IF(I413 &gt;= H413, H413/H413, IF(I413 &lt; H413, I413/H413, 0)),0)</f>
        <v>1</v>
      </c>
    </row>
    <row r="414" spans="1:20" x14ac:dyDescent="0.45">
      <c r="A414" s="4" t="s">
        <v>1410</v>
      </c>
      <c r="B414" t="s">
        <v>1411</v>
      </c>
      <c r="C414">
        <v>7</v>
      </c>
      <c r="D414">
        <v>8</v>
      </c>
      <c r="E414" t="s">
        <v>709</v>
      </c>
      <c r="F414">
        <v>0.68799999999999994</v>
      </c>
      <c r="H414">
        <v>358</v>
      </c>
      <c r="I414" s="26">
        <v>360</v>
      </c>
      <c r="J414" s="8">
        <v>43955</v>
      </c>
      <c r="K414" s="18" t="s">
        <v>1410</v>
      </c>
      <c r="L414" s="18"/>
      <c r="M414" s="2">
        <v>7</v>
      </c>
      <c r="N414" s="2"/>
      <c r="O414" s="2">
        <v>2371</v>
      </c>
      <c r="P414" s="2"/>
      <c r="Q414" s="5" t="s">
        <v>201</v>
      </c>
      <c r="R414" s="1" t="s">
        <v>412</v>
      </c>
      <c r="S414" s="22" t="s">
        <v>1029</v>
      </c>
      <c r="T414" s="39">
        <f>IF(I414 &gt;= H414, (I414-H414)/((F414*O414)-H414), 0)</f>
        <v>1.5707858955992865E-3</v>
      </c>
    </row>
    <row r="415" spans="1:20" x14ac:dyDescent="0.45">
      <c r="A415" s="4" t="s">
        <v>1410</v>
      </c>
      <c r="B415" t="s">
        <v>1411</v>
      </c>
      <c r="C415">
        <v>8</v>
      </c>
      <c r="D415">
        <v>9</v>
      </c>
      <c r="E415" t="s">
        <v>709</v>
      </c>
      <c r="H415">
        <v>380</v>
      </c>
      <c r="I415" s="26">
        <v>371</v>
      </c>
      <c r="J415" s="5"/>
      <c r="K415" s="2"/>
      <c r="L415" s="2"/>
      <c r="M415" s="2"/>
      <c r="N415" s="2"/>
      <c r="O415" s="2"/>
      <c r="P415" s="2"/>
      <c r="Q415" s="5" t="s">
        <v>201</v>
      </c>
      <c r="R415" s="1" t="s">
        <v>411</v>
      </c>
      <c r="S415" s="22" t="s">
        <v>1030</v>
      </c>
      <c r="T415" s="39">
        <f>IFERROR(IF(I415 &gt;= H415, H415/H415, IF(I415 &lt; H415, I415/H415, 0)),0)</f>
        <v>0.97631578947368425</v>
      </c>
    </row>
    <row r="416" spans="1:20" x14ac:dyDescent="0.45">
      <c r="A416" s="4" t="s">
        <v>1410</v>
      </c>
      <c r="B416" t="s">
        <v>1411</v>
      </c>
      <c r="C416">
        <v>8</v>
      </c>
      <c r="D416">
        <v>9</v>
      </c>
      <c r="E416" t="s">
        <v>709</v>
      </c>
      <c r="F416">
        <v>0.68600000000000005</v>
      </c>
      <c r="H416">
        <v>380</v>
      </c>
      <c r="I416" s="26">
        <v>371</v>
      </c>
      <c r="J416" s="8">
        <v>43955</v>
      </c>
      <c r="K416" s="18" t="s">
        <v>1410</v>
      </c>
      <c r="L416" s="18"/>
      <c r="M416" s="2">
        <v>8</v>
      </c>
      <c r="N416" s="2"/>
      <c r="O416" s="2">
        <v>2477</v>
      </c>
      <c r="P416" s="2"/>
      <c r="Q416" s="5" t="s">
        <v>201</v>
      </c>
      <c r="R416" s="1" t="s">
        <v>414</v>
      </c>
      <c r="S416" s="22" t="s">
        <v>1031</v>
      </c>
      <c r="T416" s="39">
        <f>IF(I416 &gt;= H416, (I416-H416)/((F416*O416)-H416), 0)</f>
        <v>0</v>
      </c>
    </row>
    <row r="417" spans="1:20" x14ac:dyDescent="0.45">
      <c r="A417" s="4" t="s">
        <v>1410</v>
      </c>
      <c r="B417" t="s">
        <v>1411</v>
      </c>
      <c r="C417">
        <v>9</v>
      </c>
      <c r="D417">
        <v>10</v>
      </c>
      <c r="E417" t="s">
        <v>709</v>
      </c>
      <c r="H417">
        <v>384</v>
      </c>
      <c r="I417" s="26">
        <v>380</v>
      </c>
      <c r="J417" s="5"/>
      <c r="K417" s="2"/>
      <c r="L417" s="2"/>
      <c r="M417" s="2"/>
      <c r="N417" s="2"/>
      <c r="O417" s="2"/>
      <c r="P417" s="2"/>
      <c r="Q417" s="5" t="s">
        <v>201</v>
      </c>
      <c r="R417" s="1" t="s">
        <v>413</v>
      </c>
      <c r="S417" s="22" t="s">
        <v>1032</v>
      </c>
      <c r="T417" s="39">
        <f>IFERROR(IF(I417 &gt;= H417, H417/H417, IF(I417 &lt; H417, I417/H417, 0)),0)</f>
        <v>0.98958333333333337</v>
      </c>
    </row>
    <row r="418" spans="1:20" x14ac:dyDescent="0.45">
      <c r="A418" s="4" t="s">
        <v>1410</v>
      </c>
      <c r="B418" t="s">
        <v>1411</v>
      </c>
      <c r="C418">
        <v>9</v>
      </c>
      <c r="D418">
        <v>10</v>
      </c>
      <c r="E418" t="s">
        <v>709</v>
      </c>
      <c r="F418">
        <v>0.67300000000000004</v>
      </c>
      <c r="H418">
        <v>384</v>
      </c>
      <c r="I418" s="26">
        <v>380</v>
      </c>
      <c r="J418" s="8">
        <v>43955</v>
      </c>
      <c r="K418" s="18" t="s">
        <v>1410</v>
      </c>
      <c r="L418" s="18"/>
      <c r="M418" s="2">
        <v>9</v>
      </c>
      <c r="N418" s="2"/>
      <c r="O418" s="2">
        <v>2555</v>
      </c>
      <c r="P418" s="2"/>
      <c r="Q418" s="5" t="s">
        <v>201</v>
      </c>
      <c r="R418" s="1" t="s">
        <v>416</v>
      </c>
      <c r="S418" s="22" t="s">
        <v>1033</v>
      </c>
      <c r="T418" s="39">
        <f>IF(I418 &gt;= H418, (I418-H418)/((F418*O418)-H418), 0)</f>
        <v>0</v>
      </c>
    </row>
    <row r="419" spans="1:20" x14ac:dyDescent="0.45">
      <c r="A419" s="4" t="s">
        <v>1410</v>
      </c>
      <c r="B419" t="s">
        <v>1411</v>
      </c>
      <c r="C419">
        <v>10</v>
      </c>
      <c r="D419">
        <v>11</v>
      </c>
      <c r="E419" t="s">
        <v>709</v>
      </c>
      <c r="H419">
        <v>393</v>
      </c>
      <c r="I419" s="26">
        <v>384</v>
      </c>
      <c r="J419" s="5"/>
      <c r="K419" s="2"/>
      <c r="L419" s="2"/>
      <c r="M419" s="2"/>
      <c r="N419" s="2"/>
      <c r="O419" s="2"/>
      <c r="P419" s="2"/>
      <c r="Q419" s="5" t="s">
        <v>201</v>
      </c>
      <c r="R419" s="1" t="s">
        <v>415</v>
      </c>
      <c r="S419" s="22" t="s">
        <v>1034</v>
      </c>
      <c r="T419" s="39">
        <f>IFERROR(IF(I419 &gt;= H419, H419/H419, IF(I419 &lt; H419, I419/H419, 0)),0)</f>
        <v>0.97709923664122134</v>
      </c>
    </row>
    <row r="420" spans="1:20" x14ac:dyDescent="0.45">
      <c r="A420" s="4" t="s">
        <v>1410</v>
      </c>
      <c r="B420" t="s">
        <v>1411</v>
      </c>
      <c r="C420">
        <v>10</v>
      </c>
      <c r="D420">
        <v>11</v>
      </c>
      <c r="E420" t="s">
        <v>709</v>
      </c>
      <c r="F420">
        <v>0.69199999999999995</v>
      </c>
      <c r="H420">
        <v>393</v>
      </c>
      <c r="I420" s="26">
        <v>384</v>
      </c>
      <c r="J420" s="8">
        <v>43955</v>
      </c>
      <c r="K420" s="18" t="s">
        <v>1410</v>
      </c>
      <c r="L420" s="18"/>
      <c r="M420" s="2">
        <v>10</v>
      </c>
      <c r="N420" s="2"/>
      <c r="O420" s="2">
        <v>2610</v>
      </c>
      <c r="P420" s="2"/>
      <c r="Q420" s="5" t="s">
        <v>201</v>
      </c>
      <c r="R420" s="1" t="s">
        <v>418</v>
      </c>
      <c r="S420" s="22" t="s">
        <v>1035</v>
      </c>
      <c r="T420" s="39">
        <f>IF(I420 &gt;= H420, (I420-H420)/((F420*O420)-H420), 0)</f>
        <v>0</v>
      </c>
    </row>
    <row r="421" spans="1:20" x14ac:dyDescent="0.45">
      <c r="A421" s="4" t="s">
        <v>1410</v>
      </c>
      <c r="B421" t="s">
        <v>1411</v>
      </c>
      <c r="C421">
        <v>11</v>
      </c>
      <c r="D421">
        <v>12</v>
      </c>
      <c r="E421" t="s">
        <v>709</v>
      </c>
      <c r="H421">
        <v>405</v>
      </c>
      <c r="I421" s="26">
        <v>402</v>
      </c>
      <c r="J421" s="5"/>
      <c r="K421" s="2"/>
      <c r="L421" s="2"/>
      <c r="M421" s="2"/>
      <c r="N421" s="2"/>
      <c r="O421" s="2"/>
      <c r="P421" s="2"/>
      <c r="Q421" s="5" t="s">
        <v>201</v>
      </c>
      <c r="R421" s="1" t="s">
        <v>417</v>
      </c>
      <c r="S421" s="22" t="s">
        <v>1036</v>
      </c>
      <c r="T421" s="39">
        <f>IFERROR(IF(I421 &gt;= H421, H421/H421, IF(I421 &lt; H421, I421/H421, 0)),0)</f>
        <v>0.99259259259259258</v>
      </c>
    </row>
    <row r="422" spans="1:20" x14ac:dyDescent="0.45">
      <c r="A422" s="43" t="s">
        <v>1410</v>
      </c>
      <c r="B422" s="9" t="s">
        <v>1411</v>
      </c>
      <c r="C422" s="9">
        <v>11</v>
      </c>
      <c r="D422" s="9">
        <v>12</v>
      </c>
      <c r="E422" s="9" t="s">
        <v>709</v>
      </c>
      <c r="F422" s="9">
        <v>0.68899999999999995</v>
      </c>
      <c r="G422" s="9"/>
      <c r="H422" s="9">
        <v>405</v>
      </c>
      <c r="I422" s="28">
        <v>402</v>
      </c>
      <c r="J422" s="10">
        <v>43955</v>
      </c>
      <c r="K422" s="19" t="s">
        <v>1410</v>
      </c>
      <c r="L422" s="19"/>
      <c r="M422" s="11">
        <v>11</v>
      </c>
      <c r="N422" s="11"/>
      <c r="O422" s="11">
        <v>2554</v>
      </c>
      <c r="P422" s="11"/>
      <c r="Q422" s="12" t="s">
        <v>201</v>
      </c>
      <c r="R422" s="13" t="s">
        <v>1798</v>
      </c>
      <c r="S422" s="23" t="s">
        <v>1037</v>
      </c>
      <c r="T422" s="40">
        <f>IF(I422 &gt;= H422, (I422-H422)/((F422*O422)-H422), 0)</f>
        <v>0</v>
      </c>
    </row>
    <row r="423" spans="1:20" x14ac:dyDescent="0.45">
      <c r="A423" s="4"/>
      <c r="B423" t="s">
        <v>1411</v>
      </c>
      <c r="D423" t="s">
        <v>708</v>
      </c>
      <c r="E423" t="s">
        <v>738</v>
      </c>
      <c r="G423">
        <v>6.2E-2</v>
      </c>
      <c r="I423" s="26">
        <v>3</v>
      </c>
      <c r="J423" s="8">
        <v>44054</v>
      </c>
      <c r="K423" s="18"/>
      <c r="L423" s="18" t="s">
        <v>1411</v>
      </c>
      <c r="M423" s="2"/>
      <c r="N423" s="2" t="s">
        <v>708</v>
      </c>
      <c r="O423" s="2"/>
      <c r="P423" s="2">
        <v>1649</v>
      </c>
      <c r="Q423" s="5" t="s">
        <v>204</v>
      </c>
      <c r="R423" s="1" t="s">
        <v>1858</v>
      </c>
      <c r="S423" s="22" t="s">
        <v>1859</v>
      </c>
      <c r="T423" s="39">
        <f>I423/(G423*P423)</f>
        <v>2.9343297012852366E-2</v>
      </c>
    </row>
    <row r="424" spans="1:20" x14ac:dyDescent="0.45">
      <c r="A424" s="4" t="s">
        <v>1410</v>
      </c>
      <c r="B424" t="s">
        <v>1411</v>
      </c>
      <c r="C424" t="s">
        <v>708</v>
      </c>
      <c r="D424">
        <v>1</v>
      </c>
      <c r="E424" t="s">
        <v>738</v>
      </c>
      <c r="H424">
        <v>1</v>
      </c>
      <c r="I424" s="26">
        <v>5</v>
      </c>
      <c r="J424" s="5"/>
      <c r="K424" s="2"/>
      <c r="L424" s="2"/>
      <c r="M424" s="2"/>
      <c r="N424" s="2"/>
      <c r="O424" s="2"/>
      <c r="P424" s="2"/>
      <c r="Q424" s="5" t="s">
        <v>204</v>
      </c>
      <c r="R424" s="1" t="s">
        <v>133</v>
      </c>
      <c r="S424" s="22" t="s">
        <v>1038</v>
      </c>
      <c r="T424" s="39">
        <f>IFERROR(IF(I424 &gt;= H424, H424/H424, IF(I424 &lt; H424, I424/H424, 0)),0)</f>
        <v>1</v>
      </c>
    </row>
    <row r="425" spans="1:20" x14ac:dyDescent="0.45">
      <c r="A425" s="4" t="s">
        <v>1410</v>
      </c>
      <c r="B425" t="s">
        <v>1411</v>
      </c>
      <c r="C425" t="s">
        <v>708</v>
      </c>
      <c r="D425">
        <v>1</v>
      </c>
      <c r="E425" t="s">
        <v>738</v>
      </c>
      <c r="F425">
        <v>5.7000000000000002E-2</v>
      </c>
      <c r="H425">
        <v>1</v>
      </c>
      <c r="I425" s="26">
        <v>5</v>
      </c>
      <c r="J425" s="8">
        <v>43955</v>
      </c>
      <c r="K425" s="18" t="s">
        <v>1410</v>
      </c>
      <c r="L425" s="18"/>
      <c r="M425" s="2" t="s">
        <v>708</v>
      </c>
      <c r="N425" s="2"/>
      <c r="O425" s="2">
        <v>1930</v>
      </c>
      <c r="P425" s="2"/>
      <c r="Q425" s="5" t="s">
        <v>204</v>
      </c>
      <c r="R425" s="1" t="s">
        <v>135</v>
      </c>
      <c r="S425" s="22" t="s">
        <v>1039</v>
      </c>
      <c r="T425" s="39">
        <f>IF(I425 &gt;= H425, (I425-H425)/((F425*O425)-H425), 0)</f>
        <v>3.6693881295294009E-2</v>
      </c>
    </row>
    <row r="426" spans="1:20" x14ac:dyDescent="0.45">
      <c r="A426" s="4" t="s">
        <v>1410</v>
      </c>
      <c r="B426" t="s">
        <v>1411</v>
      </c>
      <c r="C426">
        <v>1</v>
      </c>
      <c r="D426">
        <v>2</v>
      </c>
      <c r="E426" t="s">
        <v>738</v>
      </c>
      <c r="H426">
        <v>3</v>
      </c>
      <c r="I426" s="26">
        <v>10</v>
      </c>
      <c r="J426" s="5"/>
      <c r="K426" s="2"/>
      <c r="L426" s="2"/>
      <c r="M426" s="2"/>
      <c r="N426" s="2"/>
      <c r="O426" s="2"/>
      <c r="P426" s="2"/>
      <c r="Q426" s="5" t="s">
        <v>204</v>
      </c>
      <c r="R426" s="1" t="s">
        <v>134</v>
      </c>
      <c r="S426" s="22" t="s">
        <v>1040</v>
      </c>
      <c r="T426" s="39">
        <f>IFERROR(IF(I426 &gt;= H426, H426/H426, IF(I426 &lt; H426, I426/H426, 0)),0)</f>
        <v>1</v>
      </c>
    </row>
    <row r="427" spans="1:20" x14ac:dyDescent="0.45">
      <c r="A427" s="4" t="s">
        <v>1410</v>
      </c>
      <c r="B427" t="s">
        <v>1411</v>
      </c>
      <c r="C427">
        <v>1</v>
      </c>
      <c r="D427">
        <v>2</v>
      </c>
      <c r="E427" t="s">
        <v>738</v>
      </c>
      <c r="F427">
        <v>5.1999999999999998E-2</v>
      </c>
      <c r="H427">
        <v>3</v>
      </c>
      <c r="I427" s="26">
        <v>10</v>
      </c>
      <c r="J427" s="8">
        <v>43955</v>
      </c>
      <c r="K427" s="18" t="s">
        <v>1410</v>
      </c>
      <c r="L427" s="18"/>
      <c r="M427" s="2">
        <v>1</v>
      </c>
      <c r="N427" s="2"/>
      <c r="O427" s="2">
        <v>1963</v>
      </c>
      <c r="P427" s="2"/>
      <c r="Q427" s="5" t="s">
        <v>204</v>
      </c>
      <c r="R427" s="1" t="s">
        <v>137</v>
      </c>
      <c r="S427" s="22" t="s">
        <v>1041</v>
      </c>
      <c r="T427" s="39">
        <f>IF(I427 &gt;= H427, (I427-H427)/((F427*O427)-H427), 0)</f>
        <v>7.0652832169243812E-2</v>
      </c>
    </row>
    <row r="428" spans="1:20" x14ac:dyDescent="0.45">
      <c r="A428" s="4" t="s">
        <v>1410</v>
      </c>
      <c r="B428" t="s">
        <v>1411</v>
      </c>
      <c r="C428">
        <v>2</v>
      </c>
      <c r="D428">
        <v>3</v>
      </c>
      <c r="E428" t="s">
        <v>738</v>
      </c>
      <c r="H428">
        <v>11</v>
      </c>
      <c r="I428" s="26">
        <v>22</v>
      </c>
      <c r="J428" s="5"/>
      <c r="K428" s="2"/>
      <c r="L428" s="2"/>
      <c r="M428" s="2"/>
      <c r="N428" s="2"/>
      <c r="O428" s="2"/>
      <c r="P428" s="2"/>
      <c r="Q428" s="5" t="s">
        <v>204</v>
      </c>
      <c r="R428" s="1" t="s">
        <v>136</v>
      </c>
      <c r="S428" s="22" t="s">
        <v>1042</v>
      </c>
      <c r="T428" s="39">
        <f>IFERROR(IF(I428 &gt;= H428, H428/H428, IF(I428 &lt; H428, I428/H428, 0)),0)</f>
        <v>1</v>
      </c>
    </row>
    <row r="429" spans="1:20" x14ac:dyDescent="0.45">
      <c r="A429" s="4" t="s">
        <v>1410</v>
      </c>
      <c r="B429" t="s">
        <v>1411</v>
      </c>
      <c r="C429">
        <v>2</v>
      </c>
      <c r="D429">
        <v>3</v>
      </c>
      <c r="E429" t="s">
        <v>738</v>
      </c>
      <c r="F429">
        <v>5.8999999999999997E-2</v>
      </c>
      <c r="H429">
        <v>11</v>
      </c>
      <c r="I429" s="26">
        <v>22</v>
      </c>
      <c r="J429" s="8">
        <v>43955</v>
      </c>
      <c r="K429" s="18" t="s">
        <v>1410</v>
      </c>
      <c r="L429" s="18"/>
      <c r="M429" s="2">
        <v>2</v>
      </c>
      <c r="N429" s="2"/>
      <c r="O429" s="2">
        <v>2099</v>
      </c>
      <c r="P429" s="2"/>
      <c r="Q429" s="5" t="s">
        <v>204</v>
      </c>
      <c r="R429" s="1" t="s">
        <v>139</v>
      </c>
      <c r="S429" s="22" t="s">
        <v>1043</v>
      </c>
      <c r="T429" s="39">
        <f>IF(I429 &gt;= H429, (I429-H429)/((F429*O429)-H429), 0)</f>
        <v>9.7482298100867601E-2</v>
      </c>
    </row>
    <row r="430" spans="1:20" x14ac:dyDescent="0.45">
      <c r="A430" s="4" t="s">
        <v>1410</v>
      </c>
      <c r="B430" t="s">
        <v>1411</v>
      </c>
      <c r="C430">
        <v>3</v>
      </c>
      <c r="D430">
        <v>4</v>
      </c>
      <c r="E430" t="s">
        <v>738</v>
      </c>
      <c r="H430">
        <v>16</v>
      </c>
      <c r="I430" s="26">
        <v>19</v>
      </c>
      <c r="J430" s="5"/>
      <c r="K430" s="2"/>
      <c r="L430" s="2"/>
      <c r="M430" s="2"/>
      <c r="N430" s="2"/>
      <c r="O430" s="2"/>
      <c r="P430" s="2"/>
      <c r="Q430" s="5" t="s">
        <v>204</v>
      </c>
      <c r="R430" s="1" t="s">
        <v>138</v>
      </c>
      <c r="S430" s="22" t="s">
        <v>1044</v>
      </c>
      <c r="T430" s="39">
        <f>IFERROR(IF(I430 &gt;= H430, H430/H430, IF(I430 &lt; H430, I430/H430, 0)),0)</f>
        <v>1</v>
      </c>
    </row>
    <row r="431" spans="1:20" x14ac:dyDescent="0.45">
      <c r="A431" s="4" t="s">
        <v>1410</v>
      </c>
      <c r="B431" t="s">
        <v>1411</v>
      </c>
      <c r="C431">
        <v>3</v>
      </c>
      <c r="D431">
        <v>4</v>
      </c>
      <c r="E431" t="s">
        <v>738</v>
      </c>
      <c r="F431">
        <v>5.3999999999999999E-2</v>
      </c>
      <c r="H431">
        <v>16</v>
      </c>
      <c r="I431" s="26">
        <v>19</v>
      </c>
      <c r="J431" s="8">
        <v>43955</v>
      </c>
      <c r="K431" s="18" t="s">
        <v>1410</v>
      </c>
      <c r="L431" s="18"/>
      <c r="M431" s="2">
        <v>3</v>
      </c>
      <c r="N431" s="2"/>
      <c r="O431" s="2">
        <v>2148</v>
      </c>
      <c r="P431" s="2"/>
      <c r="Q431" s="5" t="s">
        <v>204</v>
      </c>
      <c r="R431" s="1" t="s">
        <v>141</v>
      </c>
      <c r="S431" s="22" t="s">
        <v>1045</v>
      </c>
      <c r="T431" s="39">
        <f>IF(I431 &gt;= H431, (I431-H431)/((F431*O431)-H431), 0)</f>
        <v>3.000240019201536E-2</v>
      </c>
    </row>
    <row r="432" spans="1:20" x14ac:dyDescent="0.45">
      <c r="A432" s="4" t="s">
        <v>1410</v>
      </c>
      <c r="B432" t="s">
        <v>1411</v>
      </c>
      <c r="C432">
        <v>4</v>
      </c>
      <c r="D432">
        <v>5</v>
      </c>
      <c r="E432" t="s">
        <v>738</v>
      </c>
      <c r="H432">
        <v>28</v>
      </c>
      <c r="I432" s="26">
        <v>31</v>
      </c>
      <c r="J432" s="5"/>
      <c r="K432" s="2"/>
      <c r="L432" s="2"/>
      <c r="M432" s="2"/>
      <c r="N432" s="2"/>
      <c r="O432" s="2"/>
      <c r="P432" s="2"/>
      <c r="Q432" s="5" t="s">
        <v>204</v>
      </c>
      <c r="R432" s="1" t="s">
        <v>140</v>
      </c>
      <c r="S432" s="22" t="s">
        <v>1046</v>
      </c>
      <c r="T432" s="39">
        <f>IFERROR(IF(I432 &gt;= H432, H432/H432, IF(I432 &lt; H432, I432/H432, 0)),0)</f>
        <v>1</v>
      </c>
    </row>
    <row r="433" spans="1:20" x14ac:dyDescent="0.45">
      <c r="A433" s="4" t="s">
        <v>1410</v>
      </c>
      <c r="B433" t="s">
        <v>1411</v>
      </c>
      <c r="C433">
        <v>4</v>
      </c>
      <c r="D433">
        <v>5</v>
      </c>
      <c r="E433" t="s">
        <v>738</v>
      </c>
      <c r="F433">
        <v>5.6000000000000001E-2</v>
      </c>
      <c r="H433">
        <v>28</v>
      </c>
      <c r="I433" s="26">
        <v>31</v>
      </c>
      <c r="J433" s="8">
        <v>43955</v>
      </c>
      <c r="K433" s="18" t="s">
        <v>1410</v>
      </c>
      <c r="L433" s="18"/>
      <c r="M433" s="2">
        <v>4</v>
      </c>
      <c r="N433" s="2"/>
      <c r="O433" s="2">
        <v>2163</v>
      </c>
      <c r="P433" s="2"/>
      <c r="Q433" s="5" t="s">
        <v>204</v>
      </c>
      <c r="R433" s="1" t="s">
        <v>258</v>
      </c>
      <c r="S433" s="22" t="s">
        <v>1047</v>
      </c>
      <c r="T433" s="39">
        <f>IF(I433 &gt;= H433, (I433-H433)/((F433*O433)-H433), 0)</f>
        <v>3.2213727343011769E-2</v>
      </c>
    </row>
    <row r="434" spans="1:20" x14ac:dyDescent="0.45">
      <c r="A434" s="4" t="s">
        <v>1410</v>
      </c>
      <c r="B434" t="s">
        <v>1411</v>
      </c>
      <c r="C434">
        <v>5</v>
      </c>
      <c r="D434">
        <v>6</v>
      </c>
      <c r="E434" t="s">
        <v>738</v>
      </c>
      <c r="H434">
        <v>32</v>
      </c>
      <c r="I434" s="26">
        <v>32</v>
      </c>
      <c r="J434" s="5"/>
      <c r="K434" s="2"/>
      <c r="L434" s="2"/>
      <c r="M434" s="2"/>
      <c r="N434" s="2"/>
      <c r="O434" s="2"/>
      <c r="P434" s="2"/>
      <c r="Q434" s="5" t="s">
        <v>204</v>
      </c>
      <c r="R434" s="1" t="s">
        <v>257</v>
      </c>
      <c r="S434" s="22" t="s">
        <v>1048</v>
      </c>
      <c r="T434" s="39">
        <f>IFERROR(IF(I434 &gt;= H434, H434/H434, IF(I434 &lt; H434, I434/H434, 0)),0)</f>
        <v>1</v>
      </c>
    </row>
    <row r="435" spans="1:20" x14ac:dyDescent="0.45">
      <c r="A435" s="4" t="s">
        <v>1410</v>
      </c>
      <c r="B435" t="s">
        <v>1411</v>
      </c>
      <c r="C435">
        <v>5</v>
      </c>
      <c r="D435">
        <v>6</v>
      </c>
      <c r="E435" t="s">
        <v>738</v>
      </c>
      <c r="F435">
        <v>5.3999999999999999E-2</v>
      </c>
      <c r="H435">
        <v>32</v>
      </c>
      <c r="I435" s="26">
        <v>32</v>
      </c>
      <c r="J435" s="8">
        <v>43955</v>
      </c>
      <c r="K435" s="18" t="s">
        <v>1410</v>
      </c>
      <c r="L435" s="18"/>
      <c r="M435" s="2">
        <v>5</v>
      </c>
      <c r="N435" s="2"/>
      <c r="O435" s="2">
        <v>2205</v>
      </c>
      <c r="P435" s="2"/>
      <c r="Q435" s="5" t="s">
        <v>204</v>
      </c>
      <c r="R435" s="1" t="s">
        <v>420</v>
      </c>
      <c r="S435" s="22" t="s">
        <v>1049</v>
      </c>
      <c r="T435" s="39">
        <f>IF(I435 &gt;= H435, (I435-H435)/((F435*O435)-H435), 0)</f>
        <v>0</v>
      </c>
    </row>
    <row r="436" spans="1:20" x14ac:dyDescent="0.45">
      <c r="A436" s="4" t="s">
        <v>1410</v>
      </c>
      <c r="B436" t="s">
        <v>1411</v>
      </c>
      <c r="C436">
        <v>6</v>
      </c>
      <c r="D436">
        <v>7</v>
      </c>
      <c r="E436" t="s">
        <v>738</v>
      </c>
      <c r="H436">
        <v>32</v>
      </c>
      <c r="I436" s="26">
        <v>33</v>
      </c>
      <c r="J436" s="5"/>
      <c r="K436" s="2"/>
      <c r="L436" s="2"/>
      <c r="M436" s="2"/>
      <c r="N436" s="2"/>
      <c r="O436" s="2"/>
      <c r="P436" s="2"/>
      <c r="Q436" s="5" t="s">
        <v>204</v>
      </c>
      <c r="R436" s="1" t="s">
        <v>419</v>
      </c>
      <c r="S436" s="22" t="s">
        <v>1050</v>
      </c>
      <c r="T436" s="39">
        <f>IFERROR(IF(I436 &gt;= H436, H436/H436, IF(I436 &lt; H436, I436/H436, 0)),0)</f>
        <v>1</v>
      </c>
    </row>
    <row r="437" spans="1:20" x14ac:dyDescent="0.45">
      <c r="A437" s="4" t="s">
        <v>1410</v>
      </c>
      <c r="B437" t="s">
        <v>1411</v>
      </c>
      <c r="C437">
        <v>6</v>
      </c>
      <c r="D437">
        <v>7</v>
      </c>
      <c r="E437" t="s">
        <v>738</v>
      </c>
      <c r="F437">
        <v>5.5E-2</v>
      </c>
      <c r="H437">
        <v>32</v>
      </c>
      <c r="I437" s="26">
        <v>33</v>
      </c>
      <c r="J437" s="8">
        <v>43955</v>
      </c>
      <c r="K437" s="18" t="s">
        <v>1410</v>
      </c>
      <c r="L437" s="18"/>
      <c r="M437" s="2">
        <v>6</v>
      </c>
      <c r="N437" s="2"/>
      <c r="O437" s="2">
        <v>2326</v>
      </c>
      <c r="P437" s="2"/>
      <c r="Q437" s="5" t="s">
        <v>204</v>
      </c>
      <c r="R437" s="1" t="s">
        <v>422</v>
      </c>
      <c r="S437" s="22" t="s">
        <v>1051</v>
      </c>
      <c r="T437" s="39">
        <f>IF(I437 &gt;= H437, (I437-H437)/((F437*O437)-H437), 0)</f>
        <v>1.0424267695194412E-2</v>
      </c>
    </row>
    <row r="438" spans="1:20" x14ac:dyDescent="0.45">
      <c r="A438" s="4" t="s">
        <v>1410</v>
      </c>
      <c r="B438" t="s">
        <v>1411</v>
      </c>
      <c r="C438">
        <v>7</v>
      </c>
      <c r="D438">
        <v>8</v>
      </c>
      <c r="E438" t="s">
        <v>738</v>
      </c>
      <c r="H438">
        <v>29</v>
      </c>
      <c r="I438" s="26">
        <v>30</v>
      </c>
      <c r="J438" s="5"/>
      <c r="K438" s="2"/>
      <c r="L438" s="2"/>
      <c r="M438" s="2"/>
      <c r="N438" s="2"/>
      <c r="O438" s="2"/>
      <c r="P438" s="2"/>
      <c r="Q438" s="5" t="s">
        <v>204</v>
      </c>
      <c r="R438" s="1" t="s">
        <v>421</v>
      </c>
      <c r="S438" s="22" t="s">
        <v>1052</v>
      </c>
      <c r="T438" s="39">
        <f>IFERROR(IF(I438 &gt;= H438, H438/H438, IF(I438 &lt; H438, I438/H438, 0)),0)</f>
        <v>1</v>
      </c>
    </row>
    <row r="439" spans="1:20" x14ac:dyDescent="0.45">
      <c r="A439" s="4" t="s">
        <v>1410</v>
      </c>
      <c r="B439" t="s">
        <v>1411</v>
      </c>
      <c r="C439">
        <v>7</v>
      </c>
      <c r="D439">
        <v>8</v>
      </c>
      <c r="E439" t="s">
        <v>738</v>
      </c>
      <c r="F439">
        <v>5.0999999999999997E-2</v>
      </c>
      <c r="H439">
        <v>29</v>
      </c>
      <c r="I439" s="26">
        <v>30</v>
      </c>
      <c r="J439" s="8">
        <v>43955</v>
      </c>
      <c r="K439" s="18" t="s">
        <v>1410</v>
      </c>
      <c r="L439" s="18"/>
      <c r="M439" s="2">
        <v>7</v>
      </c>
      <c r="N439" s="2"/>
      <c r="O439" s="2">
        <v>2371</v>
      </c>
      <c r="P439" s="2"/>
      <c r="Q439" s="5" t="s">
        <v>204</v>
      </c>
      <c r="R439" s="1" t="s">
        <v>424</v>
      </c>
      <c r="S439" s="22" t="s">
        <v>1053</v>
      </c>
      <c r="T439" s="39">
        <f>IF(I439 &gt;= H439, (I439-H439)/((F439*O439)-H439), 0)</f>
        <v>1.0878906887435952E-2</v>
      </c>
    </row>
    <row r="440" spans="1:20" x14ac:dyDescent="0.45">
      <c r="A440" s="4" t="s">
        <v>1410</v>
      </c>
      <c r="B440" t="s">
        <v>1411</v>
      </c>
      <c r="C440">
        <v>8</v>
      </c>
      <c r="D440">
        <v>9</v>
      </c>
      <c r="E440" t="s">
        <v>738</v>
      </c>
      <c r="H440">
        <v>40</v>
      </c>
      <c r="I440" s="26">
        <v>35</v>
      </c>
      <c r="J440" s="5"/>
      <c r="K440" s="2"/>
      <c r="L440" s="2"/>
      <c r="M440" s="2"/>
      <c r="N440" s="2"/>
      <c r="O440" s="2"/>
      <c r="P440" s="2"/>
      <c r="Q440" s="5" t="s">
        <v>204</v>
      </c>
      <c r="R440" s="1" t="s">
        <v>423</v>
      </c>
      <c r="S440" s="22" t="s">
        <v>1054</v>
      </c>
      <c r="T440" s="39">
        <f>IFERROR(IF(I440 &gt;= H440, H440/H440, IF(I440 &lt; H440, I440/H440, 0)),0)</f>
        <v>0.875</v>
      </c>
    </row>
    <row r="441" spans="1:20" x14ac:dyDescent="0.45">
      <c r="A441" s="4" t="s">
        <v>1410</v>
      </c>
      <c r="B441" t="s">
        <v>1411</v>
      </c>
      <c r="C441">
        <v>8</v>
      </c>
      <c r="D441">
        <v>9</v>
      </c>
      <c r="E441" t="s">
        <v>738</v>
      </c>
      <c r="F441">
        <v>4.9000000000000002E-2</v>
      </c>
      <c r="H441">
        <v>40</v>
      </c>
      <c r="I441" s="26">
        <v>35</v>
      </c>
      <c r="J441" s="8">
        <v>43955</v>
      </c>
      <c r="K441" s="18" t="s">
        <v>1410</v>
      </c>
      <c r="L441" s="18"/>
      <c r="M441" s="2">
        <v>8</v>
      </c>
      <c r="N441" s="2"/>
      <c r="O441" s="2">
        <v>2477</v>
      </c>
      <c r="P441" s="2"/>
      <c r="Q441" s="5" t="s">
        <v>204</v>
      </c>
      <c r="R441" s="1" t="s">
        <v>426</v>
      </c>
      <c r="S441" s="22" t="s">
        <v>1055</v>
      </c>
      <c r="T441" s="39">
        <f>IF(I441 &gt;= H441, (I441-H441)/((F441*O441)-H441), 0)</f>
        <v>0</v>
      </c>
    </row>
    <row r="442" spans="1:20" x14ac:dyDescent="0.45">
      <c r="A442" s="4" t="s">
        <v>1410</v>
      </c>
      <c r="B442" t="s">
        <v>1411</v>
      </c>
      <c r="C442">
        <v>9</v>
      </c>
      <c r="D442">
        <v>10</v>
      </c>
      <c r="E442" t="s">
        <v>738</v>
      </c>
      <c r="H442">
        <v>28</v>
      </c>
      <c r="I442" s="26">
        <v>28</v>
      </c>
      <c r="J442" s="5"/>
      <c r="K442" s="2"/>
      <c r="L442" s="2"/>
      <c r="M442" s="2"/>
      <c r="N442" s="2"/>
      <c r="O442" s="2"/>
      <c r="P442" s="2"/>
      <c r="Q442" s="5" t="s">
        <v>204</v>
      </c>
      <c r="R442" s="1" t="s">
        <v>425</v>
      </c>
      <c r="S442" s="22" t="s">
        <v>1056</v>
      </c>
      <c r="T442" s="39">
        <f>IFERROR(IF(I442 &gt;= H442, H442/H442, IF(I442 &lt; H442, I442/H442, 0)),0)</f>
        <v>1</v>
      </c>
    </row>
    <row r="443" spans="1:20" x14ac:dyDescent="0.45">
      <c r="A443" s="4" t="s">
        <v>1410</v>
      </c>
      <c r="B443" t="s">
        <v>1411</v>
      </c>
      <c r="C443">
        <v>9</v>
      </c>
      <c r="D443">
        <v>10</v>
      </c>
      <c r="E443" t="s">
        <v>738</v>
      </c>
      <c r="F443">
        <v>5.2999999999999999E-2</v>
      </c>
      <c r="H443">
        <v>28</v>
      </c>
      <c r="I443" s="26">
        <v>28</v>
      </c>
      <c r="J443" s="8">
        <v>43955</v>
      </c>
      <c r="K443" s="18" t="s">
        <v>1410</v>
      </c>
      <c r="L443" s="18"/>
      <c r="M443" s="2">
        <v>9</v>
      </c>
      <c r="N443" s="2"/>
      <c r="O443" s="2">
        <v>2555</v>
      </c>
      <c r="P443" s="2"/>
      <c r="Q443" s="5" t="s">
        <v>204</v>
      </c>
      <c r="R443" s="1" t="s">
        <v>428</v>
      </c>
      <c r="S443" s="22" t="s">
        <v>1057</v>
      </c>
      <c r="T443" s="39">
        <f>IF(I443 &gt;= H443, (I443-H443)/((F443*O443)-H443), 0)</f>
        <v>0</v>
      </c>
    </row>
    <row r="444" spans="1:20" x14ac:dyDescent="0.45">
      <c r="A444" s="4" t="s">
        <v>1410</v>
      </c>
      <c r="B444" t="s">
        <v>1411</v>
      </c>
      <c r="C444">
        <v>10</v>
      </c>
      <c r="D444">
        <v>11</v>
      </c>
      <c r="E444" t="s">
        <v>738</v>
      </c>
      <c r="H444">
        <v>43</v>
      </c>
      <c r="I444" s="26">
        <v>42</v>
      </c>
      <c r="J444" s="5"/>
      <c r="K444" s="2"/>
      <c r="L444" s="2"/>
      <c r="M444" s="2"/>
      <c r="N444" s="2"/>
      <c r="O444" s="2"/>
      <c r="P444" s="2"/>
      <c r="Q444" s="5" t="s">
        <v>204</v>
      </c>
      <c r="R444" s="1" t="s">
        <v>427</v>
      </c>
      <c r="S444" s="22" t="s">
        <v>1058</v>
      </c>
      <c r="T444" s="39">
        <f>IFERROR(IF(I444 &gt;= H444, H444/H444, IF(I444 &lt; H444, I444/H444, 0)),0)</f>
        <v>0.97674418604651159</v>
      </c>
    </row>
    <row r="445" spans="1:20" x14ac:dyDescent="0.45">
      <c r="A445" s="4" t="s">
        <v>1410</v>
      </c>
      <c r="B445" t="s">
        <v>1411</v>
      </c>
      <c r="C445">
        <v>10</v>
      </c>
      <c r="D445">
        <v>11</v>
      </c>
      <c r="E445" t="s">
        <v>738</v>
      </c>
      <c r="F445">
        <v>5.6000000000000001E-2</v>
      </c>
      <c r="H445">
        <v>43</v>
      </c>
      <c r="I445" s="26">
        <v>42</v>
      </c>
      <c r="J445" s="8">
        <v>43955</v>
      </c>
      <c r="K445" s="18" t="s">
        <v>1410</v>
      </c>
      <c r="L445" s="18"/>
      <c r="M445" s="2">
        <v>10</v>
      </c>
      <c r="N445" s="2"/>
      <c r="O445" s="2">
        <v>2610</v>
      </c>
      <c r="P445" s="2"/>
      <c r="Q445" s="5" t="s">
        <v>204</v>
      </c>
      <c r="R445" s="1" t="s">
        <v>430</v>
      </c>
      <c r="S445" s="22" t="s">
        <v>1059</v>
      </c>
      <c r="T445" s="39">
        <f>IF(I445 &gt;= H445, (I445-H445)/((F445*O445)-H445), 0)</f>
        <v>0</v>
      </c>
    </row>
    <row r="446" spans="1:20" x14ac:dyDescent="0.45">
      <c r="A446" s="4" t="s">
        <v>1410</v>
      </c>
      <c r="B446" t="s">
        <v>1411</v>
      </c>
      <c r="C446">
        <v>11</v>
      </c>
      <c r="D446">
        <v>12</v>
      </c>
      <c r="E446" t="s">
        <v>738</v>
      </c>
      <c r="H446">
        <v>35</v>
      </c>
      <c r="I446" s="26">
        <v>35</v>
      </c>
      <c r="J446" s="5"/>
      <c r="K446" s="2"/>
      <c r="L446" s="2"/>
      <c r="M446" s="2"/>
      <c r="N446" s="2"/>
      <c r="O446" s="2"/>
      <c r="P446" s="2"/>
      <c r="Q446" s="5" t="s">
        <v>204</v>
      </c>
      <c r="R446" s="1" t="s">
        <v>429</v>
      </c>
      <c r="S446" s="22" t="s">
        <v>1060</v>
      </c>
      <c r="T446" s="39">
        <f>IFERROR(IF(I446 &gt;= H446, H446/H446, IF(I446 &lt; H446, I446/H446, 0)),0)</f>
        <v>1</v>
      </c>
    </row>
    <row r="447" spans="1:20" x14ac:dyDescent="0.45">
      <c r="A447" s="43" t="s">
        <v>1410</v>
      </c>
      <c r="B447" s="9" t="s">
        <v>1411</v>
      </c>
      <c r="C447" s="9">
        <v>11</v>
      </c>
      <c r="D447" s="9">
        <v>12</v>
      </c>
      <c r="E447" s="9" t="s">
        <v>738</v>
      </c>
      <c r="F447" s="9">
        <v>5.6000000000000001E-2</v>
      </c>
      <c r="G447" s="9"/>
      <c r="H447" s="9">
        <v>35</v>
      </c>
      <c r="I447" s="28">
        <v>35</v>
      </c>
      <c r="J447" s="10">
        <v>43955</v>
      </c>
      <c r="K447" s="19" t="s">
        <v>1410</v>
      </c>
      <c r="L447" s="19"/>
      <c r="M447" s="11">
        <v>11</v>
      </c>
      <c r="N447" s="11"/>
      <c r="O447" s="11">
        <v>2554</v>
      </c>
      <c r="P447" s="11"/>
      <c r="Q447" s="12" t="s">
        <v>204</v>
      </c>
      <c r="R447" s="13" t="s">
        <v>1799</v>
      </c>
      <c r="S447" s="23" t="s">
        <v>1061</v>
      </c>
      <c r="T447" s="40">
        <f>IF(I447 &gt;= H447, (I447-H447)/((F447*O447)-H447), 0)</f>
        <v>0</v>
      </c>
    </row>
    <row r="448" spans="1:20" x14ac:dyDescent="0.45">
      <c r="A448" s="4"/>
      <c r="B448" t="s">
        <v>1411</v>
      </c>
      <c r="D448" t="s">
        <v>708</v>
      </c>
      <c r="E448" t="s">
        <v>789</v>
      </c>
      <c r="G448">
        <v>0.214</v>
      </c>
      <c r="I448" s="26">
        <v>2</v>
      </c>
      <c r="J448" s="8">
        <v>44054</v>
      </c>
      <c r="K448" s="18"/>
      <c r="L448" s="18" t="s">
        <v>1411</v>
      </c>
      <c r="M448" s="2"/>
      <c r="N448" s="2" t="s">
        <v>708</v>
      </c>
      <c r="O448" s="2"/>
      <c r="P448" s="2">
        <v>1649</v>
      </c>
      <c r="Q448" s="5" t="s">
        <v>213</v>
      </c>
      <c r="R448" s="1" t="s">
        <v>1860</v>
      </c>
      <c r="S448" s="22" t="s">
        <v>1861</v>
      </c>
      <c r="T448" s="39">
        <f>I448/(G448*P448)</f>
        <v>5.667552694071174E-3</v>
      </c>
    </row>
    <row r="449" spans="1:20" x14ac:dyDescent="0.45">
      <c r="A449" s="4" t="s">
        <v>1410</v>
      </c>
      <c r="B449" t="s">
        <v>1411</v>
      </c>
      <c r="C449" t="s">
        <v>708</v>
      </c>
      <c r="D449">
        <v>1</v>
      </c>
      <c r="E449" t="s">
        <v>789</v>
      </c>
      <c r="H449">
        <v>1</v>
      </c>
      <c r="I449" s="26">
        <v>6</v>
      </c>
      <c r="J449" s="5"/>
      <c r="K449" s="2"/>
      <c r="L449" s="2"/>
      <c r="M449" s="2"/>
      <c r="N449" s="2"/>
      <c r="O449" s="2"/>
      <c r="P449" s="2"/>
      <c r="Q449" s="5" t="s">
        <v>213</v>
      </c>
      <c r="R449" s="1" t="s">
        <v>142</v>
      </c>
      <c r="S449" s="22" t="s">
        <v>1062</v>
      </c>
      <c r="T449" s="39">
        <f>IFERROR(IF(I449 &gt;= H449, H449/H449, IF(I449 &lt; H449, I449/H449, 0)),0)</f>
        <v>1</v>
      </c>
    </row>
    <row r="450" spans="1:20" x14ac:dyDescent="0.45">
      <c r="A450" s="4" t="s">
        <v>1410</v>
      </c>
      <c r="B450" t="s">
        <v>1411</v>
      </c>
      <c r="C450" t="s">
        <v>708</v>
      </c>
      <c r="D450">
        <v>1</v>
      </c>
      <c r="E450" t="s">
        <v>789</v>
      </c>
      <c r="F450">
        <v>5.7000000000000002E-2</v>
      </c>
      <c r="H450">
        <v>1</v>
      </c>
      <c r="I450" s="26">
        <v>6</v>
      </c>
      <c r="J450" s="8">
        <v>43955</v>
      </c>
      <c r="K450" s="18" t="s">
        <v>1410</v>
      </c>
      <c r="L450" s="18"/>
      <c r="M450" s="2" t="s">
        <v>708</v>
      </c>
      <c r="N450" s="2"/>
      <c r="O450" s="2">
        <v>1930</v>
      </c>
      <c r="P450" s="2"/>
      <c r="Q450" s="5" t="s">
        <v>213</v>
      </c>
      <c r="R450" s="1" t="s">
        <v>144</v>
      </c>
      <c r="S450" s="22" t="s">
        <v>1063</v>
      </c>
      <c r="T450" s="39">
        <f>IF(I450 &gt;= H450, (I450-H450)/((F450*O450)-H450), 0)</f>
        <v>4.5867351619117508E-2</v>
      </c>
    </row>
    <row r="451" spans="1:20" x14ac:dyDescent="0.45">
      <c r="A451" s="4" t="s">
        <v>1410</v>
      </c>
      <c r="B451" t="s">
        <v>1411</v>
      </c>
      <c r="C451">
        <v>1</v>
      </c>
      <c r="D451">
        <v>2</v>
      </c>
      <c r="E451" t="s">
        <v>789</v>
      </c>
      <c r="H451">
        <v>7</v>
      </c>
      <c r="I451" s="26">
        <v>11</v>
      </c>
      <c r="J451" s="5"/>
      <c r="K451" s="2"/>
      <c r="L451" s="2"/>
      <c r="M451" s="2"/>
      <c r="N451" s="2"/>
      <c r="O451" s="2"/>
      <c r="P451" s="2"/>
      <c r="Q451" s="5" t="s">
        <v>213</v>
      </c>
      <c r="R451" s="1" t="s">
        <v>143</v>
      </c>
      <c r="S451" s="22" t="s">
        <v>1064</v>
      </c>
      <c r="T451" s="39">
        <f>IFERROR(IF(I451 &gt;= H451, H451/H451, IF(I451 &lt; H451, I451/H451, 0)),0)</f>
        <v>1</v>
      </c>
    </row>
    <row r="452" spans="1:20" x14ac:dyDescent="0.45">
      <c r="A452" s="4" t="s">
        <v>1410</v>
      </c>
      <c r="B452" t="s">
        <v>1411</v>
      </c>
      <c r="C452">
        <v>1</v>
      </c>
      <c r="D452">
        <v>2</v>
      </c>
      <c r="E452" t="s">
        <v>789</v>
      </c>
      <c r="F452">
        <v>0.193</v>
      </c>
      <c r="H452">
        <v>7</v>
      </c>
      <c r="I452" s="26">
        <v>11</v>
      </c>
      <c r="J452" s="8">
        <v>43955</v>
      </c>
      <c r="K452" s="18" t="s">
        <v>1410</v>
      </c>
      <c r="L452" s="18"/>
      <c r="M452" s="2">
        <v>1</v>
      </c>
      <c r="N452" s="2"/>
      <c r="O452" s="2">
        <v>1963</v>
      </c>
      <c r="P452" s="2"/>
      <c r="Q452" s="5" t="s">
        <v>213</v>
      </c>
      <c r="R452" s="1" t="s">
        <v>146</v>
      </c>
      <c r="S452" s="22" t="s">
        <v>1065</v>
      </c>
      <c r="T452" s="39">
        <f>IF(I452 &gt;= H452, (I452-H452)/((F452*O452)-H452), 0)</f>
        <v>1.0756765333096684E-2</v>
      </c>
    </row>
    <row r="453" spans="1:20" x14ac:dyDescent="0.45">
      <c r="A453" s="4" t="s">
        <v>1410</v>
      </c>
      <c r="B453" t="s">
        <v>1411</v>
      </c>
      <c r="C453">
        <v>2</v>
      </c>
      <c r="D453">
        <v>3</v>
      </c>
      <c r="E453" t="s">
        <v>789</v>
      </c>
      <c r="H453">
        <v>17</v>
      </c>
      <c r="I453" s="26">
        <v>34</v>
      </c>
      <c r="J453" s="5"/>
      <c r="K453" s="2"/>
      <c r="L453" s="2"/>
      <c r="M453" s="2"/>
      <c r="N453" s="2"/>
      <c r="O453" s="2"/>
      <c r="P453" s="2"/>
      <c r="Q453" s="5" t="s">
        <v>213</v>
      </c>
      <c r="R453" s="1" t="s">
        <v>145</v>
      </c>
      <c r="S453" s="22" t="s">
        <v>1066</v>
      </c>
      <c r="T453" s="39">
        <f>IFERROR(IF(I453 &gt;= H453, H453/H453, IF(I453 &lt; H453, I453/H453, 0)),0)</f>
        <v>1</v>
      </c>
    </row>
    <row r="454" spans="1:20" x14ac:dyDescent="0.45">
      <c r="A454" s="4" t="s">
        <v>1410</v>
      </c>
      <c r="B454" t="s">
        <v>1411</v>
      </c>
      <c r="C454">
        <v>2</v>
      </c>
      <c r="D454">
        <v>3</v>
      </c>
      <c r="E454" t="s">
        <v>789</v>
      </c>
      <c r="F454">
        <v>0.17699999999999999</v>
      </c>
      <c r="H454">
        <v>17</v>
      </c>
      <c r="I454" s="26">
        <v>34</v>
      </c>
      <c r="J454" s="8">
        <v>43955</v>
      </c>
      <c r="K454" s="18" t="s">
        <v>1410</v>
      </c>
      <c r="L454" s="18"/>
      <c r="M454" s="2">
        <v>2</v>
      </c>
      <c r="N454" s="2"/>
      <c r="O454" s="2">
        <v>2099</v>
      </c>
      <c r="P454" s="2"/>
      <c r="Q454" s="5" t="s">
        <v>213</v>
      </c>
      <c r="R454" s="1" t="s">
        <v>148</v>
      </c>
      <c r="S454" s="22" t="s">
        <v>1067</v>
      </c>
      <c r="T454" s="39">
        <f>IF(I454 &gt;= H454, (I454-H454)/((F454*O454)-H454), 0)</f>
        <v>4.7951754893194524E-2</v>
      </c>
    </row>
    <row r="455" spans="1:20" x14ac:dyDescent="0.45">
      <c r="A455" s="4" t="s">
        <v>1410</v>
      </c>
      <c r="B455" t="s">
        <v>1411</v>
      </c>
      <c r="C455">
        <v>3</v>
      </c>
      <c r="D455">
        <v>4</v>
      </c>
      <c r="E455" t="s">
        <v>789</v>
      </c>
      <c r="H455">
        <v>31</v>
      </c>
      <c r="I455" s="26">
        <v>38</v>
      </c>
      <c r="J455" s="5"/>
      <c r="K455" s="2"/>
      <c r="L455" s="2"/>
      <c r="M455" s="2"/>
      <c r="N455" s="2"/>
      <c r="O455" s="2"/>
      <c r="P455" s="2"/>
      <c r="Q455" s="5" t="s">
        <v>213</v>
      </c>
      <c r="R455" s="1" t="s">
        <v>147</v>
      </c>
      <c r="S455" s="22" t="s">
        <v>1068</v>
      </c>
      <c r="T455" s="39">
        <f>IFERROR(IF(I455 &gt;= H455, H455/H455, IF(I455 &lt; H455, I455/H455, 0)),0)</f>
        <v>1</v>
      </c>
    </row>
    <row r="456" spans="1:20" x14ac:dyDescent="0.45">
      <c r="A456" s="4" t="s">
        <v>1410</v>
      </c>
      <c r="B456" t="s">
        <v>1411</v>
      </c>
      <c r="C456">
        <v>3</v>
      </c>
      <c r="D456">
        <v>4</v>
      </c>
      <c r="E456" t="s">
        <v>789</v>
      </c>
      <c r="F456">
        <v>0.19</v>
      </c>
      <c r="H456">
        <v>31</v>
      </c>
      <c r="I456" s="26">
        <v>38</v>
      </c>
      <c r="J456" s="8">
        <v>43955</v>
      </c>
      <c r="K456" s="18" t="s">
        <v>1410</v>
      </c>
      <c r="L456" s="18"/>
      <c r="M456" s="2">
        <v>3</v>
      </c>
      <c r="N456" s="2"/>
      <c r="O456" s="2">
        <v>2148</v>
      </c>
      <c r="P456" s="2"/>
      <c r="Q456" s="5" t="s">
        <v>213</v>
      </c>
      <c r="R456" s="1" t="s">
        <v>150</v>
      </c>
      <c r="S456" s="22" t="s">
        <v>1069</v>
      </c>
      <c r="T456" s="39">
        <f>IF(I456 &gt;= H456, (I456-H456)/((F456*O456)-H456), 0)</f>
        <v>1.8561731014000847E-2</v>
      </c>
    </row>
    <row r="457" spans="1:20" x14ac:dyDescent="0.45">
      <c r="A457" s="4" t="s">
        <v>1410</v>
      </c>
      <c r="B457" t="s">
        <v>1411</v>
      </c>
      <c r="C457">
        <v>4</v>
      </c>
      <c r="D457">
        <v>5</v>
      </c>
      <c r="E457" t="s">
        <v>789</v>
      </c>
      <c r="H457">
        <v>31</v>
      </c>
      <c r="I457" s="26">
        <v>36</v>
      </c>
      <c r="J457" s="5"/>
      <c r="K457" s="2"/>
      <c r="L457" s="2"/>
      <c r="M457" s="2"/>
      <c r="N457" s="2"/>
      <c r="O457" s="2"/>
      <c r="P457" s="2"/>
      <c r="Q457" s="5" t="s">
        <v>213</v>
      </c>
      <c r="R457" s="1" t="s">
        <v>149</v>
      </c>
      <c r="S457" s="22" t="s">
        <v>1070</v>
      </c>
      <c r="T457" s="39">
        <f>IFERROR(IF(I457 &gt;= H457, H457/H457, IF(I457 &lt; H457, I457/H457, 0)),0)</f>
        <v>1</v>
      </c>
    </row>
    <row r="458" spans="1:20" x14ac:dyDescent="0.45">
      <c r="A458" s="4" t="s">
        <v>1410</v>
      </c>
      <c r="B458" t="s">
        <v>1411</v>
      </c>
      <c r="C458">
        <v>4</v>
      </c>
      <c r="D458">
        <v>5</v>
      </c>
      <c r="E458" t="s">
        <v>789</v>
      </c>
      <c r="F458">
        <v>0.19500000000000001</v>
      </c>
      <c r="H458">
        <v>31</v>
      </c>
      <c r="I458" s="26">
        <v>36</v>
      </c>
      <c r="J458" s="8">
        <v>43955</v>
      </c>
      <c r="K458" s="18" t="s">
        <v>1410</v>
      </c>
      <c r="L458" s="18"/>
      <c r="M458" s="2">
        <v>4</v>
      </c>
      <c r="N458" s="2"/>
      <c r="O458" s="2">
        <v>2163</v>
      </c>
      <c r="P458" s="2"/>
      <c r="Q458" s="5" t="s">
        <v>213</v>
      </c>
      <c r="R458" s="1" t="s">
        <v>260</v>
      </c>
      <c r="S458" s="22" t="s">
        <v>1071</v>
      </c>
      <c r="T458" s="39">
        <f>IF(I458 &gt;= H458, (I458-H458)/((F458*O458)-H458), 0)</f>
        <v>1.2794759266604398E-2</v>
      </c>
    </row>
    <row r="459" spans="1:20" x14ac:dyDescent="0.45">
      <c r="A459" s="4" t="s">
        <v>1410</v>
      </c>
      <c r="B459" t="s">
        <v>1411</v>
      </c>
      <c r="C459">
        <v>5</v>
      </c>
      <c r="D459">
        <v>6</v>
      </c>
      <c r="E459" t="s">
        <v>789</v>
      </c>
      <c r="H459">
        <v>41</v>
      </c>
      <c r="I459" s="26">
        <v>42</v>
      </c>
      <c r="J459" s="5"/>
      <c r="K459" s="2"/>
      <c r="L459" s="2"/>
      <c r="M459" s="2"/>
      <c r="N459" s="2"/>
      <c r="O459" s="2"/>
      <c r="P459" s="2"/>
      <c r="Q459" s="5" t="s">
        <v>213</v>
      </c>
      <c r="R459" s="1" t="s">
        <v>259</v>
      </c>
      <c r="S459" s="22" t="s">
        <v>1072</v>
      </c>
      <c r="T459" s="39">
        <f>IFERROR(IF(I459 &gt;= H459, H459/H459, IF(I459 &lt; H459, I459/H459, 0)),0)</f>
        <v>1</v>
      </c>
    </row>
    <row r="460" spans="1:20" x14ac:dyDescent="0.45">
      <c r="A460" s="4" t="s">
        <v>1410</v>
      </c>
      <c r="B460" t="s">
        <v>1411</v>
      </c>
      <c r="C460">
        <v>5</v>
      </c>
      <c r="D460">
        <v>6</v>
      </c>
      <c r="E460" t="s">
        <v>789</v>
      </c>
      <c r="F460">
        <v>0.19</v>
      </c>
      <c r="H460">
        <v>41</v>
      </c>
      <c r="I460" s="26">
        <v>42</v>
      </c>
      <c r="J460" s="8">
        <v>43955</v>
      </c>
      <c r="K460" s="18" t="s">
        <v>1410</v>
      </c>
      <c r="L460" s="18"/>
      <c r="M460" s="2">
        <v>5</v>
      </c>
      <c r="N460" s="2"/>
      <c r="O460" s="2">
        <v>2205</v>
      </c>
      <c r="P460" s="2"/>
      <c r="Q460" s="5" t="s">
        <v>213</v>
      </c>
      <c r="R460" s="1" t="s">
        <v>432</v>
      </c>
      <c r="S460" s="22" t="s">
        <v>1073</v>
      </c>
      <c r="T460" s="39">
        <f>IF(I460 &gt;= H460, (I460-H460)/((F460*O460)-H460), 0)</f>
        <v>2.6458526260087316E-3</v>
      </c>
    </row>
    <row r="461" spans="1:20" x14ac:dyDescent="0.45">
      <c r="A461" s="4" t="s">
        <v>1410</v>
      </c>
      <c r="B461" t="s">
        <v>1411</v>
      </c>
      <c r="C461">
        <v>6</v>
      </c>
      <c r="D461">
        <v>7</v>
      </c>
      <c r="E461" t="s">
        <v>789</v>
      </c>
      <c r="H461">
        <v>41</v>
      </c>
      <c r="I461" s="26">
        <v>38</v>
      </c>
      <c r="J461" s="5"/>
      <c r="K461" s="2"/>
      <c r="L461" s="2"/>
      <c r="M461" s="2"/>
      <c r="N461" s="2"/>
      <c r="O461" s="2"/>
      <c r="P461" s="2"/>
      <c r="Q461" s="5" t="s">
        <v>213</v>
      </c>
      <c r="R461" s="1" t="s">
        <v>431</v>
      </c>
      <c r="S461" s="22" t="s">
        <v>1074</v>
      </c>
      <c r="T461" s="39">
        <f>IFERROR(IF(I461 &gt;= H461, H461/H461, IF(I461 &lt; H461, I461/H461, 0)),0)</f>
        <v>0.92682926829268297</v>
      </c>
    </row>
    <row r="462" spans="1:20" x14ac:dyDescent="0.45">
      <c r="A462" s="4" t="s">
        <v>1410</v>
      </c>
      <c r="B462" t="s">
        <v>1411</v>
      </c>
      <c r="C462">
        <v>6</v>
      </c>
      <c r="D462">
        <v>7</v>
      </c>
      <c r="E462" t="s">
        <v>789</v>
      </c>
      <c r="F462">
        <v>0.19500000000000001</v>
      </c>
      <c r="H462">
        <v>41</v>
      </c>
      <c r="I462" s="26">
        <v>38</v>
      </c>
      <c r="J462" s="8">
        <v>43955</v>
      </c>
      <c r="K462" s="18" t="s">
        <v>1410</v>
      </c>
      <c r="L462" s="18"/>
      <c r="M462" s="2">
        <v>6</v>
      </c>
      <c r="N462" s="2"/>
      <c r="O462" s="2">
        <v>2326</v>
      </c>
      <c r="P462" s="2"/>
      <c r="Q462" s="5" t="s">
        <v>213</v>
      </c>
      <c r="R462" s="1" t="s">
        <v>434</v>
      </c>
      <c r="S462" s="22" t="s">
        <v>1075</v>
      </c>
      <c r="T462" s="39">
        <f>IF(I462 &gt;= H462, (I462-H462)/((F462*O462)-H462), 0)</f>
        <v>0</v>
      </c>
    </row>
    <row r="463" spans="1:20" x14ac:dyDescent="0.45">
      <c r="A463" s="4" t="s">
        <v>1410</v>
      </c>
      <c r="B463" t="s">
        <v>1411</v>
      </c>
      <c r="C463">
        <v>7</v>
      </c>
      <c r="D463">
        <v>8</v>
      </c>
      <c r="E463" t="s">
        <v>789</v>
      </c>
      <c r="H463">
        <v>45</v>
      </c>
      <c r="I463" s="26">
        <v>46</v>
      </c>
      <c r="J463" s="5"/>
      <c r="K463" s="2"/>
      <c r="L463" s="2"/>
      <c r="M463" s="2"/>
      <c r="N463" s="2"/>
      <c r="O463" s="2"/>
      <c r="P463" s="2"/>
      <c r="Q463" s="5" t="s">
        <v>213</v>
      </c>
      <c r="R463" s="1" t="s">
        <v>433</v>
      </c>
      <c r="S463" s="22" t="s">
        <v>1076</v>
      </c>
      <c r="T463" s="39">
        <f>IFERROR(IF(I463 &gt;= H463, H463/H463, IF(I463 &lt; H463, I463/H463, 0)),0)</f>
        <v>1</v>
      </c>
    </row>
    <row r="464" spans="1:20" x14ac:dyDescent="0.45">
      <c r="A464" s="4" t="s">
        <v>1410</v>
      </c>
      <c r="B464" t="s">
        <v>1411</v>
      </c>
      <c r="C464">
        <v>7</v>
      </c>
      <c r="D464">
        <v>8</v>
      </c>
      <c r="E464" t="s">
        <v>789</v>
      </c>
      <c r="F464">
        <v>0.18</v>
      </c>
      <c r="H464">
        <v>45</v>
      </c>
      <c r="I464" s="26">
        <v>46</v>
      </c>
      <c r="J464" s="8">
        <v>43955</v>
      </c>
      <c r="K464" s="18" t="s">
        <v>1410</v>
      </c>
      <c r="L464" s="18"/>
      <c r="M464" s="2">
        <v>7</v>
      </c>
      <c r="N464" s="2"/>
      <c r="O464" s="2">
        <v>2371</v>
      </c>
      <c r="P464" s="2"/>
      <c r="Q464" s="5" t="s">
        <v>213</v>
      </c>
      <c r="R464" s="1" t="s">
        <v>436</v>
      </c>
      <c r="S464" s="22" t="s">
        <v>1077</v>
      </c>
      <c r="T464" s="39">
        <f>IF(I464 &gt;= H464, (I464-H464)/((F464*O464)-H464), 0)</f>
        <v>2.6193095500026196E-3</v>
      </c>
    </row>
    <row r="465" spans="1:20" x14ac:dyDescent="0.45">
      <c r="A465" s="4" t="s">
        <v>1410</v>
      </c>
      <c r="B465" t="s">
        <v>1411</v>
      </c>
      <c r="C465">
        <v>8</v>
      </c>
      <c r="D465">
        <v>9</v>
      </c>
      <c r="E465" t="s">
        <v>789</v>
      </c>
      <c r="H465">
        <v>46</v>
      </c>
      <c r="I465" s="26">
        <v>40</v>
      </c>
      <c r="J465" s="5"/>
      <c r="K465" s="2"/>
      <c r="L465" s="2"/>
      <c r="M465" s="2"/>
      <c r="N465" s="2"/>
      <c r="O465" s="2"/>
      <c r="P465" s="2"/>
      <c r="Q465" s="5" t="s">
        <v>213</v>
      </c>
      <c r="R465" s="1" t="s">
        <v>435</v>
      </c>
      <c r="S465" s="22" t="s">
        <v>1078</v>
      </c>
      <c r="T465" s="39">
        <f>IFERROR(IF(I465 &gt;= H465, H465/H465, IF(I465 &lt; H465, I465/H465, 0)),0)</f>
        <v>0.86956521739130432</v>
      </c>
    </row>
    <row r="466" spans="1:20" x14ac:dyDescent="0.45">
      <c r="A466" s="4" t="s">
        <v>1410</v>
      </c>
      <c r="B466" t="s">
        <v>1411</v>
      </c>
      <c r="C466">
        <v>8</v>
      </c>
      <c r="D466">
        <v>9</v>
      </c>
      <c r="E466" t="s">
        <v>789</v>
      </c>
      <c r="F466">
        <v>0.185</v>
      </c>
      <c r="H466">
        <v>46</v>
      </c>
      <c r="I466" s="26">
        <v>40</v>
      </c>
      <c r="J466" s="8">
        <v>43955</v>
      </c>
      <c r="K466" s="18" t="s">
        <v>1410</v>
      </c>
      <c r="L466" s="18"/>
      <c r="M466" s="2">
        <v>8</v>
      </c>
      <c r="N466" s="2"/>
      <c r="O466" s="2">
        <v>2477</v>
      </c>
      <c r="P466" s="2"/>
      <c r="Q466" s="5" t="s">
        <v>213</v>
      </c>
      <c r="R466" s="1" t="s">
        <v>438</v>
      </c>
      <c r="S466" s="22" t="s">
        <v>1079</v>
      </c>
      <c r="T466" s="39">
        <f>IF(I466 &gt;= H466, (I466-H466)/((F466*O466)-H466), 0)</f>
        <v>0</v>
      </c>
    </row>
    <row r="467" spans="1:20" x14ac:dyDescent="0.45">
      <c r="A467" s="4" t="s">
        <v>1410</v>
      </c>
      <c r="B467" t="s">
        <v>1411</v>
      </c>
      <c r="C467">
        <v>9</v>
      </c>
      <c r="D467">
        <v>10</v>
      </c>
      <c r="E467" t="s">
        <v>789</v>
      </c>
      <c r="H467">
        <v>54</v>
      </c>
      <c r="I467" s="26">
        <v>54</v>
      </c>
      <c r="J467" s="5"/>
      <c r="K467" s="2"/>
      <c r="L467" s="2"/>
      <c r="M467" s="2"/>
      <c r="N467" s="2"/>
      <c r="O467" s="2"/>
      <c r="P467" s="2"/>
      <c r="Q467" s="5" t="s">
        <v>213</v>
      </c>
      <c r="R467" s="1" t="s">
        <v>437</v>
      </c>
      <c r="S467" s="22" t="s">
        <v>1080</v>
      </c>
      <c r="T467" s="39">
        <f>IFERROR(IF(I467 &gt;= H467, H467/H467, IF(I467 &lt; H467, I467/H467, 0)),0)</f>
        <v>1</v>
      </c>
    </row>
    <row r="468" spans="1:20" x14ac:dyDescent="0.45">
      <c r="A468" s="4" t="s">
        <v>1410</v>
      </c>
      <c r="B468" t="s">
        <v>1411</v>
      </c>
      <c r="C468">
        <v>9</v>
      </c>
      <c r="D468">
        <v>10</v>
      </c>
      <c r="E468" t="s">
        <v>789</v>
      </c>
      <c r="F468">
        <v>0.19700000000000001</v>
      </c>
      <c r="H468">
        <v>54</v>
      </c>
      <c r="I468" s="26">
        <v>54</v>
      </c>
      <c r="J468" s="8">
        <v>43955</v>
      </c>
      <c r="K468" s="18" t="s">
        <v>1410</v>
      </c>
      <c r="L468" s="18"/>
      <c r="M468" s="2">
        <v>9</v>
      </c>
      <c r="N468" s="2"/>
      <c r="O468" s="2">
        <v>2555</v>
      </c>
      <c r="P468" s="2"/>
      <c r="Q468" s="5" t="s">
        <v>213</v>
      </c>
      <c r="R468" s="1" t="s">
        <v>440</v>
      </c>
      <c r="S468" s="22" t="s">
        <v>1081</v>
      </c>
      <c r="T468" s="39">
        <f>IF(I468 &gt;= H468, (I468-H468)/((F468*O468)-H468), 0)</f>
        <v>0</v>
      </c>
    </row>
    <row r="469" spans="1:20" x14ac:dyDescent="0.45">
      <c r="A469" s="4" t="s">
        <v>1410</v>
      </c>
      <c r="B469" t="s">
        <v>1411</v>
      </c>
      <c r="C469">
        <v>10</v>
      </c>
      <c r="D469">
        <v>11</v>
      </c>
      <c r="E469" t="s">
        <v>789</v>
      </c>
      <c r="H469">
        <v>46</v>
      </c>
      <c r="I469" s="26">
        <v>44</v>
      </c>
      <c r="J469" s="5"/>
      <c r="K469" s="2"/>
      <c r="L469" s="2"/>
      <c r="M469" s="2"/>
      <c r="N469" s="2"/>
      <c r="O469" s="2"/>
      <c r="P469" s="2"/>
      <c r="Q469" s="5" t="s">
        <v>213</v>
      </c>
      <c r="R469" s="1" t="s">
        <v>439</v>
      </c>
      <c r="S469" s="22" t="s">
        <v>1082</v>
      </c>
      <c r="T469" s="39">
        <f>IFERROR(IF(I469 &gt;= H469, H469/H469, IF(I469 &lt; H469, I469/H469, 0)),0)</f>
        <v>0.95652173913043481</v>
      </c>
    </row>
    <row r="470" spans="1:20" x14ac:dyDescent="0.45">
      <c r="A470" s="4" t="s">
        <v>1410</v>
      </c>
      <c r="B470" t="s">
        <v>1411</v>
      </c>
      <c r="C470">
        <v>10</v>
      </c>
      <c r="D470">
        <v>11</v>
      </c>
      <c r="E470" t="s">
        <v>789</v>
      </c>
      <c r="F470">
        <v>0.188</v>
      </c>
      <c r="H470">
        <v>46</v>
      </c>
      <c r="I470" s="26">
        <v>44</v>
      </c>
      <c r="J470" s="8">
        <v>43955</v>
      </c>
      <c r="K470" s="18" t="s">
        <v>1410</v>
      </c>
      <c r="L470" s="18"/>
      <c r="M470" s="2">
        <v>10</v>
      </c>
      <c r="N470" s="2"/>
      <c r="O470" s="2">
        <v>2610</v>
      </c>
      <c r="P470" s="2"/>
      <c r="Q470" s="5" t="s">
        <v>213</v>
      </c>
      <c r="R470" s="1" t="s">
        <v>442</v>
      </c>
      <c r="S470" s="22" t="s">
        <v>1083</v>
      </c>
      <c r="T470" s="39">
        <f>IF(I470 &gt;= H470, (I470-H470)/((F470*O470)-H470), 0)</f>
        <v>0</v>
      </c>
    </row>
    <row r="471" spans="1:20" x14ac:dyDescent="0.45">
      <c r="A471" s="4" t="s">
        <v>1410</v>
      </c>
      <c r="B471" t="s">
        <v>1411</v>
      </c>
      <c r="C471">
        <v>11</v>
      </c>
      <c r="D471">
        <v>12</v>
      </c>
      <c r="E471" t="s">
        <v>789</v>
      </c>
      <c r="H471">
        <v>53</v>
      </c>
      <c r="I471" s="26">
        <v>50</v>
      </c>
      <c r="J471" s="5"/>
      <c r="K471" s="2"/>
      <c r="L471" s="2"/>
      <c r="M471" s="2"/>
      <c r="N471" s="2"/>
      <c r="O471" s="2"/>
      <c r="P471" s="2"/>
      <c r="Q471" s="5" t="s">
        <v>213</v>
      </c>
      <c r="R471" s="1" t="s">
        <v>441</v>
      </c>
      <c r="S471" s="22" t="s">
        <v>1084</v>
      </c>
      <c r="T471" s="39">
        <f>IFERROR(IF(I471 &gt;= H471, H471/H471, IF(I471 &lt; H471, I471/H471, 0)),0)</f>
        <v>0.94339622641509435</v>
      </c>
    </row>
    <row r="472" spans="1:20" x14ac:dyDescent="0.45">
      <c r="A472" s="43" t="s">
        <v>1410</v>
      </c>
      <c r="B472" s="9" t="s">
        <v>1411</v>
      </c>
      <c r="C472" s="9">
        <v>11</v>
      </c>
      <c r="D472" s="9">
        <v>12</v>
      </c>
      <c r="E472" s="9" t="s">
        <v>789</v>
      </c>
      <c r="F472" s="9">
        <v>0.191</v>
      </c>
      <c r="G472" s="9"/>
      <c r="H472" s="9">
        <v>53</v>
      </c>
      <c r="I472" s="28">
        <v>50</v>
      </c>
      <c r="J472" s="10">
        <v>43955</v>
      </c>
      <c r="K472" s="19" t="s">
        <v>1410</v>
      </c>
      <c r="L472" s="19"/>
      <c r="M472" s="11">
        <v>11</v>
      </c>
      <c r="N472" s="11"/>
      <c r="O472" s="11">
        <v>2554</v>
      </c>
      <c r="P472" s="11"/>
      <c r="Q472" s="12" t="s">
        <v>213</v>
      </c>
      <c r="R472" s="13" t="s">
        <v>1800</v>
      </c>
      <c r="S472" s="23" t="s">
        <v>1085</v>
      </c>
      <c r="T472" s="40">
        <f>IF(I472 &gt;= H472, (I472-H472)/((F472*O472)-H472), 0)</f>
        <v>0</v>
      </c>
    </row>
    <row r="473" spans="1:20" x14ac:dyDescent="0.45">
      <c r="A473" s="4"/>
      <c r="B473" t="s">
        <v>1411</v>
      </c>
      <c r="D473" t="s">
        <v>708</v>
      </c>
      <c r="E473" t="s">
        <v>1438</v>
      </c>
      <c r="G473">
        <v>6.0999999999999999E-2</v>
      </c>
      <c r="I473" s="26">
        <v>3</v>
      </c>
      <c r="J473" s="8">
        <v>44054</v>
      </c>
      <c r="K473" s="18"/>
      <c r="L473" s="18" t="s">
        <v>1411</v>
      </c>
      <c r="M473" s="2"/>
      <c r="N473" s="2" t="s">
        <v>708</v>
      </c>
      <c r="O473" s="2"/>
      <c r="P473" s="2">
        <v>1649</v>
      </c>
      <c r="Q473" s="5" t="s">
        <v>1590</v>
      </c>
      <c r="R473" s="1" t="s">
        <v>1862</v>
      </c>
      <c r="S473" s="22" t="s">
        <v>1863</v>
      </c>
      <c r="T473" s="39">
        <f>I473/(G473*P473)</f>
        <v>2.9824334668800762E-2</v>
      </c>
    </row>
    <row r="474" spans="1:20" x14ac:dyDescent="0.45">
      <c r="A474" s="4" t="s">
        <v>1410</v>
      </c>
      <c r="B474" t="s">
        <v>1411</v>
      </c>
      <c r="C474" t="s">
        <v>708</v>
      </c>
      <c r="D474">
        <v>1</v>
      </c>
      <c r="E474" t="s">
        <v>1438</v>
      </c>
      <c r="H474">
        <v>1</v>
      </c>
      <c r="I474" s="26">
        <v>4</v>
      </c>
      <c r="J474" s="5"/>
      <c r="K474" s="2"/>
      <c r="L474" s="2"/>
      <c r="M474" s="2"/>
      <c r="N474" s="2"/>
      <c r="O474" s="2"/>
      <c r="P474" s="2"/>
      <c r="Q474" s="5" t="s">
        <v>1590</v>
      </c>
      <c r="R474" s="1" t="s">
        <v>1591</v>
      </c>
      <c r="S474" s="22" t="s">
        <v>1592</v>
      </c>
      <c r="T474" s="39">
        <f>IFERROR(IF(I474 &gt;= H474, H474/H474, IF(I474 &lt; H474, I474/H474, 0)),0)</f>
        <v>1</v>
      </c>
    </row>
    <row r="475" spans="1:20" x14ac:dyDescent="0.45">
      <c r="A475" s="4" t="s">
        <v>1410</v>
      </c>
      <c r="B475" t="s">
        <v>1411</v>
      </c>
      <c r="C475" t="s">
        <v>708</v>
      </c>
      <c r="D475">
        <v>1</v>
      </c>
      <c r="E475" t="s">
        <v>1438</v>
      </c>
      <c r="F475">
        <v>6.3E-2</v>
      </c>
      <c r="H475">
        <v>1</v>
      </c>
      <c r="I475" s="26">
        <v>4</v>
      </c>
      <c r="J475" s="8">
        <v>43955</v>
      </c>
      <c r="K475" s="18" t="s">
        <v>1410</v>
      </c>
      <c r="L475" s="18"/>
      <c r="M475" s="2" t="s">
        <v>708</v>
      </c>
      <c r="N475" s="2"/>
      <c r="O475" s="2">
        <v>1930</v>
      </c>
      <c r="P475" s="2"/>
      <c r="Q475" s="5" t="s">
        <v>1590</v>
      </c>
      <c r="R475" s="1" t="s">
        <v>1596</v>
      </c>
      <c r="S475" s="22" t="s">
        <v>1593</v>
      </c>
      <c r="T475" s="39">
        <f>IF(I475 &gt;= H475, (I475-H475)/((F475*O475)-H475), 0)</f>
        <v>2.4877684716809022E-2</v>
      </c>
    </row>
    <row r="476" spans="1:20" x14ac:dyDescent="0.45">
      <c r="A476" s="4" t="s">
        <v>1410</v>
      </c>
      <c r="B476" t="s">
        <v>1411</v>
      </c>
      <c r="C476">
        <v>1</v>
      </c>
      <c r="D476">
        <v>2</v>
      </c>
      <c r="E476" t="s">
        <v>1438</v>
      </c>
      <c r="H476">
        <v>7</v>
      </c>
      <c r="I476" s="26">
        <v>15</v>
      </c>
      <c r="J476" s="5"/>
      <c r="K476" s="2"/>
      <c r="L476" s="2"/>
      <c r="M476" s="2"/>
      <c r="N476" s="2"/>
      <c r="O476" s="2"/>
      <c r="P476" s="2"/>
      <c r="Q476" s="5" t="s">
        <v>1590</v>
      </c>
      <c r="R476" s="1" t="s">
        <v>1594</v>
      </c>
      <c r="S476" s="22" t="s">
        <v>1595</v>
      </c>
      <c r="T476" s="39">
        <f>IFERROR(IF(I476 &gt;= H476, H476/H476, IF(I476 &lt; H476, I476/H476, 0)),0)</f>
        <v>1</v>
      </c>
    </row>
    <row r="477" spans="1:20" x14ac:dyDescent="0.45">
      <c r="A477" s="4" t="s">
        <v>1410</v>
      </c>
      <c r="B477" t="s">
        <v>1411</v>
      </c>
      <c r="C477">
        <v>1</v>
      </c>
      <c r="D477">
        <v>2</v>
      </c>
      <c r="E477" t="s">
        <v>1438</v>
      </c>
      <c r="F477">
        <v>7.8E-2</v>
      </c>
      <c r="H477">
        <v>7</v>
      </c>
      <c r="I477" s="26">
        <v>15</v>
      </c>
      <c r="J477" s="8">
        <v>43955</v>
      </c>
      <c r="K477" s="18" t="s">
        <v>1410</v>
      </c>
      <c r="L477" s="18"/>
      <c r="M477" s="2">
        <v>1</v>
      </c>
      <c r="N477" s="2"/>
      <c r="O477" s="2">
        <v>1963</v>
      </c>
      <c r="P477" s="2"/>
      <c r="Q477" s="5" t="s">
        <v>1590</v>
      </c>
      <c r="R477" s="1" t="s">
        <v>1600</v>
      </c>
      <c r="S477" s="22" t="s">
        <v>1597</v>
      </c>
      <c r="T477" s="39">
        <f>IF(I477 &gt;= H477, (I477-H477)/((F477*O477)-H477), 0)</f>
        <v>5.4751769166541189E-2</v>
      </c>
    </row>
    <row r="478" spans="1:20" x14ac:dyDescent="0.45">
      <c r="A478" s="4" t="s">
        <v>1410</v>
      </c>
      <c r="B478" t="s">
        <v>1411</v>
      </c>
      <c r="C478">
        <v>2</v>
      </c>
      <c r="D478">
        <v>3</v>
      </c>
      <c r="E478" t="s">
        <v>1438</v>
      </c>
      <c r="H478">
        <v>16</v>
      </c>
      <c r="I478" s="26">
        <v>23</v>
      </c>
      <c r="J478" s="5"/>
      <c r="K478" s="2"/>
      <c r="L478" s="2"/>
      <c r="M478" s="2"/>
      <c r="N478" s="2"/>
      <c r="O478" s="2"/>
      <c r="P478" s="2"/>
      <c r="Q478" s="5" t="s">
        <v>1590</v>
      </c>
      <c r="R478" s="1" t="s">
        <v>1598</v>
      </c>
      <c r="S478" s="22" t="s">
        <v>1599</v>
      </c>
      <c r="T478" s="39">
        <f>IFERROR(IF(I478 &gt;= H478, H478/H478, IF(I478 &lt; H478, I478/H478, 0)),0)</f>
        <v>1</v>
      </c>
    </row>
    <row r="479" spans="1:20" x14ac:dyDescent="0.45">
      <c r="A479" s="4" t="s">
        <v>1410</v>
      </c>
      <c r="B479" t="s">
        <v>1411</v>
      </c>
      <c r="C479">
        <v>2</v>
      </c>
      <c r="D479">
        <v>3</v>
      </c>
      <c r="E479" t="s">
        <v>1438</v>
      </c>
      <c r="F479">
        <v>6.4000000000000001E-2</v>
      </c>
      <c r="H479">
        <v>16</v>
      </c>
      <c r="I479" s="26">
        <v>23</v>
      </c>
      <c r="J479" s="8">
        <v>43955</v>
      </c>
      <c r="K479" s="18" t="s">
        <v>1410</v>
      </c>
      <c r="L479" s="18"/>
      <c r="M479" s="2">
        <v>2</v>
      </c>
      <c r="N479" s="2"/>
      <c r="O479" s="2">
        <v>2099</v>
      </c>
      <c r="P479" s="2"/>
      <c r="Q479" s="5" t="s">
        <v>1590</v>
      </c>
      <c r="R479" s="1" t="s">
        <v>1604</v>
      </c>
      <c r="S479" s="22" t="s">
        <v>1601</v>
      </c>
      <c r="T479" s="39">
        <f>IF(I479 &gt;= H479, (I479-H479)/((F479*O479)-H479), 0)</f>
        <v>5.9153596538669542E-2</v>
      </c>
    </row>
    <row r="480" spans="1:20" x14ac:dyDescent="0.45">
      <c r="A480" s="4" t="s">
        <v>1410</v>
      </c>
      <c r="B480" t="s">
        <v>1411</v>
      </c>
      <c r="C480">
        <v>3</v>
      </c>
      <c r="D480">
        <v>4</v>
      </c>
      <c r="E480" t="s">
        <v>1438</v>
      </c>
      <c r="H480">
        <v>33</v>
      </c>
      <c r="I480" s="26">
        <v>37</v>
      </c>
      <c r="J480" s="5"/>
      <c r="K480" s="2"/>
      <c r="L480" s="2"/>
      <c r="M480" s="2"/>
      <c r="N480" s="2"/>
      <c r="O480" s="2"/>
      <c r="P480" s="2"/>
      <c r="Q480" s="5" t="s">
        <v>1590</v>
      </c>
      <c r="R480" s="1" t="s">
        <v>1602</v>
      </c>
      <c r="S480" s="22" t="s">
        <v>1603</v>
      </c>
      <c r="T480" s="39">
        <f>IFERROR(IF(I480 &gt;= H480, H480/H480, IF(I480 &lt; H480, I480/H480, 0)),0)</f>
        <v>1</v>
      </c>
    </row>
    <row r="481" spans="1:20" x14ac:dyDescent="0.45">
      <c r="A481" s="4" t="s">
        <v>1410</v>
      </c>
      <c r="B481" t="s">
        <v>1411</v>
      </c>
      <c r="C481">
        <v>3</v>
      </c>
      <c r="D481">
        <v>4</v>
      </c>
      <c r="E481" t="s">
        <v>1438</v>
      </c>
      <c r="F481">
        <v>6.5000000000000002E-2</v>
      </c>
      <c r="H481">
        <v>33</v>
      </c>
      <c r="I481" s="26">
        <v>37</v>
      </c>
      <c r="J481" s="8">
        <v>43955</v>
      </c>
      <c r="K481" s="18" t="s">
        <v>1410</v>
      </c>
      <c r="L481" s="18"/>
      <c r="M481" s="2">
        <v>3</v>
      </c>
      <c r="N481" s="2"/>
      <c r="O481" s="2">
        <v>2148</v>
      </c>
      <c r="P481" s="2"/>
      <c r="Q481" s="5" t="s">
        <v>1590</v>
      </c>
      <c r="R481" s="1" t="s">
        <v>1608</v>
      </c>
      <c r="S481" s="22" t="s">
        <v>1605</v>
      </c>
      <c r="T481" s="39">
        <f>IF(I481 &gt;= H481, (I481-H481)/((F481*O481)-H481), 0)</f>
        <v>3.7516413430876007E-2</v>
      </c>
    </row>
    <row r="482" spans="1:20" x14ac:dyDescent="0.45">
      <c r="A482" s="4" t="s">
        <v>1410</v>
      </c>
      <c r="B482" t="s">
        <v>1411</v>
      </c>
      <c r="C482">
        <v>4</v>
      </c>
      <c r="D482">
        <v>5</v>
      </c>
      <c r="E482" t="s">
        <v>1438</v>
      </c>
      <c r="H482">
        <v>35</v>
      </c>
      <c r="I482" s="26">
        <v>39</v>
      </c>
      <c r="J482" s="5"/>
      <c r="K482" s="2"/>
      <c r="L482" s="2"/>
      <c r="M482" s="2"/>
      <c r="N482" s="2"/>
      <c r="O482" s="2"/>
      <c r="P482" s="2"/>
      <c r="Q482" s="5" t="s">
        <v>1590</v>
      </c>
      <c r="R482" s="1" t="s">
        <v>1606</v>
      </c>
      <c r="S482" s="22" t="s">
        <v>1607</v>
      </c>
      <c r="T482" s="39">
        <f>IFERROR(IF(I482 &gt;= H482, H482/H482, IF(I482 &lt; H482, I482/H482, 0)),0)</f>
        <v>1</v>
      </c>
    </row>
    <row r="483" spans="1:20" x14ac:dyDescent="0.45">
      <c r="A483" s="4" t="s">
        <v>1410</v>
      </c>
      <c r="B483" t="s">
        <v>1411</v>
      </c>
      <c r="C483">
        <v>4</v>
      </c>
      <c r="D483">
        <v>5</v>
      </c>
      <c r="E483" t="s">
        <v>1438</v>
      </c>
      <c r="F483">
        <v>6.4000000000000001E-2</v>
      </c>
      <c r="H483">
        <v>35</v>
      </c>
      <c r="I483" s="26">
        <v>39</v>
      </c>
      <c r="J483" s="8">
        <v>43955</v>
      </c>
      <c r="K483" s="18" t="s">
        <v>1410</v>
      </c>
      <c r="L483" s="18"/>
      <c r="M483" s="2">
        <v>4</v>
      </c>
      <c r="N483" s="2"/>
      <c r="O483" s="2">
        <v>2163</v>
      </c>
      <c r="P483" s="2"/>
      <c r="Q483" s="5" t="s">
        <v>1590</v>
      </c>
      <c r="R483" s="1" t="s">
        <v>1612</v>
      </c>
      <c r="S483" s="22" t="s">
        <v>1609</v>
      </c>
      <c r="T483" s="39">
        <f>IF(I483 &gt;= H483, (I483-H483)/((F483*O483)-H483), 0)</f>
        <v>3.8672751179518905E-2</v>
      </c>
    </row>
    <row r="484" spans="1:20" x14ac:dyDescent="0.45">
      <c r="A484" s="4" t="s">
        <v>1410</v>
      </c>
      <c r="B484" t="s">
        <v>1411</v>
      </c>
      <c r="C484">
        <v>5</v>
      </c>
      <c r="D484">
        <v>6</v>
      </c>
      <c r="E484" t="s">
        <v>1438</v>
      </c>
      <c r="H484">
        <v>25</v>
      </c>
      <c r="I484" s="26">
        <v>24</v>
      </c>
      <c r="J484" s="5"/>
      <c r="K484" s="2"/>
      <c r="L484" s="2"/>
      <c r="M484" s="2"/>
      <c r="N484" s="2"/>
      <c r="O484" s="2"/>
      <c r="P484" s="2"/>
      <c r="Q484" s="5" t="s">
        <v>1590</v>
      </c>
      <c r="R484" s="1" t="s">
        <v>1610</v>
      </c>
      <c r="S484" s="22" t="s">
        <v>1611</v>
      </c>
      <c r="T484" s="39">
        <f>IFERROR(IF(I484 &gt;= H484, H484/H484, IF(I484 &lt; H484, I484/H484, 0)),0)</f>
        <v>0.96</v>
      </c>
    </row>
    <row r="485" spans="1:20" x14ac:dyDescent="0.45">
      <c r="A485" s="4" t="s">
        <v>1410</v>
      </c>
      <c r="B485" t="s">
        <v>1411</v>
      </c>
      <c r="C485">
        <v>5</v>
      </c>
      <c r="D485">
        <v>6</v>
      </c>
      <c r="E485" t="s">
        <v>1438</v>
      </c>
      <c r="F485">
        <v>5.3999999999999999E-2</v>
      </c>
      <c r="H485">
        <v>25</v>
      </c>
      <c r="I485" s="26">
        <v>24</v>
      </c>
      <c r="J485" s="8">
        <v>43955</v>
      </c>
      <c r="K485" s="18" t="s">
        <v>1410</v>
      </c>
      <c r="L485" s="18"/>
      <c r="M485" s="2">
        <v>5</v>
      </c>
      <c r="N485" s="2"/>
      <c r="O485" s="2">
        <v>2205</v>
      </c>
      <c r="P485" s="2"/>
      <c r="Q485" s="5" t="s">
        <v>1590</v>
      </c>
      <c r="R485" s="1" t="s">
        <v>1616</v>
      </c>
      <c r="S485" s="22" t="s">
        <v>1613</v>
      </c>
      <c r="T485" s="39">
        <f>IF(I485 &gt;= H485, (I485-H485)/((F485*O485)-H485), 0)</f>
        <v>0</v>
      </c>
    </row>
    <row r="486" spans="1:20" x14ac:dyDescent="0.45">
      <c r="A486" s="4" t="s">
        <v>1410</v>
      </c>
      <c r="B486" t="s">
        <v>1411</v>
      </c>
      <c r="C486">
        <v>6</v>
      </c>
      <c r="D486">
        <v>7</v>
      </c>
      <c r="E486" t="s">
        <v>1438</v>
      </c>
      <c r="H486">
        <v>28</v>
      </c>
      <c r="I486" s="26">
        <v>29</v>
      </c>
      <c r="J486" s="5"/>
      <c r="K486" s="2"/>
      <c r="L486" s="2"/>
      <c r="M486" s="2"/>
      <c r="N486" s="2"/>
      <c r="O486" s="2"/>
      <c r="P486" s="2"/>
      <c r="Q486" s="5" t="s">
        <v>1590</v>
      </c>
      <c r="R486" s="1" t="s">
        <v>1614</v>
      </c>
      <c r="S486" s="22" t="s">
        <v>1615</v>
      </c>
      <c r="T486" s="39">
        <f>IFERROR(IF(I486 &gt;= H486, H486/H486, IF(I486 &lt; H486, I486/H486, 0)),0)</f>
        <v>1</v>
      </c>
    </row>
    <row r="487" spans="1:20" x14ac:dyDescent="0.45">
      <c r="A487" s="4" t="s">
        <v>1410</v>
      </c>
      <c r="B487" t="s">
        <v>1411</v>
      </c>
      <c r="C487">
        <v>6</v>
      </c>
      <c r="D487">
        <v>7</v>
      </c>
      <c r="E487" t="s">
        <v>1438</v>
      </c>
      <c r="F487">
        <v>6.3E-2</v>
      </c>
      <c r="H487">
        <v>28</v>
      </c>
      <c r="I487" s="26">
        <v>29</v>
      </c>
      <c r="J487" s="8">
        <v>43955</v>
      </c>
      <c r="K487" s="18" t="s">
        <v>1410</v>
      </c>
      <c r="L487" s="18"/>
      <c r="M487" s="2">
        <v>6</v>
      </c>
      <c r="N487" s="2"/>
      <c r="O487" s="2">
        <v>2326</v>
      </c>
      <c r="P487" s="2"/>
      <c r="Q487" s="5" t="s">
        <v>1590</v>
      </c>
      <c r="R487" s="1" t="s">
        <v>1620</v>
      </c>
      <c r="S487" s="22" t="s">
        <v>1617</v>
      </c>
      <c r="T487" s="39">
        <f>IF(I487 &gt;= H487, (I487-H487)/((F487*O487)-H487), 0)</f>
        <v>8.4361133138740312E-3</v>
      </c>
    </row>
    <row r="488" spans="1:20" x14ac:dyDescent="0.45">
      <c r="A488" s="4" t="s">
        <v>1410</v>
      </c>
      <c r="B488" t="s">
        <v>1411</v>
      </c>
      <c r="C488">
        <v>7</v>
      </c>
      <c r="D488">
        <v>8</v>
      </c>
      <c r="E488" t="s">
        <v>1438</v>
      </c>
      <c r="H488">
        <v>37</v>
      </c>
      <c r="I488" s="26">
        <v>36</v>
      </c>
      <c r="J488" s="5"/>
      <c r="K488" s="2"/>
      <c r="L488" s="2"/>
      <c r="M488" s="2"/>
      <c r="N488" s="2"/>
      <c r="O488" s="2"/>
      <c r="P488" s="2"/>
      <c r="Q488" s="5" t="s">
        <v>1590</v>
      </c>
      <c r="R488" s="1" t="s">
        <v>1618</v>
      </c>
      <c r="S488" s="22" t="s">
        <v>1619</v>
      </c>
      <c r="T488" s="39">
        <f>IFERROR(IF(I488 &gt;= H488, H488/H488, IF(I488 &lt; H488, I488/H488, 0)),0)</f>
        <v>0.97297297297297303</v>
      </c>
    </row>
    <row r="489" spans="1:20" x14ac:dyDescent="0.45">
      <c r="A489" s="4" t="s">
        <v>1410</v>
      </c>
      <c r="B489" t="s">
        <v>1411</v>
      </c>
      <c r="C489">
        <v>7</v>
      </c>
      <c r="D489">
        <v>8</v>
      </c>
      <c r="E489" t="s">
        <v>1438</v>
      </c>
      <c r="F489">
        <v>6.2E-2</v>
      </c>
      <c r="H489">
        <v>37</v>
      </c>
      <c r="I489" s="26">
        <v>36</v>
      </c>
      <c r="J489" s="8">
        <v>43955</v>
      </c>
      <c r="K489" s="18" t="s">
        <v>1410</v>
      </c>
      <c r="L489" s="18"/>
      <c r="M489" s="2">
        <v>7</v>
      </c>
      <c r="N489" s="2"/>
      <c r="O489" s="2">
        <v>2371</v>
      </c>
      <c r="P489" s="2"/>
      <c r="Q489" s="5" t="s">
        <v>1590</v>
      </c>
      <c r="R489" s="1" t="s">
        <v>1624</v>
      </c>
      <c r="S489" s="22" t="s">
        <v>1621</v>
      </c>
      <c r="T489" s="39">
        <f>IF(I489 &gt;= H489, (I489-H489)/((F489*O489)-H489), 0)</f>
        <v>0</v>
      </c>
    </row>
    <row r="490" spans="1:20" x14ac:dyDescent="0.45">
      <c r="A490" s="4" t="s">
        <v>1410</v>
      </c>
      <c r="B490" t="s">
        <v>1411</v>
      </c>
      <c r="C490">
        <v>8</v>
      </c>
      <c r="D490">
        <v>9</v>
      </c>
      <c r="E490" t="s">
        <v>1438</v>
      </c>
      <c r="H490">
        <v>38</v>
      </c>
      <c r="I490" s="26">
        <v>39</v>
      </c>
      <c r="J490" s="5"/>
      <c r="K490" s="2"/>
      <c r="L490" s="2"/>
      <c r="M490" s="2"/>
      <c r="N490" s="2"/>
      <c r="O490" s="2"/>
      <c r="P490" s="2"/>
      <c r="Q490" s="5" t="s">
        <v>1590</v>
      </c>
      <c r="R490" s="1" t="s">
        <v>1622</v>
      </c>
      <c r="S490" s="22" t="s">
        <v>1623</v>
      </c>
      <c r="T490" s="39">
        <f>IFERROR(IF(I490 &gt;= H490, H490/H490, IF(I490 &lt; H490, I490/H490, 0)),0)</f>
        <v>1</v>
      </c>
    </row>
    <row r="491" spans="1:20" x14ac:dyDescent="0.45">
      <c r="A491" s="4" t="s">
        <v>1410</v>
      </c>
      <c r="B491" t="s">
        <v>1411</v>
      </c>
      <c r="C491">
        <v>8</v>
      </c>
      <c r="D491">
        <v>9</v>
      </c>
      <c r="E491" t="s">
        <v>1438</v>
      </c>
      <c r="F491">
        <v>0.06</v>
      </c>
      <c r="H491">
        <v>38</v>
      </c>
      <c r="I491" s="26">
        <v>39</v>
      </c>
      <c r="J491" s="8">
        <v>43955</v>
      </c>
      <c r="K491" s="18" t="s">
        <v>1410</v>
      </c>
      <c r="L491" s="18"/>
      <c r="M491" s="2">
        <v>8</v>
      </c>
      <c r="N491" s="2"/>
      <c r="O491" s="2">
        <v>2477</v>
      </c>
      <c r="P491" s="2"/>
      <c r="Q491" s="5" t="s">
        <v>1590</v>
      </c>
      <c r="R491" s="1" t="s">
        <v>1628</v>
      </c>
      <c r="S491" s="22" t="s">
        <v>1625</v>
      </c>
      <c r="T491" s="39">
        <f>IF(I491 &gt;= H491, (I491-H491)/((F491*O491)-H491), 0)</f>
        <v>9.0399566082082806E-3</v>
      </c>
    </row>
    <row r="492" spans="1:20" x14ac:dyDescent="0.45">
      <c r="A492" s="4" t="s">
        <v>1410</v>
      </c>
      <c r="B492" t="s">
        <v>1411</v>
      </c>
      <c r="C492">
        <v>9</v>
      </c>
      <c r="D492">
        <v>10</v>
      </c>
      <c r="E492" t="s">
        <v>1438</v>
      </c>
      <c r="H492">
        <v>47</v>
      </c>
      <c r="I492" s="26">
        <v>47</v>
      </c>
      <c r="J492" s="5"/>
      <c r="K492" s="2"/>
      <c r="L492" s="2"/>
      <c r="M492" s="2"/>
      <c r="N492" s="2"/>
      <c r="O492" s="2"/>
      <c r="P492" s="2"/>
      <c r="Q492" s="5" t="s">
        <v>1590</v>
      </c>
      <c r="R492" s="1" t="s">
        <v>1626</v>
      </c>
      <c r="S492" s="22" t="s">
        <v>1627</v>
      </c>
      <c r="T492" s="39">
        <f>IFERROR(IF(I492 &gt;= H492, H492/H492, IF(I492 &lt; H492, I492/H492, 0)),0)</f>
        <v>1</v>
      </c>
    </row>
    <row r="493" spans="1:20" x14ac:dyDescent="0.45">
      <c r="A493" s="4" t="s">
        <v>1410</v>
      </c>
      <c r="B493" t="s">
        <v>1411</v>
      </c>
      <c r="C493">
        <v>9</v>
      </c>
      <c r="D493">
        <v>10</v>
      </c>
      <c r="E493" t="s">
        <v>1438</v>
      </c>
      <c r="F493">
        <v>6.0999999999999999E-2</v>
      </c>
      <c r="H493">
        <v>47</v>
      </c>
      <c r="I493" s="26">
        <v>47</v>
      </c>
      <c r="J493" s="8">
        <v>43955</v>
      </c>
      <c r="K493" s="18" t="s">
        <v>1410</v>
      </c>
      <c r="L493" s="18"/>
      <c r="M493" s="2">
        <v>9</v>
      </c>
      <c r="N493" s="2"/>
      <c r="O493" s="2">
        <v>2555</v>
      </c>
      <c r="P493" s="2"/>
      <c r="Q493" s="5" t="s">
        <v>1590</v>
      </c>
      <c r="R493" s="1" t="s">
        <v>1632</v>
      </c>
      <c r="S493" s="22" t="s">
        <v>1629</v>
      </c>
      <c r="T493" s="39">
        <f>IF(I493 &gt;= H493, (I493-H493)/((F493*O493)-H493), 0)</f>
        <v>0</v>
      </c>
    </row>
    <row r="494" spans="1:20" x14ac:dyDescent="0.45">
      <c r="A494" s="4" t="s">
        <v>1410</v>
      </c>
      <c r="B494" t="s">
        <v>1411</v>
      </c>
      <c r="C494">
        <v>10</v>
      </c>
      <c r="D494">
        <v>11</v>
      </c>
      <c r="E494" t="s">
        <v>1438</v>
      </c>
      <c r="H494">
        <v>32</v>
      </c>
      <c r="I494" s="26">
        <v>32</v>
      </c>
      <c r="J494" s="5"/>
      <c r="K494" s="2"/>
      <c r="L494" s="2"/>
      <c r="M494" s="2"/>
      <c r="N494" s="2"/>
      <c r="O494" s="2"/>
      <c r="P494" s="2"/>
      <c r="Q494" s="5" t="s">
        <v>1590</v>
      </c>
      <c r="R494" s="1" t="s">
        <v>1630</v>
      </c>
      <c r="S494" s="22" t="s">
        <v>1631</v>
      </c>
      <c r="T494" s="39">
        <f>IFERROR(IF(I494 &gt;= H494, H494/H494, IF(I494 &lt; H494, I494/H494, 0)),0)</f>
        <v>1</v>
      </c>
    </row>
    <row r="495" spans="1:20" x14ac:dyDescent="0.45">
      <c r="A495" s="4" t="s">
        <v>1410</v>
      </c>
      <c r="B495" t="s">
        <v>1411</v>
      </c>
      <c r="C495">
        <v>10</v>
      </c>
      <c r="D495">
        <v>11</v>
      </c>
      <c r="E495" t="s">
        <v>1438</v>
      </c>
      <c r="F495">
        <v>0.05</v>
      </c>
      <c r="H495">
        <v>32</v>
      </c>
      <c r="I495" s="26">
        <v>32</v>
      </c>
      <c r="J495" s="8">
        <v>43955</v>
      </c>
      <c r="K495" s="18" t="s">
        <v>1410</v>
      </c>
      <c r="L495" s="18"/>
      <c r="M495" s="2">
        <v>10</v>
      </c>
      <c r="N495" s="2"/>
      <c r="O495" s="2">
        <v>2610</v>
      </c>
      <c r="P495" s="2"/>
      <c r="Q495" s="5" t="s">
        <v>1590</v>
      </c>
      <c r="R495" s="1" t="s">
        <v>1636</v>
      </c>
      <c r="S495" s="22" t="s">
        <v>1633</v>
      </c>
      <c r="T495" s="39">
        <f>IF(I495 &gt;= H495, (I495-H495)/((F495*O495)-H495), 0)</f>
        <v>0</v>
      </c>
    </row>
    <row r="496" spans="1:20" x14ac:dyDescent="0.45">
      <c r="A496" s="4" t="s">
        <v>1410</v>
      </c>
      <c r="B496" t="s">
        <v>1411</v>
      </c>
      <c r="C496">
        <v>11</v>
      </c>
      <c r="D496">
        <v>12</v>
      </c>
      <c r="E496" t="s">
        <v>1438</v>
      </c>
      <c r="H496">
        <v>46</v>
      </c>
      <c r="I496" s="26">
        <v>45</v>
      </c>
      <c r="J496" s="5"/>
      <c r="K496" s="2"/>
      <c r="L496" s="2"/>
      <c r="M496" s="2"/>
      <c r="N496" s="2"/>
      <c r="O496" s="2"/>
      <c r="P496" s="2"/>
      <c r="Q496" s="5" t="s">
        <v>1590</v>
      </c>
      <c r="R496" s="1" t="s">
        <v>1634</v>
      </c>
      <c r="S496" s="22" t="s">
        <v>1635</v>
      </c>
      <c r="T496" s="39">
        <f>IFERROR(IF(I496 &gt;= H496, H496/H496, IF(I496 &lt; H496, I496/H496, 0)),0)</f>
        <v>0.97826086956521741</v>
      </c>
    </row>
    <row r="497" spans="1:20" x14ac:dyDescent="0.45">
      <c r="A497" s="43" t="s">
        <v>1410</v>
      </c>
      <c r="B497" s="9" t="s">
        <v>1411</v>
      </c>
      <c r="C497" s="9">
        <v>11</v>
      </c>
      <c r="D497" s="9">
        <v>12</v>
      </c>
      <c r="E497" s="9" t="s">
        <v>1438</v>
      </c>
      <c r="F497" s="9">
        <v>5.2999999999999999E-2</v>
      </c>
      <c r="G497" s="9"/>
      <c r="H497" s="9">
        <v>46</v>
      </c>
      <c r="I497" s="28">
        <v>45</v>
      </c>
      <c r="J497" s="10">
        <v>43955</v>
      </c>
      <c r="K497" s="19" t="s">
        <v>1410</v>
      </c>
      <c r="L497" s="19"/>
      <c r="M497" s="11">
        <v>11</v>
      </c>
      <c r="N497" s="11"/>
      <c r="O497" s="11">
        <v>2554</v>
      </c>
      <c r="P497" s="11"/>
      <c r="Q497" s="12" t="s">
        <v>1590</v>
      </c>
      <c r="R497" s="13" t="s">
        <v>1801</v>
      </c>
      <c r="S497" s="23" t="s">
        <v>1637</v>
      </c>
      <c r="T497" s="40">
        <f>IF(I497 &gt;= H497, (I497-H497)/((F497*O497)-H497), 0)</f>
        <v>0</v>
      </c>
    </row>
    <row r="498" spans="1:20" x14ac:dyDescent="0.45">
      <c r="A498" s="4"/>
      <c r="B498" t="s">
        <v>1411</v>
      </c>
      <c r="D498" t="s">
        <v>708</v>
      </c>
      <c r="E498" t="s">
        <v>790</v>
      </c>
      <c r="I498" s="26">
        <v>0</v>
      </c>
      <c r="J498" s="8">
        <v>44054</v>
      </c>
      <c r="K498" s="18"/>
      <c r="L498" s="18" t="s">
        <v>1411</v>
      </c>
      <c r="M498" s="2"/>
      <c r="N498" s="2" t="s">
        <v>708</v>
      </c>
      <c r="O498" s="2"/>
      <c r="P498" s="2">
        <v>1649</v>
      </c>
      <c r="Q498" s="5" t="s">
        <v>217</v>
      </c>
      <c r="R498" s="1" t="s">
        <v>1864</v>
      </c>
      <c r="S498" s="22" t="s">
        <v>1865</v>
      </c>
      <c r="T498" s="39">
        <f>I498/(P498-(P498*(G398+G423+G448+G473)))</f>
        <v>0</v>
      </c>
    </row>
    <row r="499" spans="1:20" x14ac:dyDescent="0.45">
      <c r="A499" s="4" t="s">
        <v>1410</v>
      </c>
      <c r="B499" t="s">
        <v>1411</v>
      </c>
      <c r="C499" t="s">
        <v>708</v>
      </c>
      <c r="D499">
        <v>1</v>
      </c>
      <c r="E499" t="s">
        <v>790</v>
      </c>
      <c r="H499">
        <v>1</v>
      </c>
      <c r="I499" s="26">
        <v>0</v>
      </c>
      <c r="J499" s="5"/>
      <c r="K499" s="2"/>
      <c r="L499" s="2"/>
      <c r="M499" s="2"/>
      <c r="N499" s="2"/>
      <c r="O499" s="2"/>
      <c r="P499" s="2"/>
      <c r="Q499" s="5" t="s">
        <v>217</v>
      </c>
      <c r="R499" s="1" t="s">
        <v>151</v>
      </c>
      <c r="S499" s="22" t="s">
        <v>1086</v>
      </c>
      <c r="T499" s="39">
        <f>IFERROR(IF(I499 &gt;= H499, H499/H499, IF(I499 &lt; H499, I499/H499, 0)),0)</f>
        <v>0</v>
      </c>
    </row>
    <row r="500" spans="1:20" x14ac:dyDescent="0.45">
      <c r="A500" s="4" t="s">
        <v>1410</v>
      </c>
      <c r="B500" t="s">
        <v>1411</v>
      </c>
      <c r="C500" t="s">
        <v>708</v>
      </c>
      <c r="D500">
        <v>1</v>
      </c>
      <c r="E500" t="s">
        <v>790</v>
      </c>
      <c r="H500">
        <v>1</v>
      </c>
      <c r="I500" s="26">
        <v>0</v>
      </c>
      <c r="J500" s="8">
        <v>43955</v>
      </c>
      <c r="K500" s="18" t="s">
        <v>1410</v>
      </c>
      <c r="L500" s="18"/>
      <c r="M500" s="2" t="s">
        <v>708</v>
      </c>
      <c r="N500" s="2"/>
      <c r="O500" s="2">
        <v>1930</v>
      </c>
      <c r="P500" s="2"/>
      <c r="Q500" s="5" t="s">
        <v>217</v>
      </c>
      <c r="R500" s="1" t="s">
        <v>153</v>
      </c>
      <c r="S500" s="22" t="s">
        <v>1087</v>
      </c>
      <c r="T500" s="39">
        <f>IF(I500 &gt;= H500, (I500-H500)/(O500-H500-(O500*(F400+F425+F450+F475))), 0)</f>
        <v>0</v>
      </c>
    </row>
    <row r="501" spans="1:20" x14ac:dyDescent="0.45">
      <c r="A501" s="4" t="s">
        <v>1410</v>
      </c>
      <c r="B501" t="s">
        <v>1411</v>
      </c>
      <c r="C501">
        <v>1</v>
      </c>
      <c r="D501">
        <v>2</v>
      </c>
      <c r="E501" t="s">
        <v>790</v>
      </c>
      <c r="H501">
        <v>0</v>
      </c>
      <c r="I501" s="26">
        <v>0</v>
      </c>
      <c r="J501" s="5"/>
      <c r="K501" s="2"/>
      <c r="L501" s="2"/>
      <c r="M501" s="2"/>
      <c r="N501" s="2"/>
      <c r="O501" s="2"/>
      <c r="P501" s="2"/>
      <c r="Q501" s="5" t="s">
        <v>217</v>
      </c>
      <c r="R501" s="1" t="s">
        <v>152</v>
      </c>
      <c r="S501" s="22" t="s">
        <v>1088</v>
      </c>
      <c r="T501" s="39">
        <f>IFERROR(IF(I501 &gt;= H501, H501/H501, IF(I501 &lt; H501, I501/H501, 0)),0)</f>
        <v>0</v>
      </c>
    </row>
    <row r="502" spans="1:20" x14ac:dyDescent="0.45">
      <c r="A502" s="4" t="s">
        <v>1410</v>
      </c>
      <c r="B502" t="s">
        <v>1411</v>
      </c>
      <c r="C502">
        <v>1</v>
      </c>
      <c r="D502">
        <v>2</v>
      </c>
      <c r="E502" t="s">
        <v>790</v>
      </c>
      <c r="H502">
        <v>0</v>
      </c>
      <c r="I502" s="26">
        <v>0</v>
      </c>
      <c r="J502" s="8">
        <v>43955</v>
      </c>
      <c r="K502" s="18" t="s">
        <v>1410</v>
      </c>
      <c r="L502" s="18"/>
      <c r="M502" s="2">
        <v>1</v>
      </c>
      <c r="N502" s="2"/>
      <c r="O502" s="2">
        <v>1963</v>
      </c>
      <c r="P502" s="2"/>
      <c r="Q502" s="5" t="s">
        <v>217</v>
      </c>
      <c r="R502" s="1" t="s">
        <v>155</v>
      </c>
      <c r="S502" s="22" t="s">
        <v>1089</v>
      </c>
      <c r="T502" s="39">
        <f>IF(I502 &gt;= H502, (I502-H502)/(O502-H502-(O502*(F402+F427+F452+F477))), 0)</f>
        <v>0</v>
      </c>
    </row>
    <row r="503" spans="1:20" x14ac:dyDescent="0.45">
      <c r="A503" s="4" t="s">
        <v>1410</v>
      </c>
      <c r="B503" t="s">
        <v>1411</v>
      </c>
      <c r="C503">
        <v>2</v>
      </c>
      <c r="D503">
        <v>3</v>
      </c>
      <c r="E503" t="s">
        <v>790</v>
      </c>
      <c r="H503">
        <v>1</v>
      </c>
      <c r="I503" s="26">
        <v>3</v>
      </c>
      <c r="J503" s="5"/>
      <c r="K503" s="2"/>
      <c r="L503" s="2"/>
      <c r="M503" s="2"/>
      <c r="N503" s="2"/>
      <c r="O503" s="2"/>
      <c r="P503" s="2"/>
      <c r="Q503" s="5" t="s">
        <v>217</v>
      </c>
      <c r="R503" s="1" t="s">
        <v>154</v>
      </c>
      <c r="S503" s="22" t="s">
        <v>1090</v>
      </c>
      <c r="T503" s="39">
        <f>IFERROR(IF(I503 &gt;= H503, H503/H503, IF(I503 &lt; H503, I503/H503, 0)),0)</f>
        <v>1</v>
      </c>
    </row>
    <row r="504" spans="1:20" x14ac:dyDescent="0.45">
      <c r="A504" s="4" t="s">
        <v>1410</v>
      </c>
      <c r="B504" t="s">
        <v>1411</v>
      </c>
      <c r="C504">
        <v>2</v>
      </c>
      <c r="D504">
        <v>3</v>
      </c>
      <c r="E504" t="s">
        <v>790</v>
      </c>
      <c r="H504">
        <v>1</v>
      </c>
      <c r="I504" s="26">
        <v>3</v>
      </c>
      <c r="J504" s="8">
        <v>43955</v>
      </c>
      <c r="K504" s="18" t="s">
        <v>1410</v>
      </c>
      <c r="L504" s="18"/>
      <c r="M504" s="2">
        <v>2</v>
      </c>
      <c r="N504" s="2"/>
      <c r="O504" s="2">
        <v>2099</v>
      </c>
      <c r="P504" s="2"/>
      <c r="Q504" s="5" t="s">
        <v>217</v>
      </c>
      <c r="R504" s="1" t="s">
        <v>157</v>
      </c>
      <c r="S504" s="22" t="s">
        <v>1091</v>
      </c>
      <c r="T504" s="39">
        <f>IF(I504 &gt;= H504, (I504-H504)/(O504-H504-(O504*(F404+F429+F454+F479))), 0)</f>
        <v>8.2685629237638156E-2</v>
      </c>
    </row>
    <row r="505" spans="1:20" x14ac:dyDescent="0.45">
      <c r="A505" s="4" t="s">
        <v>1410</v>
      </c>
      <c r="B505" t="s">
        <v>1411</v>
      </c>
      <c r="C505">
        <v>3</v>
      </c>
      <c r="D505">
        <v>4</v>
      </c>
      <c r="E505" t="s">
        <v>790</v>
      </c>
      <c r="H505">
        <v>1</v>
      </c>
      <c r="I505" s="26">
        <v>1</v>
      </c>
      <c r="J505" s="5"/>
      <c r="K505" s="2"/>
      <c r="L505" s="2"/>
      <c r="M505" s="2"/>
      <c r="N505" s="2"/>
      <c r="O505" s="2"/>
      <c r="P505" s="2"/>
      <c r="Q505" s="5" t="s">
        <v>217</v>
      </c>
      <c r="R505" s="1" t="s">
        <v>156</v>
      </c>
      <c r="S505" s="22" t="s">
        <v>1092</v>
      </c>
      <c r="T505" s="39">
        <f>IFERROR(IF(I505 &gt;= H505, H505/H505, IF(I505 &lt; H505, I505/H505, 0)),0)</f>
        <v>1</v>
      </c>
    </row>
    <row r="506" spans="1:20" x14ac:dyDescent="0.45">
      <c r="A506" s="4" t="s">
        <v>1410</v>
      </c>
      <c r="B506" t="s">
        <v>1411</v>
      </c>
      <c r="C506">
        <v>3</v>
      </c>
      <c r="D506">
        <v>4</v>
      </c>
      <c r="E506" t="s">
        <v>790</v>
      </c>
      <c r="H506">
        <v>1</v>
      </c>
      <c r="I506" s="26">
        <v>1</v>
      </c>
      <c r="J506" s="8">
        <v>43955</v>
      </c>
      <c r="K506" s="18" t="s">
        <v>1410</v>
      </c>
      <c r="L506" s="18"/>
      <c r="M506" s="2">
        <v>3</v>
      </c>
      <c r="N506" s="2"/>
      <c r="O506" s="2">
        <v>2148</v>
      </c>
      <c r="P506" s="2"/>
      <c r="Q506" s="5" t="s">
        <v>217</v>
      </c>
      <c r="R506" s="1" t="s">
        <v>159</v>
      </c>
      <c r="S506" s="22" t="s">
        <v>1093</v>
      </c>
      <c r="T506" s="39">
        <f>IF(I506 &gt;= H506, (I506-H506)/(O506-H506-(O506*(F406+F431+F456+F481))), 0)</f>
        <v>0</v>
      </c>
    </row>
    <row r="507" spans="1:20" x14ac:dyDescent="0.45">
      <c r="A507" s="4" t="s">
        <v>1410</v>
      </c>
      <c r="B507" t="s">
        <v>1411</v>
      </c>
      <c r="C507">
        <v>4</v>
      </c>
      <c r="D507">
        <v>5</v>
      </c>
      <c r="E507" t="s">
        <v>790</v>
      </c>
      <c r="H507">
        <v>0</v>
      </c>
      <c r="I507" s="26">
        <v>1</v>
      </c>
      <c r="J507" s="5"/>
      <c r="K507" s="2"/>
      <c r="L507" s="2"/>
      <c r="M507" s="2"/>
      <c r="N507" s="2"/>
      <c r="O507" s="2"/>
      <c r="P507" s="2"/>
      <c r="Q507" s="5" t="s">
        <v>217</v>
      </c>
      <c r="R507" s="1" t="s">
        <v>158</v>
      </c>
      <c r="S507" s="22" t="s">
        <v>1094</v>
      </c>
      <c r="T507" s="39">
        <f>IFERROR(IF(I507 &gt;= H507, H507/H507, IF(I507 &lt; H507, I507/H507, 0)),0)</f>
        <v>0</v>
      </c>
    </row>
    <row r="508" spans="1:20" x14ac:dyDescent="0.45">
      <c r="A508" s="4" t="s">
        <v>1410</v>
      </c>
      <c r="B508" t="s">
        <v>1411</v>
      </c>
      <c r="C508">
        <v>4</v>
      </c>
      <c r="D508">
        <v>5</v>
      </c>
      <c r="E508" t="s">
        <v>790</v>
      </c>
      <c r="H508">
        <v>0</v>
      </c>
      <c r="I508" s="26">
        <v>1</v>
      </c>
      <c r="J508" s="8">
        <v>43955</v>
      </c>
      <c r="K508" s="18" t="s">
        <v>1410</v>
      </c>
      <c r="L508" s="18"/>
      <c r="M508" s="2">
        <v>4</v>
      </c>
      <c r="N508" s="2"/>
      <c r="O508" s="2">
        <v>2163</v>
      </c>
      <c r="P508" s="2"/>
      <c r="Q508" s="5" t="s">
        <v>217</v>
      </c>
      <c r="R508" s="1" t="s">
        <v>262</v>
      </c>
      <c r="S508" s="22" t="s">
        <v>1095</v>
      </c>
      <c r="T508" s="39">
        <f>IF(I508 &gt;= H508, (I508-H508)/(O508-H508-(O508*(F408+F433+F458+F483))), 0)</f>
        <v>3.0821390044691293E-2</v>
      </c>
    </row>
    <row r="509" spans="1:20" x14ac:dyDescent="0.45">
      <c r="A509" s="4" t="s">
        <v>1410</v>
      </c>
      <c r="B509" t="s">
        <v>1411</v>
      </c>
      <c r="C509">
        <v>5</v>
      </c>
      <c r="D509">
        <v>6</v>
      </c>
      <c r="E509" t="s">
        <v>790</v>
      </c>
      <c r="H509">
        <v>2</v>
      </c>
      <c r="I509" s="26">
        <v>2</v>
      </c>
      <c r="J509" s="5"/>
      <c r="K509" s="2"/>
      <c r="L509" s="2"/>
      <c r="M509" s="2"/>
      <c r="N509" s="2"/>
      <c r="O509" s="2"/>
      <c r="P509" s="2"/>
      <c r="Q509" s="5" t="s">
        <v>217</v>
      </c>
      <c r="R509" s="1" t="s">
        <v>261</v>
      </c>
      <c r="S509" s="22" t="s">
        <v>1096</v>
      </c>
      <c r="T509" s="39">
        <f>IFERROR(IF(I509 &gt;= H509, H509/H509, IF(I509 &lt; H509, I509/H509, 0)),0)</f>
        <v>1</v>
      </c>
    </row>
    <row r="510" spans="1:20" x14ac:dyDescent="0.45">
      <c r="A510" s="4" t="s">
        <v>1410</v>
      </c>
      <c r="B510" t="s">
        <v>1411</v>
      </c>
      <c r="C510">
        <v>5</v>
      </c>
      <c r="D510">
        <v>6</v>
      </c>
      <c r="E510" t="s">
        <v>790</v>
      </c>
      <c r="H510">
        <v>2</v>
      </c>
      <c r="I510" s="26">
        <v>2</v>
      </c>
      <c r="J510" s="8">
        <v>43955</v>
      </c>
      <c r="K510" s="18" t="s">
        <v>1410</v>
      </c>
      <c r="L510" s="18"/>
      <c r="M510" s="2">
        <v>5</v>
      </c>
      <c r="N510" s="2"/>
      <c r="O510" s="2">
        <v>2205</v>
      </c>
      <c r="P510" s="2"/>
      <c r="Q510" s="5" t="s">
        <v>217</v>
      </c>
      <c r="R510" s="1" t="s">
        <v>444</v>
      </c>
      <c r="S510" s="22" t="s">
        <v>1097</v>
      </c>
      <c r="T510" s="39">
        <f>IF(I510 &gt;= H510, (I510-H510)/(O510-H510-(O510*(F410+F435+F460+F485))), 0)</f>
        <v>0</v>
      </c>
    </row>
    <row r="511" spans="1:20" x14ac:dyDescent="0.45">
      <c r="A511" s="4" t="s">
        <v>1410</v>
      </c>
      <c r="B511" t="s">
        <v>1411</v>
      </c>
      <c r="C511">
        <v>6</v>
      </c>
      <c r="D511">
        <v>7</v>
      </c>
      <c r="E511" t="s">
        <v>790</v>
      </c>
      <c r="H511">
        <v>3</v>
      </c>
      <c r="I511" s="26">
        <v>3</v>
      </c>
      <c r="J511" s="5"/>
      <c r="K511" s="2"/>
      <c r="L511" s="2"/>
      <c r="M511" s="2"/>
      <c r="N511" s="2"/>
      <c r="O511" s="2"/>
      <c r="P511" s="2"/>
      <c r="Q511" s="5" t="s">
        <v>217</v>
      </c>
      <c r="R511" s="1" t="s">
        <v>443</v>
      </c>
      <c r="S511" s="22" t="s">
        <v>1098</v>
      </c>
      <c r="T511" s="39">
        <f>IFERROR(IF(I511 &gt;= H511, H511/H511, IF(I511 &lt; H511, I511/H511, 0)),0)</f>
        <v>1</v>
      </c>
    </row>
    <row r="512" spans="1:20" x14ac:dyDescent="0.45">
      <c r="A512" s="4" t="s">
        <v>1410</v>
      </c>
      <c r="B512" t="s">
        <v>1411</v>
      </c>
      <c r="C512">
        <v>6</v>
      </c>
      <c r="D512">
        <v>7</v>
      </c>
      <c r="E512" t="s">
        <v>790</v>
      </c>
      <c r="H512">
        <v>3</v>
      </c>
      <c r="I512" s="26">
        <v>3</v>
      </c>
      <c r="J512" s="8">
        <v>43955</v>
      </c>
      <c r="K512" s="18" t="s">
        <v>1410</v>
      </c>
      <c r="L512" s="18"/>
      <c r="M512" s="2">
        <v>6</v>
      </c>
      <c r="N512" s="2"/>
      <c r="O512" s="2">
        <v>2326</v>
      </c>
      <c r="P512" s="2"/>
      <c r="Q512" s="5" t="s">
        <v>217</v>
      </c>
      <c r="R512" s="1" t="s">
        <v>446</v>
      </c>
      <c r="S512" s="22" t="s">
        <v>1099</v>
      </c>
      <c r="T512" s="39">
        <f>IF(I512 &gt;= H512, (I512-H512)/(O512-H512-(O512*(F412+F437+F462+F487))), 0)</f>
        <v>0</v>
      </c>
    </row>
    <row r="513" spans="1:20" x14ac:dyDescent="0.45">
      <c r="A513" s="4" t="s">
        <v>1410</v>
      </c>
      <c r="B513" t="s">
        <v>1411</v>
      </c>
      <c r="C513">
        <v>7</v>
      </c>
      <c r="D513">
        <v>8</v>
      </c>
      <c r="E513" t="s">
        <v>790</v>
      </c>
      <c r="H513">
        <v>4</v>
      </c>
      <c r="I513" s="26">
        <v>4</v>
      </c>
      <c r="J513" s="5"/>
      <c r="K513" s="2"/>
      <c r="L513" s="2"/>
      <c r="M513" s="2"/>
      <c r="N513" s="2"/>
      <c r="O513" s="2"/>
      <c r="P513" s="2"/>
      <c r="Q513" s="5" t="s">
        <v>217</v>
      </c>
      <c r="R513" s="1" t="s">
        <v>445</v>
      </c>
      <c r="S513" s="22" t="s">
        <v>1100</v>
      </c>
      <c r="T513" s="39">
        <f>IFERROR(IF(I513 &gt;= H513, H513/H513, IF(I513 &lt; H513, I513/H513, 0)),0)</f>
        <v>1</v>
      </c>
    </row>
    <row r="514" spans="1:20" x14ac:dyDescent="0.45">
      <c r="A514" s="4" t="s">
        <v>1410</v>
      </c>
      <c r="B514" t="s">
        <v>1411</v>
      </c>
      <c r="C514">
        <v>7</v>
      </c>
      <c r="D514">
        <v>8</v>
      </c>
      <c r="E514" t="s">
        <v>790</v>
      </c>
      <c r="H514">
        <v>4</v>
      </c>
      <c r="I514" s="26">
        <v>4</v>
      </c>
      <c r="J514" s="8">
        <v>43955</v>
      </c>
      <c r="K514" s="18" t="s">
        <v>1410</v>
      </c>
      <c r="L514" s="18"/>
      <c r="M514" s="2">
        <v>7</v>
      </c>
      <c r="N514" s="2"/>
      <c r="O514" s="2">
        <v>2371</v>
      </c>
      <c r="P514" s="2"/>
      <c r="Q514" s="5" t="s">
        <v>217</v>
      </c>
      <c r="R514" s="1" t="s">
        <v>448</v>
      </c>
      <c r="S514" s="22" t="s">
        <v>1101</v>
      </c>
      <c r="T514" s="39">
        <f>IF(I514 &gt;= H514, (I514-H514)/(O514-H514-(O514*(F414+F439+F464+F489))), 0)</f>
        <v>0</v>
      </c>
    </row>
    <row r="515" spans="1:20" x14ac:dyDescent="0.45">
      <c r="A515" s="4" t="s">
        <v>1410</v>
      </c>
      <c r="B515" t="s">
        <v>1411</v>
      </c>
      <c r="C515">
        <v>8</v>
      </c>
      <c r="D515">
        <v>9</v>
      </c>
      <c r="E515" t="s">
        <v>790</v>
      </c>
      <c r="H515">
        <v>0</v>
      </c>
      <c r="I515" s="26">
        <v>0</v>
      </c>
      <c r="J515" s="5"/>
      <c r="K515" s="2"/>
      <c r="L515" s="2"/>
      <c r="M515" s="2"/>
      <c r="N515" s="2"/>
      <c r="O515" s="2"/>
      <c r="P515" s="2"/>
      <c r="Q515" s="5" t="s">
        <v>217</v>
      </c>
      <c r="R515" s="1" t="s">
        <v>447</v>
      </c>
      <c r="S515" s="22" t="s">
        <v>1102</v>
      </c>
      <c r="T515" s="39">
        <f>IFERROR(IF(I515 &gt;= H515, H515/H515, IF(I515 &lt; H515, I515/H515, 0)),0)</f>
        <v>0</v>
      </c>
    </row>
    <row r="516" spans="1:20" x14ac:dyDescent="0.45">
      <c r="A516" s="4" t="s">
        <v>1410</v>
      </c>
      <c r="B516" t="s">
        <v>1411</v>
      </c>
      <c r="C516">
        <v>8</v>
      </c>
      <c r="D516">
        <v>9</v>
      </c>
      <c r="E516" t="s">
        <v>790</v>
      </c>
      <c r="H516">
        <v>0</v>
      </c>
      <c r="I516" s="26">
        <v>0</v>
      </c>
      <c r="J516" s="8">
        <v>43955</v>
      </c>
      <c r="K516" s="18" t="s">
        <v>1410</v>
      </c>
      <c r="L516" s="18"/>
      <c r="M516" s="2">
        <v>8</v>
      </c>
      <c r="N516" s="2"/>
      <c r="O516" s="2">
        <v>2477</v>
      </c>
      <c r="P516" s="2"/>
      <c r="Q516" s="5" t="s">
        <v>217</v>
      </c>
      <c r="R516" s="1" t="s">
        <v>450</v>
      </c>
      <c r="S516" s="22" t="s">
        <v>1103</v>
      </c>
      <c r="T516" s="39">
        <f>IF(I516 &gt;= H516, (I516-H516)/(O516-H516-(O516*(F416+F441+F466+F491))), 0)</f>
        <v>0</v>
      </c>
    </row>
    <row r="517" spans="1:20" x14ac:dyDescent="0.45">
      <c r="A517" s="4" t="s">
        <v>1410</v>
      </c>
      <c r="B517" t="s">
        <v>1411</v>
      </c>
      <c r="C517">
        <v>9</v>
      </c>
      <c r="D517">
        <v>10</v>
      </c>
      <c r="E517" t="s">
        <v>790</v>
      </c>
      <c r="H517">
        <v>1</v>
      </c>
      <c r="I517" s="26">
        <v>1</v>
      </c>
      <c r="J517" s="5"/>
      <c r="K517" s="2"/>
      <c r="L517" s="2"/>
      <c r="M517" s="2"/>
      <c r="N517" s="2"/>
      <c r="O517" s="2"/>
      <c r="P517" s="2"/>
      <c r="Q517" s="5" t="s">
        <v>217</v>
      </c>
      <c r="R517" s="1" t="s">
        <v>449</v>
      </c>
      <c r="S517" s="22" t="s">
        <v>1104</v>
      </c>
      <c r="T517" s="39">
        <f>IFERROR(IF(I517 &gt;= H517, H517/H517, IF(I517 &lt; H517, I517/H517, 0)),0)</f>
        <v>1</v>
      </c>
    </row>
    <row r="518" spans="1:20" x14ac:dyDescent="0.45">
      <c r="A518" s="4" t="s">
        <v>1410</v>
      </c>
      <c r="B518" t="s">
        <v>1411</v>
      </c>
      <c r="C518">
        <v>9</v>
      </c>
      <c r="D518">
        <v>10</v>
      </c>
      <c r="E518" t="s">
        <v>790</v>
      </c>
      <c r="H518">
        <v>1</v>
      </c>
      <c r="I518" s="26">
        <v>1</v>
      </c>
      <c r="J518" s="8">
        <v>43955</v>
      </c>
      <c r="K518" s="18" t="s">
        <v>1410</v>
      </c>
      <c r="L518" s="18"/>
      <c r="M518" s="2">
        <v>9</v>
      </c>
      <c r="N518" s="2"/>
      <c r="O518" s="2">
        <v>2555</v>
      </c>
      <c r="P518" s="2"/>
      <c r="Q518" s="5" t="s">
        <v>217</v>
      </c>
      <c r="R518" s="1" t="s">
        <v>452</v>
      </c>
      <c r="S518" s="22" t="s">
        <v>1105</v>
      </c>
      <c r="T518" s="39">
        <f>IF(I518 &gt;= H518, (I518-H518)/(O518-H518-(O518*(F418+F443+F468+F493))), 0)</f>
        <v>0</v>
      </c>
    </row>
    <row r="519" spans="1:20" x14ac:dyDescent="0.45">
      <c r="A519" s="4" t="s">
        <v>1410</v>
      </c>
      <c r="B519" t="s">
        <v>1411</v>
      </c>
      <c r="C519">
        <v>10</v>
      </c>
      <c r="D519">
        <v>11</v>
      </c>
      <c r="E519" t="s">
        <v>790</v>
      </c>
      <c r="H519">
        <v>0</v>
      </c>
      <c r="I519" s="26">
        <v>0</v>
      </c>
      <c r="J519" s="5"/>
      <c r="K519" s="2"/>
      <c r="L519" s="2"/>
      <c r="M519" s="2"/>
      <c r="N519" s="2"/>
      <c r="O519" s="2"/>
      <c r="P519" s="2"/>
      <c r="Q519" s="5" t="s">
        <v>217</v>
      </c>
      <c r="R519" s="1" t="s">
        <v>451</v>
      </c>
      <c r="S519" s="22" t="s">
        <v>1106</v>
      </c>
      <c r="T519" s="39">
        <f>IFERROR(IF(I519 &gt;= H519, H519/H519, IF(I519 &lt; H519, I519/H519, 0)),0)</f>
        <v>0</v>
      </c>
    </row>
    <row r="520" spans="1:20" x14ac:dyDescent="0.45">
      <c r="A520" s="4" t="s">
        <v>1410</v>
      </c>
      <c r="B520" t="s">
        <v>1411</v>
      </c>
      <c r="C520">
        <v>10</v>
      </c>
      <c r="D520">
        <v>11</v>
      </c>
      <c r="E520" t="s">
        <v>790</v>
      </c>
      <c r="H520">
        <v>0</v>
      </c>
      <c r="I520" s="26">
        <v>0</v>
      </c>
      <c r="J520" s="8">
        <v>43955</v>
      </c>
      <c r="K520" s="18" t="s">
        <v>1410</v>
      </c>
      <c r="L520" s="18"/>
      <c r="M520" s="2">
        <v>10</v>
      </c>
      <c r="N520" s="2"/>
      <c r="O520" s="2">
        <v>2610</v>
      </c>
      <c r="P520" s="2"/>
      <c r="Q520" s="5" t="s">
        <v>217</v>
      </c>
      <c r="R520" s="1" t="s">
        <v>454</v>
      </c>
      <c r="S520" s="22" t="s">
        <v>1107</v>
      </c>
      <c r="T520" s="39">
        <f>IF(I520 &gt;= H520, (I520-H520)/(O520-H520-(O520*(F420+F445+F470+F495))), 0)</f>
        <v>0</v>
      </c>
    </row>
    <row r="521" spans="1:20" x14ac:dyDescent="0.45">
      <c r="A521" s="4" t="s">
        <v>1410</v>
      </c>
      <c r="B521" t="s">
        <v>1411</v>
      </c>
      <c r="C521">
        <v>11</v>
      </c>
      <c r="D521">
        <v>12</v>
      </c>
      <c r="E521" t="s">
        <v>790</v>
      </c>
      <c r="H521">
        <v>1</v>
      </c>
      <c r="I521" s="26">
        <v>1</v>
      </c>
      <c r="J521" s="5"/>
      <c r="K521" s="2"/>
      <c r="L521" s="2"/>
      <c r="M521" s="2"/>
      <c r="N521" s="2"/>
      <c r="O521" s="2"/>
      <c r="P521" s="2"/>
      <c r="Q521" s="5" t="s">
        <v>217</v>
      </c>
      <c r="R521" s="1" t="s">
        <v>453</v>
      </c>
      <c r="S521" s="22" t="s">
        <v>1108</v>
      </c>
      <c r="T521" s="39">
        <f>IFERROR(IF(I521 &gt;= H521, H521/H521, IF(I521 &lt; H521, I521/H521, 0)),0)</f>
        <v>1</v>
      </c>
    </row>
    <row r="522" spans="1:20" ht="14.65" thickBot="1" x14ac:dyDescent="0.5">
      <c r="A522" s="44" t="s">
        <v>1410</v>
      </c>
      <c r="B522" s="14" t="s">
        <v>1411</v>
      </c>
      <c r="C522" s="14">
        <v>11</v>
      </c>
      <c r="D522" s="14">
        <v>12</v>
      </c>
      <c r="E522" s="14" t="s">
        <v>790</v>
      </c>
      <c r="F522" s="14"/>
      <c r="G522" s="14"/>
      <c r="H522" s="14">
        <v>1</v>
      </c>
      <c r="I522" s="29">
        <v>1</v>
      </c>
      <c r="J522" s="10">
        <v>43955</v>
      </c>
      <c r="K522" s="19" t="s">
        <v>1410</v>
      </c>
      <c r="L522" s="19"/>
      <c r="M522" s="11">
        <v>11</v>
      </c>
      <c r="N522" s="11"/>
      <c r="O522" s="11">
        <v>2554</v>
      </c>
      <c r="P522" s="11"/>
      <c r="Q522" s="17" t="s">
        <v>217</v>
      </c>
      <c r="R522" s="13" t="s">
        <v>1802</v>
      </c>
      <c r="S522" s="24" t="s">
        <v>1109</v>
      </c>
      <c r="T522" s="41">
        <f>IF(I522 &gt;= H522, (I522-H522)/(O522-H522-(O522*(F422+F447+F472+F497))), 0)</f>
        <v>0</v>
      </c>
    </row>
    <row r="523" spans="1:20" ht="14.65" thickTop="1" x14ac:dyDescent="0.45">
      <c r="A523" s="4"/>
      <c r="B523" t="s">
        <v>1412</v>
      </c>
      <c r="D523" t="s">
        <v>708</v>
      </c>
      <c r="E523" t="s">
        <v>709</v>
      </c>
      <c r="F523">
        <v>0.65200000000000002</v>
      </c>
      <c r="I523" s="26"/>
      <c r="J523" s="8">
        <v>44411</v>
      </c>
      <c r="K523" s="18"/>
      <c r="L523" s="18"/>
      <c r="M523" s="2" t="s">
        <v>708</v>
      </c>
      <c r="N523" s="2"/>
      <c r="O523" s="2">
        <v>1674</v>
      </c>
      <c r="P523" s="2"/>
      <c r="Q523" s="5" t="s">
        <v>227</v>
      </c>
      <c r="R523" s="1"/>
      <c r="S523" s="22" t="s">
        <v>1110</v>
      </c>
      <c r="T523" s="37">
        <f>O523*F523</f>
        <v>1091.4480000000001</v>
      </c>
    </row>
    <row r="524" spans="1:20" x14ac:dyDescent="0.45">
      <c r="A524" s="4"/>
      <c r="B524" t="s">
        <v>1412</v>
      </c>
      <c r="D524" t="s">
        <v>708</v>
      </c>
      <c r="E524" t="s">
        <v>738</v>
      </c>
      <c r="F524">
        <v>5.5E-2</v>
      </c>
      <c r="I524" s="26"/>
      <c r="J524" s="8">
        <v>44411</v>
      </c>
      <c r="K524" s="18"/>
      <c r="L524" s="18"/>
      <c r="M524" s="2" t="s">
        <v>708</v>
      </c>
      <c r="N524" s="2"/>
      <c r="O524" s="2">
        <v>1674</v>
      </c>
      <c r="P524" s="2"/>
      <c r="Q524" s="5" t="s">
        <v>228</v>
      </c>
      <c r="R524" s="1"/>
      <c r="S524" s="22" t="s">
        <v>1111</v>
      </c>
      <c r="T524" s="37">
        <f>O524*F524</f>
        <v>92.070000000000007</v>
      </c>
    </row>
    <row r="525" spans="1:20" x14ac:dyDescent="0.45">
      <c r="A525" s="4"/>
      <c r="B525" t="s">
        <v>1412</v>
      </c>
      <c r="D525" t="s">
        <v>708</v>
      </c>
      <c r="E525" t="s">
        <v>789</v>
      </c>
      <c r="F525">
        <v>0.19400000000000001</v>
      </c>
      <c r="I525" s="26"/>
      <c r="J525" s="8">
        <v>44411</v>
      </c>
      <c r="K525" s="18"/>
      <c r="L525" s="18"/>
      <c r="M525" s="2" t="s">
        <v>708</v>
      </c>
      <c r="N525" s="2"/>
      <c r="O525" s="2">
        <v>1674</v>
      </c>
      <c r="P525" s="2"/>
      <c r="Q525" s="5" t="s">
        <v>229</v>
      </c>
      <c r="R525" s="1"/>
      <c r="S525" s="22" t="s">
        <v>1112</v>
      </c>
      <c r="T525" s="37">
        <f>O525*F525</f>
        <v>324.75600000000003</v>
      </c>
    </row>
    <row r="526" spans="1:20" x14ac:dyDescent="0.45">
      <c r="A526" s="4"/>
      <c r="B526" t="s">
        <v>1412</v>
      </c>
      <c r="D526" t="s">
        <v>708</v>
      </c>
      <c r="E526" t="s">
        <v>1438</v>
      </c>
      <c r="F526">
        <v>8.2000000000000003E-2</v>
      </c>
      <c r="I526" s="26"/>
      <c r="J526" s="8">
        <v>44411</v>
      </c>
      <c r="K526" s="18"/>
      <c r="L526" s="18"/>
      <c r="M526" s="2" t="s">
        <v>708</v>
      </c>
      <c r="N526" s="2"/>
      <c r="O526" s="2">
        <v>1674</v>
      </c>
      <c r="P526" s="2"/>
      <c r="Q526" s="5" t="s">
        <v>1638</v>
      </c>
      <c r="R526" s="1"/>
      <c r="S526" s="22" t="s">
        <v>1639</v>
      </c>
      <c r="T526" s="37">
        <f>O526*F526</f>
        <v>137.268</v>
      </c>
    </row>
    <row r="527" spans="1:20" x14ac:dyDescent="0.45">
      <c r="A527" s="43"/>
      <c r="B527" s="9" t="s">
        <v>1412</v>
      </c>
      <c r="C527" s="9"/>
      <c r="D527" s="9" t="s">
        <v>708</v>
      </c>
      <c r="E527" s="9" t="s">
        <v>790</v>
      </c>
      <c r="F527" s="9"/>
      <c r="G527" s="9"/>
      <c r="H527" s="9"/>
      <c r="I527" s="28"/>
      <c r="J527" s="10">
        <v>44411</v>
      </c>
      <c r="K527" s="19"/>
      <c r="L527" s="19"/>
      <c r="M527" s="11" t="s">
        <v>708</v>
      </c>
      <c r="N527" s="11"/>
      <c r="O527" s="11">
        <v>1674</v>
      </c>
      <c r="P527" s="11"/>
      <c r="Q527" s="12" t="s">
        <v>230</v>
      </c>
      <c r="R527" s="13"/>
      <c r="S527" s="23" t="s">
        <v>1113</v>
      </c>
      <c r="T527" s="38">
        <f>O527-SUM(T523:T526)</f>
        <v>28.457999999999856</v>
      </c>
    </row>
    <row r="528" spans="1:20" x14ac:dyDescent="0.45">
      <c r="A528" s="4"/>
      <c r="B528" t="s">
        <v>1412</v>
      </c>
      <c r="D528" t="s">
        <v>708</v>
      </c>
      <c r="E528" t="s">
        <v>709</v>
      </c>
      <c r="G528">
        <v>0.65200000000000002</v>
      </c>
      <c r="I528" s="26">
        <v>18</v>
      </c>
      <c r="J528" s="8">
        <v>44411</v>
      </c>
      <c r="K528" s="18"/>
      <c r="L528" s="18" t="s">
        <v>1412</v>
      </c>
      <c r="M528" s="2"/>
      <c r="N528" s="2" t="s">
        <v>708</v>
      </c>
      <c r="O528" s="2"/>
      <c r="P528" s="2">
        <v>1674</v>
      </c>
      <c r="Q528" s="5" t="s">
        <v>214</v>
      </c>
      <c r="R528" s="1" t="s">
        <v>1866</v>
      </c>
      <c r="S528" s="22" t="s">
        <v>1867</v>
      </c>
      <c r="T528" s="39">
        <f>I528/(G528*P528)</f>
        <v>1.6491853024605842E-2</v>
      </c>
    </row>
    <row r="529" spans="1:20" x14ac:dyDescent="0.45">
      <c r="A529" s="4" t="s">
        <v>1411</v>
      </c>
      <c r="B529" t="s">
        <v>1412</v>
      </c>
      <c r="C529" t="s">
        <v>708</v>
      </c>
      <c r="D529">
        <v>1</v>
      </c>
      <c r="E529" t="s">
        <v>709</v>
      </c>
      <c r="H529">
        <v>4</v>
      </c>
      <c r="I529" s="26">
        <v>35</v>
      </c>
      <c r="J529" s="5"/>
      <c r="K529" s="2"/>
      <c r="L529" s="2"/>
      <c r="M529" s="2"/>
      <c r="N529" s="2"/>
      <c r="O529" s="2"/>
      <c r="P529" s="2"/>
      <c r="Q529" s="5" t="s">
        <v>214</v>
      </c>
      <c r="R529" s="1" t="s">
        <v>160</v>
      </c>
      <c r="S529" s="22" t="s">
        <v>1114</v>
      </c>
      <c r="T529" s="39">
        <f>IFERROR(IF(I529 &gt;= H529, H529/H529, IF(I529 &lt; H529, I529/H529, 0)),0)</f>
        <v>1</v>
      </c>
    </row>
    <row r="530" spans="1:20" x14ac:dyDescent="0.45">
      <c r="A530" s="4" t="s">
        <v>1411</v>
      </c>
      <c r="B530" t="s">
        <v>1412</v>
      </c>
      <c r="C530" t="s">
        <v>708</v>
      </c>
      <c r="D530">
        <v>1</v>
      </c>
      <c r="E530" t="s">
        <v>709</v>
      </c>
      <c r="F530">
        <v>0.65</v>
      </c>
      <c r="H530">
        <v>4</v>
      </c>
      <c r="I530" s="26">
        <v>35</v>
      </c>
      <c r="J530" s="8">
        <v>44319</v>
      </c>
      <c r="K530" s="18" t="s">
        <v>1411</v>
      </c>
      <c r="L530" s="18"/>
      <c r="M530" s="2" t="s">
        <v>708</v>
      </c>
      <c r="N530" s="2"/>
      <c r="O530" s="2">
        <v>1552</v>
      </c>
      <c r="P530" s="2"/>
      <c r="Q530" s="5" t="s">
        <v>214</v>
      </c>
      <c r="R530" s="1" t="s">
        <v>162</v>
      </c>
      <c r="S530" s="22" t="s">
        <v>1115</v>
      </c>
      <c r="T530" s="39">
        <f>IF(I530 &gt;= H530, (I530-H530)/((F530*O530)-H530), 0)</f>
        <v>3.0851910828025474E-2</v>
      </c>
    </row>
    <row r="531" spans="1:20" x14ac:dyDescent="0.45">
      <c r="A531" s="4" t="s">
        <v>1411</v>
      </c>
      <c r="B531" t="s">
        <v>1412</v>
      </c>
      <c r="C531">
        <v>1</v>
      </c>
      <c r="D531">
        <v>2</v>
      </c>
      <c r="E531" t="s">
        <v>709</v>
      </c>
      <c r="H531">
        <v>24</v>
      </c>
      <c r="I531" s="26">
        <v>138</v>
      </c>
      <c r="J531" s="5"/>
      <c r="K531" s="2"/>
      <c r="L531" s="2"/>
      <c r="M531" s="2"/>
      <c r="N531" s="2"/>
      <c r="O531" s="2"/>
      <c r="P531" s="2"/>
      <c r="Q531" s="5" t="s">
        <v>214</v>
      </c>
      <c r="R531" s="1" t="s">
        <v>161</v>
      </c>
      <c r="S531" s="22" t="s">
        <v>1116</v>
      </c>
      <c r="T531" s="39">
        <f>IFERROR(IF(I531 &gt;= H531, H531/H531, IF(I531 &lt; H531, I531/H531, 0)),0)</f>
        <v>1</v>
      </c>
    </row>
    <row r="532" spans="1:20" x14ac:dyDescent="0.45">
      <c r="A532" s="4" t="s">
        <v>1411</v>
      </c>
      <c r="B532" t="s">
        <v>1412</v>
      </c>
      <c r="C532">
        <v>1</v>
      </c>
      <c r="D532">
        <v>2</v>
      </c>
      <c r="E532" t="s">
        <v>709</v>
      </c>
      <c r="F532">
        <v>0.66</v>
      </c>
      <c r="H532">
        <v>24</v>
      </c>
      <c r="I532" s="26">
        <v>138</v>
      </c>
      <c r="J532" s="8">
        <v>44319</v>
      </c>
      <c r="K532" s="18" t="s">
        <v>1411</v>
      </c>
      <c r="L532" s="18"/>
      <c r="M532" s="2">
        <v>1</v>
      </c>
      <c r="N532" s="2"/>
      <c r="O532" s="2">
        <v>1831</v>
      </c>
      <c r="P532" s="2"/>
      <c r="Q532" s="5" t="s">
        <v>214</v>
      </c>
      <c r="R532" s="1" t="s">
        <v>164</v>
      </c>
      <c r="S532" s="22" t="s">
        <v>1117</v>
      </c>
      <c r="T532" s="39">
        <f>IF(I532 &gt;= H532, (I532-H532)/((F532*O532)-H532), 0)</f>
        <v>9.6246390760346481E-2</v>
      </c>
    </row>
    <row r="533" spans="1:20" x14ac:dyDescent="0.45">
      <c r="A533" s="4" t="s">
        <v>1411</v>
      </c>
      <c r="B533" t="s">
        <v>1412</v>
      </c>
      <c r="C533">
        <v>2</v>
      </c>
      <c r="D533">
        <v>3</v>
      </c>
      <c r="E533" t="s">
        <v>709</v>
      </c>
      <c r="H533">
        <v>90</v>
      </c>
      <c r="I533" s="26">
        <v>197</v>
      </c>
      <c r="J533" s="5"/>
      <c r="K533" s="2"/>
      <c r="L533" s="2"/>
      <c r="M533" s="2"/>
      <c r="N533" s="2"/>
      <c r="O533" s="2"/>
      <c r="P533" s="2"/>
      <c r="Q533" s="5" t="s">
        <v>214</v>
      </c>
      <c r="R533" s="1" t="s">
        <v>163</v>
      </c>
      <c r="S533" s="22" t="s">
        <v>1118</v>
      </c>
      <c r="T533" s="39">
        <f>IFERROR(IF(I533 &gt;= H533, H533/H533, IF(I533 &lt; H533, I533/H533, 0)),0)</f>
        <v>1</v>
      </c>
    </row>
    <row r="534" spans="1:20" x14ac:dyDescent="0.45">
      <c r="A534" s="4" t="s">
        <v>1411</v>
      </c>
      <c r="B534" t="s">
        <v>1412</v>
      </c>
      <c r="C534">
        <v>2</v>
      </c>
      <c r="D534">
        <v>3</v>
      </c>
      <c r="E534" t="s">
        <v>709</v>
      </c>
      <c r="F534">
        <v>0.65400000000000003</v>
      </c>
      <c r="H534">
        <v>90</v>
      </c>
      <c r="I534" s="26">
        <v>197</v>
      </c>
      <c r="J534" s="8">
        <v>44319</v>
      </c>
      <c r="K534" s="18" t="s">
        <v>1411</v>
      </c>
      <c r="L534" s="18"/>
      <c r="M534" s="2">
        <v>2</v>
      </c>
      <c r="N534" s="2"/>
      <c r="O534" s="2">
        <v>1865</v>
      </c>
      <c r="P534" s="2"/>
      <c r="Q534" s="5" t="s">
        <v>214</v>
      </c>
      <c r="R534" s="1" t="s">
        <v>166</v>
      </c>
      <c r="S534" s="22" t="s">
        <v>1119</v>
      </c>
      <c r="T534" s="39">
        <f>IF(I534 &gt;= H534, (I534-H534)/((F534*O534)-H534), 0)</f>
        <v>9.4714572766462182E-2</v>
      </c>
    </row>
    <row r="535" spans="1:20" x14ac:dyDescent="0.45">
      <c r="A535" s="4" t="s">
        <v>1411</v>
      </c>
      <c r="B535" t="s">
        <v>1412</v>
      </c>
      <c r="C535">
        <v>3</v>
      </c>
      <c r="D535">
        <v>4</v>
      </c>
      <c r="E535" t="s">
        <v>709</v>
      </c>
      <c r="H535">
        <v>213</v>
      </c>
      <c r="I535" s="26">
        <v>302</v>
      </c>
      <c r="J535" s="5"/>
      <c r="K535" s="2"/>
      <c r="L535" s="2"/>
      <c r="M535" s="2"/>
      <c r="N535" s="2"/>
      <c r="O535" s="2"/>
      <c r="P535" s="2"/>
      <c r="Q535" s="5" t="s">
        <v>214</v>
      </c>
      <c r="R535" s="1" t="s">
        <v>165</v>
      </c>
      <c r="S535" s="22" t="s">
        <v>1120</v>
      </c>
      <c r="T535" s="39">
        <f>IFERROR(IF(I535 &gt;= H535, H535/H535, IF(I535 &lt; H535, I535/H535, 0)),0)</f>
        <v>1</v>
      </c>
    </row>
    <row r="536" spans="1:20" x14ac:dyDescent="0.45">
      <c r="A536" s="4" t="s">
        <v>1411</v>
      </c>
      <c r="B536" t="s">
        <v>1412</v>
      </c>
      <c r="C536">
        <v>3</v>
      </c>
      <c r="D536">
        <v>4</v>
      </c>
      <c r="E536" t="s">
        <v>709</v>
      </c>
      <c r="F536">
        <v>0.68100000000000005</v>
      </c>
      <c r="H536">
        <v>213</v>
      </c>
      <c r="I536" s="26">
        <v>302</v>
      </c>
      <c r="J536" s="8">
        <v>44319</v>
      </c>
      <c r="K536" s="18" t="s">
        <v>1411</v>
      </c>
      <c r="L536" s="18"/>
      <c r="M536" s="2">
        <v>3</v>
      </c>
      <c r="N536" s="2"/>
      <c r="O536" s="2">
        <v>1989</v>
      </c>
      <c r="P536" s="2"/>
      <c r="Q536" s="5" t="s">
        <v>214</v>
      </c>
      <c r="R536" s="1" t="s">
        <v>168</v>
      </c>
      <c r="S536" s="22" t="s">
        <v>1121</v>
      </c>
      <c r="T536" s="39">
        <f>IF(I536 &gt;= H536, (I536-H536)/((F536*O536)-H536), 0)</f>
        <v>7.7966971789096715E-2</v>
      </c>
    </row>
    <row r="537" spans="1:20" x14ac:dyDescent="0.45">
      <c r="A537" s="4" t="s">
        <v>1411</v>
      </c>
      <c r="B537" t="s">
        <v>1412</v>
      </c>
      <c r="C537">
        <v>4</v>
      </c>
      <c r="D537">
        <v>5</v>
      </c>
      <c r="E537" t="s">
        <v>709</v>
      </c>
      <c r="H537">
        <v>241</v>
      </c>
      <c r="I537" s="26">
        <v>302</v>
      </c>
      <c r="J537" s="5"/>
      <c r="K537" s="2"/>
      <c r="L537" s="2"/>
      <c r="M537" s="2"/>
      <c r="N537" s="2"/>
      <c r="O537" s="2"/>
      <c r="P537" s="2"/>
      <c r="Q537" s="5" t="s">
        <v>214</v>
      </c>
      <c r="R537" s="1" t="s">
        <v>167</v>
      </c>
      <c r="S537" s="22" t="s">
        <v>1122</v>
      </c>
      <c r="T537" s="39">
        <f>IFERROR(IF(I537 &gt;= H537, H537/H537, IF(I537 &lt; H537, I537/H537, 0)),0)</f>
        <v>1</v>
      </c>
    </row>
    <row r="538" spans="1:20" x14ac:dyDescent="0.45">
      <c r="A538" s="4" t="s">
        <v>1411</v>
      </c>
      <c r="B538" t="s">
        <v>1412</v>
      </c>
      <c r="C538">
        <v>4</v>
      </c>
      <c r="D538">
        <v>5</v>
      </c>
      <c r="E538" t="s">
        <v>709</v>
      </c>
      <c r="F538">
        <v>0.67200000000000004</v>
      </c>
      <c r="H538">
        <v>241</v>
      </c>
      <c r="I538" s="26">
        <v>302</v>
      </c>
      <c r="J538" s="8">
        <v>44319</v>
      </c>
      <c r="K538" s="18" t="s">
        <v>1411</v>
      </c>
      <c r="L538" s="18"/>
      <c r="M538" s="2">
        <v>4</v>
      </c>
      <c r="N538" s="2"/>
      <c r="O538" s="2">
        <v>2010</v>
      </c>
      <c r="P538" s="2"/>
      <c r="Q538" s="5" t="s">
        <v>214</v>
      </c>
      <c r="R538" s="1" t="s">
        <v>264</v>
      </c>
      <c r="S538" s="22" t="s">
        <v>1123</v>
      </c>
      <c r="T538" s="39">
        <f>IF(I538 &gt;= H538, (I538-H538)/((F538*O538)-H538), 0)</f>
        <v>5.4968820963846733E-2</v>
      </c>
    </row>
    <row r="539" spans="1:20" x14ac:dyDescent="0.45">
      <c r="A539" s="4" t="s">
        <v>1411</v>
      </c>
      <c r="B539" t="s">
        <v>1412</v>
      </c>
      <c r="C539">
        <v>5</v>
      </c>
      <c r="D539">
        <v>6</v>
      </c>
      <c r="E539" t="s">
        <v>709</v>
      </c>
      <c r="H539">
        <v>296</v>
      </c>
      <c r="I539" s="26">
        <v>302</v>
      </c>
      <c r="J539" s="5"/>
      <c r="K539" s="2"/>
      <c r="L539" s="2"/>
      <c r="M539" s="2"/>
      <c r="N539" s="2"/>
      <c r="O539" s="2"/>
      <c r="P539" s="2"/>
      <c r="Q539" s="5" t="s">
        <v>214</v>
      </c>
      <c r="R539" s="1" t="s">
        <v>263</v>
      </c>
      <c r="S539" s="22" t="s">
        <v>1124</v>
      </c>
      <c r="T539" s="39">
        <f>IFERROR(IF(I539 &gt;= H539, H539/H539, IF(I539 &lt; H539, I539/H539, 0)),0)</f>
        <v>1</v>
      </c>
    </row>
    <row r="540" spans="1:20" x14ac:dyDescent="0.45">
      <c r="A540" s="4" t="s">
        <v>1411</v>
      </c>
      <c r="B540" t="s">
        <v>1412</v>
      </c>
      <c r="C540">
        <v>5</v>
      </c>
      <c r="D540">
        <v>6</v>
      </c>
      <c r="E540" t="s">
        <v>709</v>
      </c>
      <c r="F540">
        <v>0.67400000000000004</v>
      </c>
      <c r="H540">
        <v>296</v>
      </c>
      <c r="I540" s="26">
        <v>302</v>
      </c>
      <c r="J540" s="8">
        <v>44319</v>
      </c>
      <c r="K540" s="18" t="s">
        <v>1411</v>
      </c>
      <c r="L540" s="18"/>
      <c r="M540" s="2">
        <v>5</v>
      </c>
      <c r="N540" s="2"/>
      <c r="O540" s="2">
        <v>2045</v>
      </c>
      <c r="P540" s="2"/>
      <c r="Q540" s="5" t="s">
        <v>214</v>
      </c>
      <c r="R540" s="1" t="s">
        <v>456</v>
      </c>
      <c r="S540" s="22" t="s">
        <v>1125</v>
      </c>
      <c r="T540" s="39">
        <f>IF(I540 &gt;= H540, (I540-H540)/((F540*O540)-H540), 0)</f>
        <v>5.5435957609971075E-3</v>
      </c>
    </row>
    <row r="541" spans="1:20" x14ac:dyDescent="0.45">
      <c r="A541" s="4" t="s">
        <v>1411</v>
      </c>
      <c r="B541" t="s">
        <v>1412</v>
      </c>
      <c r="C541">
        <v>6</v>
      </c>
      <c r="D541">
        <v>7</v>
      </c>
      <c r="E541" t="s">
        <v>709</v>
      </c>
      <c r="H541">
        <v>335</v>
      </c>
      <c r="I541" s="26">
        <v>337</v>
      </c>
      <c r="J541" s="5"/>
      <c r="K541" s="2"/>
      <c r="L541" s="2"/>
      <c r="M541" s="2"/>
      <c r="N541" s="2"/>
      <c r="O541" s="2"/>
      <c r="P541" s="2"/>
      <c r="Q541" s="5" t="s">
        <v>214</v>
      </c>
      <c r="R541" s="1" t="s">
        <v>455</v>
      </c>
      <c r="S541" s="22" t="s">
        <v>1126</v>
      </c>
      <c r="T541" s="39">
        <f>IFERROR(IF(I541 &gt;= H541, H541/H541, IF(I541 &lt; H541, I541/H541, 0)),0)</f>
        <v>1</v>
      </c>
    </row>
    <row r="542" spans="1:20" x14ac:dyDescent="0.45">
      <c r="A542" s="4" t="s">
        <v>1411</v>
      </c>
      <c r="B542" t="s">
        <v>1412</v>
      </c>
      <c r="C542">
        <v>6</v>
      </c>
      <c r="D542">
        <v>7</v>
      </c>
      <c r="E542" t="s">
        <v>709</v>
      </c>
      <c r="F542">
        <v>0.68799999999999994</v>
      </c>
      <c r="H542">
        <v>335</v>
      </c>
      <c r="I542" s="26">
        <v>337</v>
      </c>
      <c r="J542" s="8">
        <v>44319</v>
      </c>
      <c r="K542" s="18" t="s">
        <v>1411</v>
      </c>
      <c r="L542" s="18"/>
      <c r="M542" s="2">
        <v>6</v>
      </c>
      <c r="N542" s="2"/>
      <c r="O542" s="2">
        <v>2154</v>
      </c>
      <c r="P542" s="2"/>
      <c r="Q542" s="5" t="s">
        <v>214</v>
      </c>
      <c r="R542" s="1" t="s">
        <v>458</v>
      </c>
      <c r="S542" s="22" t="s">
        <v>1127</v>
      </c>
      <c r="T542" s="39">
        <f>IF(I542 &gt;= H542, (I542-H542)/((F542*O542)-H542), 0)</f>
        <v>1.7437521360963671E-3</v>
      </c>
    </row>
    <row r="543" spans="1:20" x14ac:dyDescent="0.45">
      <c r="A543" s="4" t="s">
        <v>1411</v>
      </c>
      <c r="B543" t="s">
        <v>1412</v>
      </c>
      <c r="C543">
        <v>7</v>
      </c>
      <c r="D543">
        <v>8</v>
      </c>
      <c r="E543" t="s">
        <v>709</v>
      </c>
      <c r="H543">
        <v>374</v>
      </c>
      <c r="I543" s="26">
        <v>367</v>
      </c>
      <c r="J543" s="5"/>
      <c r="K543" s="2"/>
      <c r="L543" s="2"/>
      <c r="M543" s="2"/>
      <c r="N543" s="2"/>
      <c r="O543" s="2"/>
      <c r="P543" s="2"/>
      <c r="Q543" s="5" t="s">
        <v>214</v>
      </c>
      <c r="R543" s="1" t="s">
        <v>457</v>
      </c>
      <c r="S543" s="22" t="s">
        <v>1128</v>
      </c>
      <c r="T543" s="39">
        <f>IFERROR(IF(I543 &gt;= H543, H543/H543, IF(I543 &lt; H543, I543/H543, 0)),0)</f>
        <v>0.98128342245989308</v>
      </c>
    </row>
    <row r="544" spans="1:20" x14ac:dyDescent="0.45">
      <c r="A544" s="4" t="s">
        <v>1411</v>
      </c>
      <c r="B544" t="s">
        <v>1412</v>
      </c>
      <c r="C544">
        <v>7</v>
      </c>
      <c r="D544">
        <v>8</v>
      </c>
      <c r="E544" t="s">
        <v>709</v>
      </c>
      <c r="F544">
        <v>0.66900000000000004</v>
      </c>
      <c r="H544">
        <v>374</v>
      </c>
      <c r="I544" s="26">
        <v>367</v>
      </c>
      <c r="J544" s="8">
        <v>44319</v>
      </c>
      <c r="K544" s="18" t="s">
        <v>1411</v>
      </c>
      <c r="L544" s="18"/>
      <c r="M544" s="2">
        <v>7</v>
      </c>
      <c r="N544" s="2"/>
      <c r="O544" s="2">
        <v>2232</v>
      </c>
      <c r="P544" s="2"/>
      <c r="Q544" s="5" t="s">
        <v>214</v>
      </c>
      <c r="R544" s="1" t="s">
        <v>460</v>
      </c>
      <c r="S544" s="22" t="s">
        <v>1129</v>
      </c>
      <c r="T544" s="39">
        <f>IF(I544 &gt;= H544, (I544-H544)/((F544*O544)-H544), 0)</f>
        <v>0</v>
      </c>
    </row>
    <row r="545" spans="1:20" x14ac:dyDescent="0.45">
      <c r="A545" s="4" t="s">
        <v>1411</v>
      </c>
      <c r="B545" t="s">
        <v>1412</v>
      </c>
      <c r="C545">
        <v>8</v>
      </c>
      <c r="D545">
        <v>9</v>
      </c>
      <c r="E545" t="s">
        <v>709</v>
      </c>
      <c r="H545">
        <v>360</v>
      </c>
      <c r="I545" s="26">
        <v>373</v>
      </c>
      <c r="J545" s="5"/>
      <c r="K545" s="2"/>
      <c r="L545" s="2"/>
      <c r="M545" s="2"/>
      <c r="N545" s="2"/>
      <c r="O545" s="2"/>
      <c r="P545" s="2"/>
      <c r="Q545" s="5" t="s">
        <v>214</v>
      </c>
      <c r="R545" s="1" t="s">
        <v>459</v>
      </c>
      <c r="S545" s="22" t="s">
        <v>1130</v>
      </c>
      <c r="T545" s="39">
        <f>IFERROR(IF(I545 &gt;= H545, H545/H545, IF(I545 &lt; H545, I545/H545, 0)),0)</f>
        <v>1</v>
      </c>
    </row>
    <row r="546" spans="1:20" x14ac:dyDescent="0.45">
      <c r="A546" s="4" t="s">
        <v>1411</v>
      </c>
      <c r="B546" t="s">
        <v>1412</v>
      </c>
      <c r="C546">
        <v>8</v>
      </c>
      <c r="D546">
        <v>9</v>
      </c>
      <c r="E546" t="s">
        <v>709</v>
      </c>
      <c r="F546">
        <v>0.68500000000000005</v>
      </c>
      <c r="H546">
        <v>360</v>
      </c>
      <c r="I546" s="26">
        <v>373</v>
      </c>
      <c r="J546" s="8">
        <v>44319</v>
      </c>
      <c r="K546" s="18" t="s">
        <v>1411</v>
      </c>
      <c r="L546" s="18"/>
      <c r="M546" s="2">
        <v>8</v>
      </c>
      <c r="N546" s="2"/>
      <c r="O546" s="2">
        <v>2348</v>
      </c>
      <c r="P546" s="2"/>
      <c r="Q546" s="5" t="s">
        <v>214</v>
      </c>
      <c r="R546" s="1" t="s">
        <v>462</v>
      </c>
      <c r="S546" s="22" t="s">
        <v>1131</v>
      </c>
      <c r="T546" s="39">
        <f>IF(I546 &gt;= H546, (I546-H546)/((F546*O546)-H546), 0)</f>
        <v>1.0413495890674314E-2</v>
      </c>
    </row>
    <row r="547" spans="1:20" x14ac:dyDescent="0.45">
      <c r="A547" s="4" t="s">
        <v>1411</v>
      </c>
      <c r="B547" t="s">
        <v>1412</v>
      </c>
      <c r="C547">
        <v>9</v>
      </c>
      <c r="D547">
        <v>10</v>
      </c>
      <c r="E547" t="s">
        <v>709</v>
      </c>
      <c r="H547">
        <v>371</v>
      </c>
      <c r="I547" s="26">
        <v>367</v>
      </c>
      <c r="J547" s="5"/>
      <c r="K547" s="2"/>
      <c r="L547" s="2"/>
      <c r="M547" s="2"/>
      <c r="N547" s="2"/>
      <c r="O547" s="2"/>
      <c r="P547" s="2"/>
      <c r="Q547" s="5" t="s">
        <v>214</v>
      </c>
      <c r="R547" s="1" t="s">
        <v>461</v>
      </c>
      <c r="S547" s="22" t="s">
        <v>1132</v>
      </c>
      <c r="T547" s="39">
        <f>IFERROR(IF(I547 &gt;= H547, H547/H547, IF(I547 &lt; H547, I547/H547, 0)),0)</f>
        <v>0.98921832884097038</v>
      </c>
    </row>
    <row r="548" spans="1:20" x14ac:dyDescent="0.45">
      <c r="A548" s="4" t="s">
        <v>1411</v>
      </c>
      <c r="B548" t="s">
        <v>1412</v>
      </c>
      <c r="C548">
        <v>9</v>
      </c>
      <c r="D548">
        <v>10</v>
      </c>
      <c r="E548" t="s">
        <v>709</v>
      </c>
      <c r="F548">
        <v>0.68700000000000006</v>
      </c>
      <c r="H548">
        <v>371</v>
      </c>
      <c r="I548" s="26">
        <v>367</v>
      </c>
      <c r="J548" s="8">
        <v>44319</v>
      </c>
      <c r="K548" s="18" t="s">
        <v>1411</v>
      </c>
      <c r="L548" s="18"/>
      <c r="M548" s="2">
        <v>9</v>
      </c>
      <c r="N548" s="2"/>
      <c r="O548" s="2">
        <v>2591</v>
      </c>
      <c r="P548" s="2"/>
      <c r="Q548" s="5" t="s">
        <v>214</v>
      </c>
      <c r="R548" s="1" t="s">
        <v>464</v>
      </c>
      <c r="S548" s="22" t="s">
        <v>1133</v>
      </c>
      <c r="T548" s="39">
        <f>IF(I548 &gt;= H548, (I548-H548)/((F548*O548)-H548), 0)</f>
        <v>0</v>
      </c>
    </row>
    <row r="549" spans="1:20" x14ac:dyDescent="0.45">
      <c r="A549" s="4" t="s">
        <v>1411</v>
      </c>
      <c r="B549" t="s">
        <v>1412</v>
      </c>
      <c r="C549">
        <v>10</v>
      </c>
      <c r="D549">
        <v>11</v>
      </c>
      <c r="E549" t="s">
        <v>709</v>
      </c>
      <c r="H549">
        <v>380</v>
      </c>
      <c r="I549" s="26">
        <v>373</v>
      </c>
      <c r="J549" s="5"/>
      <c r="K549" s="2"/>
      <c r="L549" s="2"/>
      <c r="M549" s="2"/>
      <c r="N549" s="2"/>
      <c r="O549" s="2"/>
      <c r="P549" s="2"/>
      <c r="Q549" s="5" t="s">
        <v>214</v>
      </c>
      <c r="R549" s="1" t="s">
        <v>463</v>
      </c>
      <c r="S549" s="22" t="s">
        <v>1134</v>
      </c>
      <c r="T549" s="39">
        <f>IFERROR(IF(I549 &gt;= H549, H549/H549, IF(I549 &lt; H549, I549/H549, 0)),0)</f>
        <v>0.98157894736842111</v>
      </c>
    </row>
    <row r="550" spans="1:20" x14ac:dyDescent="0.45">
      <c r="A550" s="4" t="s">
        <v>1411</v>
      </c>
      <c r="B550" t="s">
        <v>1412</v>
      </c>
      <c r="C550">
        <v>10</v>
      </c>
      <c r="D550">
        <v>11</v>
      </c>
      <c r="E550" t="s">
        <v>709</v>
      </c>
      <c r="F550">
        <v>0.67300000000000004</v>
      </c>
      <c r="H550">
        <v>380</v>
      </c>
      <c r="I550" s="26">
        <v>373</v>
      </c>
      <c r="J550" s="8">
        <v>44319</v>
      </c>
      <c r="K550" s="18" t="s">
        <v>1411</v>
      </c>
      <c r="L550" s="18"/>
      <c r="M550" s="2">
        <v>10</v>
      </c>
      <c r="N550" s="2"/>
      <c r="O550" s="2">
        <v>2511</v>
      </c>
      <c r="P550" s="2"/>
      <c r="Q550" s="5" t="s">
        <v>214</v>
      </c>
      <c r="R550" s="1" t="s">
        <v>466</v>
      </c>
      <c r="S550" s="22" t="s">
        <v>1135</v>
      </c>
      <c r="T550" s="39">
        <f>IF(I550 &gt;= H550, (I550-H550)/((F550*O550)-H550), 0)</f>
        <v>0</v>
      </c>
    </row>
    <row r="551" spans="1:20" x14ac:dyDescent="0.45">
      <c r="A551" s="4" t="s">
        <v>1411</v>
      </c>
      <c r="B551" t="s">
        <v>1412</v>
      </c>
      <c r="C551">
        <v>11</v>
      </c>
      <c r="D551">
        <v>12</v>
      </c>
      <c r="E551" t="s">
        <v>709</v>
      </c>
      <c r="H551">
        <v>384</v>
      </c>
      <c r="I551" s="26">
        <v>384</v>
      </c>
      <c r="J551" s="5"/>
      <c r="K551" s="2"/>
      <c r="L551" s="2"/>
      <c r="M551" s="2"/>
      <c r="N551" s="2"/>
      <c r="O551" s="2"/>
      <c r="P551" s="2"/>
      <c r="Q551" s="5" t="s">
        <v>214</v>
      </c>
      <c r="R551" s="1" t="s">
        <v>465</v>
      </c>
      <c r="S551" s="22" t="s">
        <v>1136</v>
      </c>
      <c r="T551" s="39">
        <f>IFERROR(IF(I551 &gt;= H551, H551/H551, IF(I551 &lt; H551, I551/H551, 0)),0)</f>
        <v>1</v>
      </c>
    </row>
    <row r="552" spans="1:20" x14ac:dyDescent="0.45">
      <c r="A552" s="43" t="s">
        <v>1411</v>
      </c>
      <c r="B552" s="9" t="s">
        <v>1412</v>
      </c>
      <c r="C552" s="9">
        <v>11</v>
      </c>
      <c r="D552" s="9">
        <v>12</v>
      </c>
      <c r="E552" s="9" t="s">
        <v>709</v>
      </c>
      <c r="F552" s="9">
        <v>0.68799999999999994</v>
      </c>
      <c r="G552" s="9"/>
      <c r="H552" s="9">
        <v>384</v>
      </c>
      <c r="I552" s="28">
        <v>384</v>
      </c>
      <c r="J552" s="10">
        <v>44319</v>
      </c>
      <c r="K552" s="19" t="s">
        <v>1411</v>
      </c>
      <c r="L552" s="19"/>
      <c r="M552" s="11">
        <v>11</v>
      </c>
      <c r="N552" s="11"/>
      <c r="O552" s="11">
        <v>2575</v>
      </c>
      <c r="P552" s="11"/>
      <c r="Q552" s="12" t="s">
        <v>214</v>
      </c>
      <c r="R552" s="13" t="s">
        <v>1803</v>
      </c>
      <c r="S552" s="23" t="s">
        <v>1137</v>
      </c>
      <c r="T552" s="40">
        <f>IF(I552 &gt;= H552, (I552-H552)/((F552*O552)-H552), 0)</f>
        <v>0</v>
      </c>
    </row>
    <row r="553" spans="1:20" x14ac:dyDescent="0.45">
      <c r="A553" s="4"/>
      <c r="B553" t="s">
        <v>1412</v>
      </c>
      <c r="D553" t="s">
        <v>708</v>
      </c>
      <c r="E553" t="s">
        <v>738</v>
      </c>
      <c r="G553">
        <v>5.5E-2</v>
      </c>
      <c r="I553" s="26">
        <v>2</v>
      </c>
      <c r="J553" s="8">
        <v>44411</v>
      </c>
      <c r="K553" s="18"/>
      <c r="L553" s="18" t="s">
        <v>1412</v>
      </c>
      <c r="M553" s="2"/>
      <c r="N553" s="2" t="s">
        <v>708</v>
      </c>
      <c r="O553" s="2"/>
      <c r="P553" s="2">
        <v>1674</v>
      </c>
      <c r="Q553" s="5" t="s">
        <v>215</v>
      </c>
      <c r="R553" s="1" t="s">
        <v>1868</v>
      </c>
      <c r="S553" s="22" t="s">
        <v>1869</v>
      </c>
      <c r="T553" s="39">
        <f>I553/(G553*P553)</f>
        <v>2.1722602367763657E-2</v>
      </c>
    </row>
    <row r="554" spans="1:20" x14ac:dyDescent="0.45">
      <c r="A554" s="4" t="s">
        <v>1411</v>
      </c>
      <c r="B554" t="s">
        <v>1412</v>
      </c>
      <c r="C554" t="s">
        <v>708</v>
      </c>
      <c r="D554">
        <v>1</v>
      </c>
      <c r="E554" t="s">
        <v>738</v>
      </c>
      <c r="H554">
        <v>3</v>
      </c>
      <c r="I554" s="26">
        <v>5</v>
      </c>
      <c r="J554" s="5"/>
      <c r="K554" s="2"/>
      <c r="L554" s="2"/>
      <c r="M554" s="2"/>
      <c r="N554" s="2"/>
      <c r="O554" s="2"/>
      <c r="P554" s="2"/>
      <c r="Q554" s="5" t="s">
        <v>215</v>
      </c>
      <c r="R554" s="1" t="s">
        <v>169</v>
      </c>
      <c r="S554" s="22" t="s">
        <v>1138</v>
      </c>
      <c r="T554" s="39">
        <f>IFERROR(IF(I554 &gt;= H554, H554/H554, IF(I554 &lt; H554, I554/H554, 0)),0)</f>
        <v>1</v>
      </c>
    </row>
    <row r="555" spans="1:20" x14ac:dyDescent="0.45">
      <c r="A555" s="4" t="s">
        <v>1411</v>
      </c>
      <c r="B555" t="s">
        <v>1412</v>
      </c>
      <c r="C555" t="s">
        <v>708</v>
      </c>
      <c r="D555">
        <v>1</v>
      </c>
      <c r="E555" t="s">
        <v>738</v>
      </c>
      <c r="F555">
        <v>6.2E-2</v>
      </c>
      <c r="H555">
        <v>3</v>
      </c>
      <c r="I555" s="26">
        <v>5</v>
      </c>
      <c r="J555" s="8">
        <v>44319</v>
      </c>
      <c r="K555" s="18" t="s">
        <v>1411</v>
      </c>
      <c r="L555" s="18"/>
      <c r="M555" s="2" t="s">
        <v>708</v>
      </c>
      <c r="N555" s="2"/>
      <c r="O555" s="2">
        <v>1552</v>
      </c>
      <c r="P555" s="2"/>
      <c r="Q555" s="5" t="s">
        <v>215</v>
      </c>
      <c r="R555" s="1" t="s">
        <v>171</v>
      </c>
      <c r="S555" s="22" t="s">
        <v>1139</v>
      </c>
      <c r="T555" s="39">
        <f>IF(I555 &gt;= H555, (I555-H555)/((F555*O555)-H555), 0)</f>
        <v>2.1453702909122113E-2</v>
      </c>
    </row>
    <row r="556" spans="1:20" x14ac:dyDescent="0.45">
      <c r="A556" s="4" t="s">
        <v>1411</v>
      </c>
      <c r="B556" t="s">
        <v>1412</v>
      </c>
      <c r="C556">
        <v>1</v>
      </c>
      <c r="D556">
        <v>2</v>
      </c>
      <c r="E556" t="s">
        <v>738</v>
      </c>
      <c r="H556">
        <v>5</v>
      </c>
      <c r="I556" s="26">
        <v>20</v>
      </c>
      <c r="J556" s="5"/>
      <c r="K556" s="2"/>
      <c r="L556" s="2"/>
      <c r="M556" s="2"/>
      <c r="N556" s="2"/>
      <c r="O556" s="2"/>
      <c r="P556" s="2"/>
      <c r="Q556" s="5" t="s">
        <v>215</v>
      </c>
      <c r="R556" s="1" t="s">
        <v>170</v>
      </c>
      <c r="S556" s="22" t="s">
        <v>1140</v>
      </c>
      <c r="T556" s="39">
        <f>IFERROR(IF(I556 &gt;= H556, H556/H556, IF(I556 &lt; H556, I556/H556, 0)),0)</f>
        <v>1</v>
      </c>
    </row>
    <row r="557" spans="1:20" x14ac:dyDescent="0.45">
      <c r="A557" s="4" t="s">
        <v>1411</v>
      </c>
      <c r="B557" t="s">
        <v>1412</v>
      </c>
      <c r="C557">
        <v>1</v>
      </c>
      <c r="D557">
        <v>2</v>
      </c>
      <c r="E557" t="s">
        <v>738</v>
      </c>
      <c r="F557">
        <v>5.7000000000000002E-2</v>
      </c>
      <c r="H557">
        <v>5</v>
      </c>
      <c r="I557" s="26">
        <v>20</v>
      </c>
      <c r="J557" s="8">
        <v>44319</v>
      </c>
      <c r="K557" s="18" t="s">
        <v>1411</v>
      </c>
      <c r="L557" s="18"/>
      <c r="M557" s="2">
        <v>1</v>
      </c>
      <c r="N557" s="2"/>
      <c r="O557" s="2">
        <v>1831</v>
      </c>
      <c r="P557" s="2"/>
      <c r="Q557" s="5" t="s">
        <v>215</v>
      </c>
      <c r="R557" s="1" t="s">
        <v>173</v>
      </c>
      <c r="S557" s="22" t="s">
        <v>1141</v>
      </c>
      <c r="T557" s="39">
        <f>IF(I557 &gt;= H557, (I557-H557)/((F557*O557)-H557), 0)</f>
        <v>0.15095554862278221</v>
      </c>
    </row>
    <row r="558" spans="1:20" x14ac:dyDescent="0.45">
      <c r="A558" s="4" t="s">
        <v>1411</v>
      </c>
      <c r="B558" t="s">
        <v>1412</v>
      </c>
      <c r="C558">
        <v>2</v>
      </c>
      <c r="D558">
        <v>3</v>
      </c>
      <c r="E558" t="s">
        <v>738</v>
      </c>
      <c r="H558">
        <v>10</v>
      </c>
      <c r="I558" s="26">
        <v>17</v>
      </c>
      <c r="J558" s="5"/>
      <c r="K558" s="2"/>
      <c r="L558" s="2"/>
      <c r="M558" s="2"/>
      <c r="N558" s="2"/>
      <c r="O558" s="2"/>
      <c r="P558" s="2"/>
      <c r="Q558" s="5" t="s">
        <v>215</v>
      </c>
      <c r="R558" s="1" t="s">
        <v>172</v>
      </c>
      <c r="S558" s="22" t="s">
        <v>1142</v>
      </c>
      <c r="T558" s="39">
        <f>IFERROR(IF(I558 &gt;= H558, H558/H558, IF(I558 &lt; H558, I558/H558, 0)),0)</f>
        <v>1</v>
      </c>
    </row>
    <row r="559" spans="1:20" x14ac:dyDescent="0.45">
      <c r="A559" s="4" t="s">
        <v>1411</v>
      </c>
      <c r="B559" t="s">
        <v>1412</v>
      </c>
      <c r="C559">
        <v>2</v>
      </c>
      <c r="D559">
        <v>3</v>
      </c>
      <c r="E559" t="s">
        <v>738</v>
      </c>
      <c r="F559">
        <v>5.2999999999999999E-2</v>
      </c>
      <c r="H559">
        <v>10</v>
      </c>
      <c r="I559" s="26">
        <v>17</v>
      </c>
      <c r="J559" s="8">
        <v>44319</v>
      </c>
      <c r="K559" s="18" t="s">
        <v>1411</v>
      </c>
      <c r="L559" s="18"/>
      <c r="M559" s="2">
        <v>2</v>
      </c>
      <c r="N559" s="2"/>
      <c r="O559" s="2">
        <v>1865</v>
      </c>
      <c r="P559" s="2"/>
      <c r="Q559" s="5" t="s">
        <v>215</v>
      </c>
      <c r="R559" s="1" t="s">
        <v>175</v>
      </c>
      <c r="S559" s="22" t="s">
        <v>1143</v>
      </c>
      <c r="T559" s="39">
        <f>IF(I559 &gt;= H559, (I559-H559)/((F559*O559)-H559), 0)</f>
        <v>7.8788902020372559E-2</v>
      </c>
    </row>
    <row r="560" spans="1:20" x14ac:dyDescent="0.45">
      <c r="A560" s="4" t="s">
        <v>1411</v>
      </c>
      <c r="B560" t="s">
        <v>1412</v>
      </c>
      <c r="C560">
        <v>3</v>
      </c>
      <c r="D560">
        <v>4</v>
      </c>
      <c r="E560" t="s">
        <v>738</v>
      </c>
      <c r="H560">
        <v>22</v>
      </c>
      <c r="I560" s="26">
        <v>34</v>
      </c>
      <c r="J560" s="5"/>
      <c r="K560" s="2"/>
      <c r="L560" s="2"/>
      <c r="M560" s="2"/>
      <c r="N560" s="2"/>
      <c r="O560" s="2"/>
      <c r="P560" s="2"/>
      <c r="Q560" s="5" t="s">
        <v>215</v>
      </c>
      <c r="R560" s="1" t="s">
        <v>174</v>
      </c>
      <c r="S560" s="22" t="s">
        <v>1144</v>
      </c>
      <c r="T560" s="39">
        <f>IFERROR(IF(I560 &gt;= H560, H560/H560, IF(I560 &lt; H560, I560/H560, 0)),0)</f>
        <v>1</v>
      </c>
    </row>
    <row r="561" spans="1:20" x14ac:dyDescent="0.45">
      <c r="A561" s="4" t="s">
        <v>1411</v>
      </c>
      <c r="B561" t="s">
        <v>1412</v>
      </c>
      <c r="C561">
        <v>3</v>
      </c>
      <c r="D561">
        <v>4</v>
      </c>
      <c r="E561" t="s">
        <v>738</v>
      </c>
      <c r="F561">
        <v>6.0999999999999999E-2</v>
      </c>
      <c r="H561">
        <v>22</v>
      </c>
      <c r="I561" s="26">
        <v>34</v>
      </c>
      <c r="J561" s="8">
        <v>44319</v>
      </c>
      <c r="K561" s="18" t="s">
        <v>1411</v>
      </c>
      <c r="L561" s="18"/>
      <c r="M561" s="2">
        <v>3</v>
      </c>
      <c r="N561" s="2"/>
      <c r="O561" s="2">
        <v>1989</v>
      </c>
      <c r="P561" s="2"/>
      <c r="Q561" s="5" t="s">
        <v>215</v>
      </c>
      <c r="R561" s="1" t="s">
        <v>177</v>
      </c>
      <c r="S561" s="22" t="s">
        <v>1145</v>
      </c>
      <c r="T561" s="39">
        <f>IF(I561 &gt;= H561, (I561-H561)/((F561*O561)-H561), 0)</f>
        <v>0.12081063939030898</v>
      </c>
    </row>
    <row r="562" spans="1:20" x14ac:dyDescent="0.45">
      <c r="A562" s="4" t="s">
        <v>1411</v>
      </c>
      <c r="B562" t="s">
        <v>1412</v>
      </c>
      <c r="C562">
        <v>4</v>
      </c>
      <c r="D562">
        <v>5</v>
      </c>
      <c r="E562" t="s">
        <v>738</v>
      </c>
      <c r="H562">
        <v>19</v>
      </c>
      <c r="I562" s="26">
        <v>27</v>
      </c>
      <c r="J562" s="5"/>
      <c r="K562" s="2"/>
      <c r="L562" s="2"/>
      <c r="M562" s="2"/>
      <c r="N562" s="2"/>
      <c r="O562" s="2"/>
      <c r="P562" s="2"/>
      <c r="Q562" s="5" t="s">
        <v>215</v>
      </c>
      <c r="R562" s="1" t="s">
        <v>176</v>
      </c>
      <c r="S562" s="22" t="s">
        <v>1146</v>
      </c>
      <c r="T562" s="39">
        <f>IFERROR(IF(I562 &gt;= H562, H562/H562, IF(I562 &lt; H562, I562/H562, 0)),0)</f>
        <v>1</v>
      </c>
    </row>
    <row r="563" spans="1:20" x14ac:dyDescent="0.45">
      <c r="A563" s="4" t="s">
        <v>1411</v>
      </c>
      <c r="B563" t="s">
        <v>1412</v>
      </c>
      <c r="C563">
        <v>4</v>
      </c>
      <c r="D563">
        <v>5</v>
      </c>
      <c r="E563" t="s">
        <v>738</v>
      </c>
      <c r="F563">
        <v>5.3999999999999999E-2</v>
      </c>
      <c r="H563">
        <v>19</v>
      </c>
      <c r="I563" s="26">
        <v>27</v>
      </c>
      <c r="J563" s="8">
        <v>44319</v>
      </c>
      <c r="K563" s="18" t="s">
        <v>1411</v>
      </c>
      <c r="L563" s="18"/>
      <c r="M563" s="2">
        <v>4</v>
      </c>
      <c r="N563" s="2"/>
      <c r="O563" s="2">
        <v>2010</v>
      </c>
      <c r="P563" s="2"/>
      <c r="Q563" s="5" t="s">
        <v>215</v>
      </c>
      <c r="R563" s="1" t="s">
        <v>266</v>
      </c>
      <c r="S563" s="22" t="s">
        <v>1147</v>
      </c>
      <c r="T563" s="39">
        <f>IF(I563 &gt;= H563, (I563-H563)/((F563*O563)-H563), 0)</f>
        <v>8.9345543890998441E-2</v>
      </c>
    </row>
    <row r="564" spans="1:20" x14ac:dyDescent="0.45">
      <c r="A564" s="4" t="s">
        <v>1411</v>
      </c>
      <c r="B564" t="s">
        <v>1412</v>
      </c>
      <c r="C564">
        <v>5</v>
      </c>
      <c r="D564">
        <v>6</v>
      </c>
      <c r="E564" t="s">
        <v>738</v>
      </c>
      <c r="H564">
        <v>31</v>
      </c>
      <c r="I564" s="26">
        <v>33</v>
      </c>
      <c r="J564" s="5"/>
      <c r="K564" s="2"/>
      <c r="L564" s="2"/>
      <c r="M564" s="2"/>
      <c r="N564" s="2"/>
      <c r="O564" s="2"/>
      <c r="P564" s="2"/>
      <c r="Q564" s="5" t="s">
        <v>215</v>
      </c>
      <c r="R564" s="1" t="s">
        <v>265</v>
      </c>
      <c r="S564" s="22" t="s">
        <v>1148</v>
      </c>
      <c r="T564" s="39">
        <f>IFERROR(IF(I564 &gt;= H564, H564/H564, IF(I564 &lt; H564, I564/H564, 0)),0)</f>
        <v>1</v>
      </c>
    </row>
    <row r="565" spans="1:20" x14ac:dyDescent="0.45">
      <c r="A565" s="4" t="s">
        <v>1411</v>
      </c>
      <c r="B565" t="s">
        <v>1412</v>
      </c>
      <c r="C565">
        <v>5</v>
      </c>
      <c r="D565">
        <v>6</v>
      </c>
      <c r="E565" t="s">
        <v>738</v>
      </c>
      <c r="F565">
        <v>5.3999999999999999E-2</v>
      </c>
      <c r="H565">
        <v>31</v>
      </c>
      <c r="I565" s="26">
        <v>33</v>
      </c>
      <c r="J565" s="8">
        <v>44319</v>
      </c>
      <c r="K565" s="18" t="s">
        <v>1411</v>
      </c>
      <c r="L565" s="18"/>
      <c r="M565" s="2">
        <v>5</v>
      </c>
      <c r="N565" s="2"/>
      <c r="O565" s="2">
        <v>2045</v>
      </c>
      <c r="P565" s="2"/>
      <c r="Q565" s="5" t="s">
        <v>215</v>
      </c>
      <c r="R565" s="1" t="s">
        <v>468</v>
      </c>
      <c r="S565" s="22" t="s">
        <v>1149</v>
      </c>
      <c r="T565" s="39">
        <f>IF(I565 &gt;= H565, (I565-H565)/((F565*O565)-H565), 0)</f>
        <v>2.5179403248143023E-2</v>
      </c>
    </row>
    <row r="566" spans="1:20" x14ac:dyDescent="0.45">
      <c r="A566" s="4" t="s">
        <v>1411</v>
      </c>
      <c r="B566" t="s">
        <v>1412</v>
      </c>
      <c r="C566">
        <v>6</v>
      </c>
      <c r="D566">
        <v>7</v>
      </c>
      <c r="E566" t="s">
        <v>738</v>
      </c>
      <c r="H566">
        <v>32</v>
      </c>
      <c r="I566" s="26">
        <v>33</v>
      </c>
      <c r="J566" s="5"/>
      <c r="K566" s="2"/>
      <c r="L566" s="2"/>
      <c r="M566" s="2"/>
      <c r="N566" s="2"/>
      <c r="O566" s="2"/>
      <c r="P566" s="2"/>
      <c r="Q566" s="5" t="s">
        <v>215</v>
      </c>
      <c r="R566" s="1" t="s">
        <v>467</v>
      </c>
      <c r="S566" s="22" t="s">
        <v>1150</v>
      </c>
      <c r="T566" s="39">
        <f>IFERROR(IF(I566 &gt;= H566, H566/H566, IF(I566 &lt; H566, I566/H566, 0)),0)</f>
        <v>1</v>
      </c>
    </row>
    <row r="567" spans="1:20" x14ac:dyDescent="0.45">
      <c r="A567" s="4" t="s">
        <v>1411</v>
      </c>
      <c r="B567" t="s">
        <v>1412</v>
      </c>
      <c r="C567">
        <v>6</v>
      </c>
      <c r="D567">
        <v>7</v>
      </c>
      <c r="E567" t="s">
        <v>738</v>
      </c>
      <c r="F567">
        <v>5.3999999999999999E-2</v>
      </c>
      <c r="H567">
        <v>32</v>
      </c>
      <c r="I567" s="26">
        <v>33</v>
      </c>
      <c r="J567" s="8">
        <v>44319</v>
      </c>
      <c r="K567" s="18" t="s">
        <v>1411</v>
      </c>
      <c r="L567" s="18"/>
      <c r="M567" s="2">
        <v>6</v>
      </c>
      <c r="N567" s="2"/>
      <c r="O567" s="2">
        <v>2154</v>
      </c>
      <c r="P567" s="2"/>
      <c r="Q567" s="5" t="s">
        <v>215</v>
      </c>
      <c r="R567" s="1" t="s">
        <v>470</v>
      </c>
      <c r="S567" s="22" t="s">
        <v>1151</v>
      </c>
      <c r="T567" s="39">
        <f>IF(I567 &gt;= H567, (I567-H567)/((F567*O567)-H567), 0)</f>
        <v>1.1860145168176859E-2</v>
      </c>
    </row>
    <row r="568" spans="1:20" x14ac:dyDescent="0.45">
      <c r="A568" s="4" t="s">
        <v>1411</v>
      </c>
      <c r="B568" t="s">
        <v>1412</v>
      </c>
      <c r="C568">
        <v>7</v>
      </c>
      <c r="D568">
        <v>8</v>
      </c>
      <c r="E568" t="s">
        <v>738</v>
      </c>
      <c r="H568">
        <v>33</v>
      </c>
      <c r="I568" s="26">
        <v>38</v>
      </c>
      <c r="J568" s="5"/>
      <c r="K568" s="2"/>
      <c r="L568" s="2"/>
      <c r="M568" s="2"/>
      <c r="N568" s="2"/>
      <c r="O568" s="2"/>
      <c r="P568" s="2"/>
      <c r="Q568" s="5" t="s">
        <v>215</v>
      </c>
      <c r="R568" s="1" t="s">
        <v>469</v>
      </c>
      <c r="S568" s="22" t="s">
        <v>1152</v>
      </c>
      <c r="T568" s="39">
        <f>IFERROR(IF(I568 &gt;= H568, H568/H568, IF(I568 &lt; H568, I568/H568, 0)),0)</f>
        <v>1</v>
      </c>
    </row>
    <row r="569" spans="1:20" x14ac:dyDescent="0.45">
      <c r="A569" s="4" t="s">
        <v>1411</v>
      </c>
      <c r="B569" t="s">
        <v>1412</v>
      </c>
      <c r="C569">
        <v>7</v>
      </c>
      <c r="D569">
        <v>8</v>
      </c>
      <c r="E569" t="s">
        <v>738</v>
      </c>
      <c r="F569">
        <v>5.6000000000000001E-2</v>
      </c>
      <c r="H569">
        <v>33</v>
      </c>
      <c r="I569" s="26">
        <v>38</v>
      </c>
      <c r="J569" s="8">
        <v>44319</v>
      </c>
      <c r="K569" s="18" t="s">
        <v>1411</v>
      </c>
      <c r="L569" s="18"/>
      <c r="M569" s="2">
        <v>7</v>
      </c>
      <c r="N569" s="2"/>
      <c r="O569" s="2">
        <v>2232</v>
      </c>
      <c r="P569" s="2"/>
      <c r="Q569" s="5" t="s">
        <v>215</v>
      </c>
      <c r="R569" s="1" t="s">
        <v>472</v>
      </c>
      <c r="S569" s="22" t="s">
        <v>1153</v>
      </c>
      <c r="T569" s="39">
        <f>IF(I569 &gt;= H569, (I569-H569)/((F569*O569)-H569), 0)</f>
        <v>5.4352552395860509E-2</v>
      </c>
    </row>
    <row r="570" spans="1:20" x14ac:dyDescent="0.45">
      <c r="A570" s="4" t="s">
        <v>1411</v>
      </c>
      <c r="B570" t="s">
        <v>1412</v>
      </c>
      <c r="C570">
        <v>8</v>
      </c>
      <c r="D570">
        <v>9</v>
      </c>
      <c r="E570" t="s">
        <v>738</v>
      </c>
      <c r="H570">
        <v>30</v>
      </c>
      <c r="I570" s="26">
        <v>32</v>
      </c>
      <c r="J570" s="5"/>
      <c r="K570" s="2"/>
      <c r="L570" s="2"/>
      <c r="M570" s="2"/>
      <c r="N570" s="2"/>
      <c r="O570" s="2"/>
      <c r="P570" s="2"/>
      <c r="Q570" s="5" t="s">
        <v>215</v>
      </c>
      <c r="R570" s="1" t="s">
        <v>471</v>
      </c>
      <c r="S570" s="22" t="s">
        <v>1154</v>
      </c>
      <c r="T570" s="39">
        <f>IFERROR(IF(I570 &gt;= H570, H570/H570, IF(I570 &lt; H570, I570/H570, 0)),0)</f>
        <v>1</v>
      </c>
    </row>
    <row r="571" spans="1:20" x14ac:dyDescent="0.45">
      <c r="A571" s="4" t="s">
        <v>1411</v>
      </c>
      <c r="B571" t="s">
        <v>1412</v>
      </c>
      <c r="C571">
        <v>8</v>
      </c>
      <c r="D571">
        <v>9</v>
      </c>
      <c r="E571" t="s">
        <v>738</v>
      </c>
      <c r="F571">
        <v>5.2999999999999999E-2</v>
      </c>
      <c r="H571">
        <v>30</v>
      </c>
      <c r="I571" s="26">
        <v>32</v>
      </c>
      <c r="J571" s="8">
        <v>44319</v>
      </c>
      <c r="K571" s="18" t="s">
        <v>1411</v>
      </c>
      <c r="L571" s="18"/>
      <c r="M571" s="2">
        <v>8</v>
      </c>
      <c r="N571" s="2"/>
      <c r="O571" s="2">
        <v>2348</v>
      </c>
      <c r="P571" s="2"/>
      <c r="Q571" s="5" t="s">
        <v>215</v>
      </c>
      <c r="R571" s="1" t="s">
        <v>474</v>
      </c>
      <c r="S571" s="22" t="s">
        <v>1155</v>
      </c>
      <c r="T571" s="39">
        <f>IF(I571 &gt;= H571, (I571-H571)/((F571*O571)-H571), 0)</f>
        <v>2.1176570242683494E-2</v>
      </c>
    </row>
    <row r="572" spans="1:20" x14ac:dyDescent="0.45">
      <c r="A572" s="4" t="s">
        <v>1411</v>
      </c>
      <c r="B572" t="s">
        <v>1412</v>
      </c>
      <c r="C572">
        <v>9</v>
      </c>
      <c r="D572">
        <v>10</v>
      </c>
      <c r="E572" t="s">
        <v>738</v>
      </c>
      <c r="H572">
        <v>35</v>
      </c>
      <c r="I572" s="26">
        <v>35</v>
      </c>
      <c r="J572" s="5"/>
      <c r="K572" s="2"/>
      <c r="L572" s="2"/>
      <c r="M572" s="2"/>
      <c r="N572" s="2"/>
      <c r="O572" s="2"/>
      <c r="P572" s="2"/>
      <c r="Q572" s="5" t="s">
        <v>215</v>
      </c>
      <c r="R572" s="1" t="s">
        <v>473</v>
      </c>
      <c r="S572" s="22" t="s">
        <v>1156</v>
      </c>
      <c r="T572" s="39">
        <f>IFERROR(IF(I572 &gt;= H572, H572/H572, IF(I572 &lt; H572, I572/H572, 0)),0)</f>
        <v>1</v>
      </c>
    </row>
    <row r="573" spans="1:20" x14ac:dyDescent="0.45">
      <c r="A573" s="4" t="s">
        <v>1411</v>
      </c>
      <c r="B573" t="s">
        <v>1412</v>
      </c>
      <c r="C573">
        <v>9</v>
      </c>
      <c r="D573">
        <v>10</v>
      </c>
      <c r="E573" t="s">
        <v>738</v>
      </c>
      <c r="F573">
        <v>5.7000000000000002E-2</v>
      </c>
      <c r="H573">
        <v>35</v>
      </c>
      <c r="I573" s="26">
        <v>35</v>
      </c>
      <c r="J573" s="8">
        <v>44319</v>
      </c>
      <c r="K573" s="18" t="s">
        <v>1411</v>
      </c>
      <c r="L573" s="18"/>
      <c r="M573" s="2">
        <v>9</v>
      </c>
      <c r="N573" s="2"/>
      <c r="O573" s="2">
        <v>2591</v>
      </c>
      <c r="P573" s="2"/>
      <c r="Q573" s="5" t="s">
        <v>215</v>
      </c>
      <c r="R573" s="1" t="s">
        <v>476</v>
      </c>
      <c r="S573" s="22" t="s">
        <v>1157</v>
      </c>
      <c r="T573" s="39">
        <f>IF(I573 &gt;= H573, (I573-H573)/((F573*O573)-H573), 0)</f>
        <v>0</v>
      </c>
    </row>
    <row r="574" spans="1:20" x14ac:dyDescent="0.45">
      <c r="A574" s="4" t="s">
        <v>1411</v>
      </c>
      <c r="B574" t="s">
        <v>1412</v>
      </c>
      <c r="C574">
        <v>10</v>
      </c>
      <c r="D574">
        <v>11</v>
      </c>
      <c r="E574" t="s">
        <v>738</v>
      </c>
      <c r="H574">
        <v>28</v>
      </c>
      <c r="I574" s="26">
        <v>28</v>
      </c>
      <c r="J574" s="5"/>
      <c r="K574" s="2"/>
      <c r="L574" s="2"/>
      <c r="M574" s="2"/>
      <c r="N574" s="2"/>
      <c r="O574" s="2"/>
      <c r="P574" s="2"/>
      <c r="Q574" s="5" t="s">
        <v>215</v>
      </c>
      <c r="R574" s="1" t="s">
        <v>475</v>
      </c>
      <c r="S574" s="22" t="s">
        <v>1158</v>
      </c>
      <c r="T574" s="39">
        <f>IFERROR(IF(I574 &gt;= H574, H574/H574, IF(I574 &lt; H574, I574/H574, 0)),0)</f>
        <v>1</v>
      </c>
    </row>
    <row r="575" spans="1:20" x14ac:dyDescent="0.45">
      <c r="A575" s="4" t="s">
        <v>1411</v>
      </c>
      <c r="B575" t="s">
        <v>1412</v>
      </c>
      <c r="C575">
        <v>10</v>
      </c>
      <c r="D575">
        <v>11</v>
      </c>
      <c r="E575" t="s">
        <v>738</v>
      </c>
      <c r="F575">
        <v>5.1999999999999998E-2</v>
      </c>
      <c r="H575">
        <v>28</v>
      </c>
      <c r="I575" s="26">
        <v>28</v>
      </c>
      <c r="J575" s="8">
        <v>44319</v>
      </c>
      <c r="K575" s="18" t="s">
        <v>1411</v>
      </c>
      <c r="L575" s="18"/>
      <c r="M575" s="2">
        <v>10</v>
      </c>
      <c r="N575" s="2"/>
      <c r="O575" s="2">
        <v>2511</v>
      </c>
      <c r="P575" s="2"/>
      <c r="Q575" s="5" t="s">
        <v>215</v>
      </c>
      <c r="R575" s="1" t="s">
        <v>478</v>
      </c>
      <c r="S575" s="22" t="s">
        <v>1159</v>
      </c>
      <c r="T575" s="39">
        <f>IF(I575 &gt;= H575, (I575-H575)/((F575*O575)-H575), 0)</f>
        <v>0</v>
      </c>
    </row>
    <row r="576" spans="1:20" x14ac:dyDescent="0.45">
      <c r="A576" s="4" t="s">
        <v>1411</v>
      </c>
      <c r="B576" t="s">
        <v>1412</v>
      </c>
      <c r="C576">
        <v>11</v>
      </c>
      <c r="D576">
        <v>12</v>
      </c>
      <c r="E576" t="s">
        <v>738</v>
      </c>
      <c r="H576">
        <v>42</v>
      </c>
      <c r="I576" s="26">
        <v>41</v>
      </c>
      <c r="J576" s="5"/>
      <c r="K576" s="2"/>
      <c r="L576" s="2"/>
      <c r="M576" s="2"/>
      <c r="N576" s="2"/>
      <c r="O576" s="2"/>
      <c r="P576" s="2"/>
      <c r="Q576" s="5" t="s">
        <v>215</v>
      </c>
      <c r="R576" s="1" t="s">
        <v>477</v>
      </c>
      <c r="S576" s="22" t="s">
        <v>1160</v>
      </c>
      <c r="T576" s="39">
        <f>IFERROR(IF(I576 &gt;= H576, H576/H576, IF(I576 &lt; H576, I576/H576, 0)),0)</f>
        <v>0.97619047619047616</v>
      </c>
    </row>
    <row r="577" spans="1:20" x14ac:dyDescent="0.45">
      <c r="A577" s="43" t="s">
        <v>1411</v>
      </c>
      <c r="B577" s="9" t="s">
        <v>1412</v>
      </c>
      <c r="C577" s="9">
        <v>11</v>
      </c>
      <c r="D577" s="9">
        <v>12</v>
      </c>
      <c r="E577" s="9" t="s">
        <v>738</v>
      </c>
      <c r="F577" s="9">
        <v>5.6000000000000001E-2</v>
      </c>
      <c r="G577" s="9"/>
      <c r="H577" s="9">
        <v>42</v>
      </c>
      <c r="I577" s="28">
        <v>41</v>
      </c>
      <c r="J577" s="10">
        <v>44319</v>
      </c>
      <c r="K577" s="19" t="s">
        <v>1411</v>
      </c>
      <c r="L577" s="19"/>
      <c r="M577" s="11">
        <v>11</v>
      </c>
      <c r="N577" s="11"/>
      <c r="O577" s="11">
        <v>2575</v>
      </c>
      <c r="P577" s="11"/>
      <c r="Q577" s="12" t="s">
        <v>215</v>
      </c>
      <c r="R577" s="13" t="s">
        <v>1804</v>
      </c>
      <c r="S577" s="23" t="s">
        <v>1161</v>
      </c>
      <c r="T577" s="40">
        <f>IF(I577 &gt;= H577, (I577-H577)/((F577*O577)-H577), 0)</f>
        <v>0</v>
      </c>
    </row>
    <row r="578" spans="1:20" x14ac:dyDescent="0.45">
      <c r="A578" s="4"/>
      <c r="B578" t="s">
        <v>1412</v>
      </c>
      <c r="D578" t="s">
        <v>708</v>
      </c>
      <c r="E578" t="s">
        <v>789</v>
      </c>
      <c r="G578">
        <v>0.19400000000000001</v>
      </c>
      <c r="I578" s="26">
        <v>1</v>
      </c>
      <c r="J578" s="8">
        <v>44411</v>
      </c>
      <c r="K578" s="18"/>
      <c r="L578" s="18" t="s">
        <v>1412</v>
      </c>
      <c r="M578" s="2"/>
      <c r="N578" s="2" t="s">
        <v>708</v>
      </c>
      <c r="O578" s="2"/>
      <c r="P578" s="2">
        <v>1674</v>
      </c>
      <c r="Q578" s="5" t="s">
        <v>216</v>
      </c>
      <c r="R578" s="1" t="s">
        <v>1870</v>
      </c>
      <c r="S578" s="22" t="s">
        <v>1871</v>
      </c>
      <c r="T578" s="39">
        <f>I578/(G578*P578)</f>
        <v>3.0792348717190751E-3</v>
      </c>
    </row>
    <row r="579" spans="1:20" x14ac:dyDescent="0.45">
      <c r="A579" s="4" t="s">
        <v>1411</v>
      </c>
      <c r="B579" t="s">
        <v>1412</v>
      </c>
      <c r="C579" t="s">
        <v>708</v>
      </c>
      <c r="D579">
        <v>1</v>
      </c>
      <c r="E579" t="s">
        <v>789</v>
      </c>
      <c r="H579">
        <v>2</v>
      </c>
      <c r="I579" s="26">
        <v>6</v>
      </c>
      <c r="J579" s="5"/>
      <c r="K579" s="2"/>
      <c r="L579" s="2"/>
      <c r="M579" s="2"/>
      <c r="N579" s="2"/>
      <c r="O579" s="2"/>
      <c r="P579" s="2"/>
      <c r="Q579" s="5" t="s">
        <v>216</v>
      </c>
      <c r="R579" s="1" t="s">
        <v>178</v>
      </c>
      <c r="S579" s="22" t="s">
        <v>1162</v>
      </c>
      <c r="T579" s="39">
        <f>IFERROR(IF(I579 &gt;= H579, H579/H579, IF(I579 &lt; H579, I579/H579, 0)),0)</f>
        <v>1</v>
      </c>
    </row>
    <row r="580" spans="1:20" x14ac:dyDescent="0.45">
      <c r="A580" s="4" t="s">
        <v>1411</v>
      </c>
      <c r="B580" t="s">
        <v>1412</v>
      </c>
      <c r="C580" t="s">
        <v>708</v>
      </c>
      <c r="D580">
        <v>1</v>
      </c>
      <c r="E580" t="s">
        <v>789</v>
      </c>
      <c r="F580">
        <v>0.214</v>
      </c>
      <c r="H580">
        <v>2</v>
      </c>
      <c r="I580" s="26">
        <v>6</v>
      </c>
      <c r="J580" s="8">
        <v>44319</v>
      </c>
      <c r="K580" s="18" t="s">
        <v>1411</v>
      </c>
      <c r="L580" s="18"/>
      <c r="M580" s="2" t="s">
        <v>708</v>
      </c>
      <c r="N580" s="2"/>
      <c r="O580" s="2">
        <v>1552</v>
      </c>
      <c r="P580" s="2"/>
      <c r="Q580" s="5" t="s">
        <v>216</v>
      </c>
      <c r="R580" s="1" t="s">
        <v>180</v>
      </c>
      <c r="S580" s="22" t="s">
        <v>1163</v>
      </c>
      <c r="T580" s="39">
        <f>IF(I580 &gt;= H580, (I580-H580)/((F580*O580)-H580), 0)</f>
        <v>1.2116512383075656E-2</v>
      </c>
    </row>
    <row r="581" spans="1:20" x14ac:dyDescent="0.45">
      <c r="A581" s="4" t="s">
        <v>1411</v>
      </c>
      <c r="B581" t="s">
        <v>1412</v>
      </c>
      <c r="C581">
        <v>1</v>
      </c>
      <c r="D581">
        <v>2</v>
      </c>
      <c r="E581" t="s">
        <v>789</v>
      </c>
      <c r="H581">
        <v>6</v>
      </c>
      <c r="I581" s="26">
        <v>25</v>
      </c>
      <c r="J581" s="5"/>
      <c r="K581" s="2"/>
      <c r="L581" s="2"/>
      <c r="M581" s="2"/>
      <c r="N581" s="2"/>
      <c r="O581" s="2"/>
      <c r="P581" s="2"/>
      <c r="Q581" s="5" t="s">
        <v>216</v>
      </c>
      <c r="R581" s="1" t="s">
        <v>179</v>
      </c>
      <c r="S581" s="22" t="s">
        <v>1164</v>
      </c>
      <c r="T581" s="39">
        <f>IFERROR(IF(I581 &gt;= H581, H581/H581, IF(I581 &lt; H581, I581/H581, 0)),0)</f>
        <v>1</v>
      </c>
    </row>
    <row r="582" spans="1:20" x14ac:dyDescent="0.45">
      <c r="A582" s="4" t="s">
        <v>1411</v>
      </c>
      <c r="B582" t="s">
        <v>1412</v>
      </c>
      <c r="C582">
        <v>1</v>
      </c>
      <c r="D582">
        <v>2</v>
      </c>
      <c r="E582" t="s">
        <v>789</v>
      </c>
      <c r="F582">
        <v>0.20799999999999999</v>
      </c>
      <c r="H582">
        <v>6</v>
      </c>
      <c r="I582" s="26">
        <v>25</v>
      </c>
      <c r="J582" s="8">
        <v>44319</v>
      </c>
      <c r="K582" s="18" t="s">
        <v>1411</v>
      </c>
      <c r="L582" s="18"/>
      <c r="M582" s="2">
        <v>1</v>
      </c>
      <c r="N582" s="2"/>
      <c r="O582" s="2">
        <v>1831</v>
      </c>
      <c r="P582" s="2"/>
      <c r="Q582" s="5" t="s">
        <v>216</v>
      </c>
      <c r="R582" s="1" t="s">
        <v>182</v>
      </c>
      <c r="S582" s="22" t="s">
        <v>1165</v>
      </c>
      <c r="T582" s="39">
        <f>IF(I582 &gt;= H582, (I582-H582)/((F582*O582)-H582), 0)</f>
        <v>5.0687211883216669E-2</v>
      </c>
    </row>
    <row r="583" spans="1:20" x14ac:dyDescent="0.45">
      <c r="A583" s="4" t="s">
        <v>1411</v>
      </c>
      <c r="B583" t="s">
        <v>1412</v>
      </c>
      <c r="C583">
        <v>2</v>
      </c>
      <c r="D583">
        <v>3</v>
      </c>
      <c r="E583" t="s">
        <v>789</v>
      </c>
      <c r="H583">
        <v>11</v>
      </c>
      <c r="I583" s="26">
        <v>34</v>
      </c>
      <c r="J583" s="5"/>
      <c r="K583" s="2"/>
      <c r="L583" s="2"/>
      <c r="M583" s="2"/>
      <c r="N583" s="2"/>
      <c r="O583" s="2"/>
      <c r="P583" s="2"/>
      <c r="Q583" s="5" t="s">
        <v>216</v>
      </c>
      <c r="R583" s="1" t="s">
        <v>181</v>
      </c>
      <c r="S583" s="22" t="s">
        <v>1166</v>
      </c>
      <c r="T583" s="39">
        <f>IFERROR(IF(I583 &gt;= H583, H583/H583, IF(I583 &lt; H583, I583/H583, 0)),0)</f>
        <v>1</v>
      </c>
    </row>
    <row r="584" spans="1:20" x14ac:dyDescent="0.45">
      <c r="A584" s="4" t="s">
        <v>1411</v>
      </c>
      <c r="B584" t="s">
        <v>1412</v>
      </c>
      <c r="C584">
        <v>2</v>
      </c>
      <c r="D584">
        <v>3</v>
      </c>
      <c r="E584" t="s">
        <v>789</v>
      </c>
      <c r="F584">
        <v>0.19700000000000001</v>
      </c>
      <c r="H584">
        <v>11</v>
      </c>
      <c r="I584" s="26">
        <v>34</v>
      </c>
      <c r="J584" s="8">
        <v>44319</v>
      </c>
      <c r="K584" s="18" t="s">
        <v>1411</v>
      </c>
      <c r="L584" s="18"/>
      <c r="M584" s="2">
        <v>2</v>
      </c>
      <c r="N584" s="2"/>
      <c r="O584" s="2">
        <v>1865</v>
      </c>
      <c r="P584" s="2"/>
      <c r="Q584" s="5" t="s">
        <v>216</v>
      </c>
      <c r="R584" s="1" t="s">
        <v>184</v>
      </c>
      <c r="S584" s="22" t="s">
        <v>1167</v>
      </c>
      <c r="T584" s="39">
        <f>IF(I584 &gt;= H584, (I584-H584)/((F584*O584)-H584), 0)</f>
        <v>6.4533325851208592E-2</v>
      </c>
    </row>
    <row r="585" spans="1:20" x14ac:dyDescent="0.45">
      <c r="A585" s="4" t="s">
        <v>1411</v>
      </c>
      <c r="B585" t="s">
        <v>1412</v>
      </c>
      <c r="C585">
        <v>3</v>
      </c>
      <c r="D585">
        <v>4</v>
      </c>
      <c r="E585" t="s">
        <v>789</v>
      </c>
      <c r="H585">
        <v>34</v>
      </c>
      <c r="I585" s="26">
        <v>46</v>
      </c>
      <c r="J585" s="5"/>
      <c r="K585" s="2"/>
      <c r="L585" s="2"/>
      <c r="M585" s="2"/>
      <c r="N585" s="2"/>
      <c r="O585" s="2"/>
      <c r="P585" s="2"/>
      <c r="Q585" s="5" t="s">
        <v>216</v>
      </c>
      <c r="R585" s="1" t="s">
        <v>183</v>
      </c>
      <c r="S585" s="22" t="s">
        <v>1168</v>
      </c>
      <c r="T585" s="39">
        <f>IFERROR(IF(I585 &gt;= H585, H585/H585, IF(I585 &lt; H585, I585/H585, 0)),0)</f>
        <v>1</v>
      </c>
    </row>
    <row r="586" spans="1:20" x14ac:dyDescent="0.45">
      <c r="A586" s="4" t="s">
        <v>1411</v>
      </c>
      <c r="B586" t="s">
        <v>1412</v>
      </c>
      <c r="C586">
        <v>3</v>
      </c>
      <c r="D586">
        <v>4</v>
      </c>
      <c r="E586" t="s">
        <v>789</v>
      </c>
      <c r="F586">
        <v>0.184</v>
      </c>
      <c r="H586">
        <v>34</v>
      </c>
      <c r="I586" s="26">
        <v>46</v>
      </c>
      <c r="J586" s="8">
        <v>44319</v>
      </c>
      <c r="K586" s="18" t="s">
        <v>1411</v>
      </c>
      <c r="L586" s="18"/>
      <c r="M586" s="2">
        <v>3</v>
      </c>
      <c r="N586" s="2"/>
      <c r="O586" s="2">
        <v>1989</v>
      </c>
      <c r="P586" s="2"/>
      <c r="Q586" s="5" t="s">
        <v>216</v>
      </c>
      <c r="R586" s="1" t="s">
        <v>186</v>
      </c>
      <c r="S586" s="22" t="s">
        <v>1169</v>
      </c>
      <c r="T586" s="39">
        <f>IF(I586 &gt;= H586, (I586-H586)/((F586*O586)-H586), 0)</f>
        <v>3.6147191363231079E-2</v>
      </c>
    </row>
    <row r="587" spans="1:20" x14ac:dyDescent="0.45">
      <c r="A587" s="4" t="s">
        <v>1411</v>
      </c>
      <c r="B587" t="s">
        <v>1412</v>
      </c>
      <c r="C587">
        <v>4</v>
      </c>
      <c r="D587">
        <v>5</v>
      </c>
      <c r="E587" t="s">
        <v>789</v>
      </c>
      <c r="H587">
        <v>38</v>
      </c>
      <c r="I587" s="26">
        <v>41</v>
      </c>
      <c r="J587" s="5"/>
      <c r="K587" s="2"/>
      <c r="L587" s="2"/>
      <c r="M587" s="2"/>
      <c r="N587" s="2"/>
      <c r="O587" s="2"/>
      <c r="P587" s="2"/>
      <c r="Q587" s="5" t="s">
        <v>216</v>
      </c>
      <c r="R587" s="1" t="s">
        <v>185</v>
      </c>
      <c r="S587" s="22" t="s">
        <v>1170</v>
      </c>
      <c r="T587" s="39">
        <f>IFERROR(IF(I587 &gt;= H587, H587/H587, IF(I587 &lt; H587, I587/H587, 0)),0)</f>
        <v>1</v>
      </c>
    </row>
    <row r="588" spans="1:20" x14ac:dyDescent="0.45">
      <c r="A588" s="4" t="s">
        <v>1411</v>
      </c>
      <c r="B588" t="s">
        <v>1412</v>
      </c>
      <c r="C588">
        <v>4</v>
      </c>
      <c r="D588">
        <v>5</v>
      </c>
      <c r="E588" t="s">
        <v>789</v>
      </c>
      <c r="F588">
        <v>0.19500000000000001</v>
      </c>
      <c r="H588">
        <v>38</v>
      </c>
      <c r="I588" s="26">
        <v>41</v>
      </c>
      <c r="J588" s="8">
        <v>44319</v>
      </c>
      <c r="K588" s="18" t="s">
        <v>1411</v>
      </c>
      <c r="L588" s="18"/>
      <c r="M588" s="2">
        <v>4</v>
      </c>
      <c r="N588" s="2"/>
      <c r="O588" s="2">
        <v>2010</v>
      </c>
      <c r="P588" s="2"/>
      <c r="Q588" s="5" t="s">
        <v>216</v>
      </c>
      <c r="R588" s="1" t="s">
        <v>268</v>
      </c>
      <c r="S588" s="22" t="s">
        <v>1171</v>
      </c>
      <c r="T588" s="39">
        <f>IF(I588 &gt;= H588, (I588-H588)/((F588*O588)-H588), 0)</f>
        <v>8.4757734143240566E-3</v>
      </c>
    </row>
    <row r="589" spans="1:20" x14ac:dyDescent="0.45">
      <c r="A589" s="4" t="s">
        <v>1411</v>
      </c>
      <c r="B589" t="s">
        <v>1412</v>
      </c>
      <c r="C589">
        <v>5</v>
      </c>
      <c r="D589">
        <v>6</v>
      </c>
      <c r="E589" t="s">
        <v>789</v>
      </c>
      <c r="H589">
        <v>36</v>
      </c>
      <c r="I589" s="26">
        <v>41</v>
      </c>
      <c r="J589" s="5"/>
      <c r="K589" s="2"/>
      <c r="L589" s="2"/>
      <c r="M589" s="2"/>
      <c r="N589" s="2"/>
      <c r="O589" s="2"/>
      <c r="P589" s="2"/>
      <c r="Q589" s="5" t="s">
        <v>216</v>
      </c>
      <c r="R589" s="1" t="s">
        <v>267</v>
      </c>
      <c r="S589" s="22" t="s">
        <v>1172</v>
      </c>
      <c r="T589" s="39">
        <f>IFERROR(IF(I589 &gt;= H589, H589/H589, IF(I589 &lt; H589, I589/H589, 0)),0)</f>
        <v>1</v>
      </c>
    </row>
    <row r="590" spans="1:20" x14ac:dyDescent="0.45">
      <c r="A590" s="4" t="s">
        <v>1411</v>
      </c>
      <c r="B590" t="s">
        <v>1412</v>
      </c>
      <c r="C590">
        <v>5</v>
      </c>
      <c r="D590">
        <v>6</v>
      </c>
      <c r="E590" t="s">
        <v>789</v>
      </c>
      <c r="F590">
        <v>0.192</v>
      </c>
      <c r="H590">
        <v>36</v>
      </c>
      <c r="I590" s="26">
        <v>41</v>
      </c>
      <c r="J590" s="8">
        <v>44319</v>
      </c>
      <c r="K590" s="18" t="s">
        <v>1411</v>
      </c>
      <c r="L590" s="18"/>
      <c r="M590" s="2">
        <v>5</v>
      </c>
      <c r="N590" s="2"/>
      <c r="O590" s="2">
        <v>2045</v>
      </c>
      <c r="P590" s="2"/>
      <c r="Q590" s="5" t="s">
        <v>216</v>
      </c>
      <c r="R590" s="1" t="s">
        <v>480</v>
      </c>
      <c r="S590" s="22" t="s">
        <v>1173</v>
      </c>
      <c r="T590" s="39">
        <f>IF(I590 &gt;= H590, (I590-H590)/((F590*O590)-H590), 0)</f>
        <v>1.4019739793629431E-2</v>
      </c>
    </row>
    <row r="591" spans="1:20" x14ac:dyDescent="0.45">
      <c r="A591" s="4" t="s">
        <v>1411</v>
      </c>
      <c r="B591" t="s">
        <v>1412</v>
      </c>
      <c r="C591">
        <v>6</v>
      </c>
      <c r="D591">
        <v>7</v>
      </c>
      <c r="E591" t="s">
        <v>789</v>
      </c>
      <c r="H591">
        <v>42</v>
      </c>
      <c r="I591" s="26">
        <v>44</v>
      </c>
      <c r="J591" s="5"/>
      <c r="K591" s="2"/>
      <c r="L591" s="2"/>
      <c r="M591" s="2"/>
      <c r="N591" s="2"/>
      <c r="O591" s="2"/>
      <c r="P591" s="2"/>
      <c r="Q591" s="5" t="s">
        <v>216</v>
      </c>
      <c r="R591" s="1" t="s">
        <v>479</v>
      </c>
      <c r="S591" s="22" t="s">
        <v>1174</v>
      </c>
      <c r="T591" s="39">
        <f>IFERROR(IF(I591 &gt;= H591, H591/H591, IF(I591 &lt; H591, I591/H591, 0)),0)</f>
        <v>1</v>
      </c>
    </row>
    <row r="592" spans="1:20" x14ac:dyDescent="0.45">
      <c r="A592" s="4" t="s">
        <v>1411</v>
      </c>
      <c r="B592" t="s">
        <v>1412</v>
      </c>
      <c r="C592">
        <v>6</v>
      </c>
      <c r="D592">
        <v>7</v>
      </c>
      <c r="E592" t="s">
        <v>789</v>
      </c>
      <c r="F592">
        <v>0.187</v>
      </c>
      <c r="H592">
        <v>42</v>
      </c>
      <c r="I592" s="26">
        <v>44</v>
      </c>
      <c r="J592" s="8">
        <v>44319</v>
      </c>
      <c r="K592" s="18" t="s">
        <v>1411</v>
      </c>
      <c r="L592" s="18"/>
      <c r="M592" s="2">
        <v>6</v>
      </c>
      <c r="N592" s="2"/>
      <c r="O592" s="2">
        <v>2154</v>
      </c>
      <c r="P592" s="2"/>
      <c r="Q592" s="5" t="s">
        <v>216</v>
      </c>
      <c r="R592" s="1" t="s">
        <v>482</v>
      </c>
      <c r="S592" s="22" t="s">
        <v>1175</v>
      </c>
      <c r="T592" s="39">
        <f>IF(I592 &gt;= H592, (I592-H592)/((F592*O592)-H592), 0)</f>
        <v>5.5432679782038705E-3</v>
      </c>
    </row>
    <row r="593" spans="1:20" x14ac:dyDescent="0.45">
      <c r="A593" s="4" t="s">
        <v>1411</v>
      </c>
      <c r="B593" t="s">
        <v>1412</v>
      </c>
      <c r="C593">
        <v>7</v>
      </c>
      <c r="D593">
        <v>8</v>
      </c>
      <c r="E593" t="s">
        <v>789</v>
      </c>
      <c r="H593">
        <v>38</v>
      </c>
      <c r="I593" s="26">
        <v>43</v>
      </c>
      <c r="J593" s="5"/>
      <c r="K593" s="2"/>
      <c r="L593" s="2"/>
      <c r="M593" s="2"/>
      <c r="N593" s="2"/>
      <c r="O593" s="2"/>
      <c r="P593" s="2"/>
      <c r="Q593" s="5" t="s">
        <v>216</v>
      </c>
      <c r="R593" s="1" t="s">
        <v>481</v>
      </c>
      <c r="S593" s="22" t="s">
        <v>1176</v>
      </c>
      <c r="T593" s="39">
        <f>IFERROR(IF(I593 &gt;= H593, H593/H593, IF(I593 &lt; H593, I593/H593, 0)),0)</f>
        <v>1</v>
      </c>
    </row>
    <row r="594" spans="1:20" x14ac:dyDescent="0.45">
      <c r="A594" s="4" t="s">
        <v>1411</v>
      </c>
      <c r="B594" t="s">
        <v>1412</v>
      </c>
      <c r="C594">
        <v>7</v>
      </c>
      <c r="D594">
        <v>8</v>
      </c>
      <c r="E594" t="s">
        <v>789</v>
      </c>
      <c r="F594">
        <v>0.193</v>
      </c>
      <c r="H594">
        <v>38</v>
      </c>
      <c r="I594" s="26">
        <v>43</v>
      </c>
      <c r="J594" s="8">
        <v>44319</v>
      </c>
      <c r="K594" s="18" t="s">
        <v>1411</v>
      </c>
      <c r="L594" s="18"/>
      <c r="M594" s="2">
        <v>7</v>
      </c>
      <c r="N594" s="2"/>
      <c r="O594" s="2">
        <v>2232</v>
      </c>
      <c r="P594" s="2"/>
      <c r="Q594" s="5" t="s">
        <v>216</v>
      </c>
      <c r="R594" s="1" t="s">
        <v>484</v>
      </c>
      <c r="S594" s="22" t="s">
        <v>1177</v>
      </c>
      <c r="T594" s="39">
        <f>IF(I594 &gt;= H594, (I594-H594)/((F594*O594)-H594), 0)</f>
        <v>1.2729902030673972E-2</v>
      </c>
    </row>
    <row r="595" spans="1:20" x14ac:dyDescent="0.45">
      <c r="A595" s="4" t="s">
        <v>1411</v>
      </c>
      <c r="B595" t="s">
        <v>1412</v>
      </c>
      <c r="C595">
        <v>8</v>
      </c>
      <c r="D595">
        <v>9</v>
      </c>
      <c r="E595" t="s">
        <v>789</v>
      </c>
      <c r="H595">
        <v>46</v>
      </c>
      <c r="I595" s="26">
        <v>43</v>
      </c>
      <c r="J595" s="5"/>
      <c r="K595" s="2"/>
      <c r="L595" s="2"/>
      <c r="M595" s="2"/>
      <c r="N595" s="2"/>
      <c r="O595" s="2"/>
      <c r="P595" s="2"/>
      <c r="Q595" s="5" t="s">
        <v>216</v>
      </c>
      <c r="R595" s="1" t="s">
        <v>483</v>
      </c>
      <c r="S595" s="22" t="s">
        <v>1178</v>
      </c>
      <c r="T595" s="39">
        <f>IFERROR(IF(I595 &gt;= H595, H595/H595, IF(I595 &lt; H595, I595/H595, 0)),0)</f>
        <v>0.93478260869565222</v>
      </c>
    </row>
    <row r="596" spans="1:20" x14ac:dyDescent="0.45">
      <c r="A596" s="4" t="s">
        <v>1411</v>
      </c>
      <c r="B596" t="s">
        <v>1412</v>
      </c>
      <c r="C596">
        <v>8</v>
      </c>
      <c r="D596">
        <v>9</v>
      </c>
      <c r="E596" t="s">
        <v>789</v>
      </c>
      <c r="F596">
        <v>0.18</v>
      </c>
      <c r="H596">
        <v>46</v>
      </c>
      <c r="I596" s="26">
        <v>43</v>
      </c>
      <c r="J596" s="8">
        <v>44319</v>
      </c>
      <c r="K596" s="18" t="s">
        <v>1411</v>
      </c>
      <c r="L596" s="18"/>
      <c r="M596" s="2">
        <v>8</v>
      </c>
      <c r="N596" s="2"/>
      <c r="O596" s="2">
        <v>2348</v>
      </c>
      <c r="P596" s="2"/>
      <c r="Q596" s="5" t="s">
        <v>216</v>
      </c>
      <c r="R596" s="1" t="s">
        <v>486</v>
      </c>
      <c r="S596" s="22" t="s">
        <v>1179</v>
      </c>
      <c r="T596" s="39">
        <f>IF(I596 &gt;= H596, (I596-H596)/((F596*O596)-H596), 0)</f>
        <v>0</v>
      </c>
    </row>
    <row r="597" spans="1:20" x14ac:dyDescent="0.45">
      <c r="A597" s="4" t="s">
        <v>1411</v>
      </c>
      <c r="B597" t="s">
        <v>1412</v>
      </c>
      <c r="C597">
        <v>9</v>
      </c>
      <c r="D597">
        <v>10</v>
      </c>
      <c r="E597" t="s">
        <v>789</v>
      </c>
      <c r="H597">
        <v>40</v>
      </c>
      <c r="I597" s="26">
        <v>40</v>
      </c>
      <c r="J597" s="5"/>
      <c r="K597" s="2"/>
      <c r="L597" s="2"/>
      <c r="M597" s="2"/>
      <c r="N597" s="2"/>
      <c r="O597" s="2"/>
      <c r="P597" s="2"/>
      <c r="Q597" s="5" t="s">
        <v>216</v>
      </c>
      <c r="R597" s="1" t="s">
        <v>485</v>
      </c>
      <c r="S597" s="22" t="s">
        <v>1180</v>
      </c>
      <c r="T597" s="39">
        <f>IFERROR(IF(I597 &gt;= H597, H597/H597, IF(I597 &lt; H597, I597/H597, 0)),0)</f>
        <v>1</v>
      </c>
    </row>
    <row r="598" spans="1:20" x14ac:dyDescent="0.45">
      <c r="A598" s="4" t="s">
        <v>1411</v>
      </c>
      <c r="B598" t="s">
        <v>1412</v>
      </c>
      <c r="C598">
        <v>9</v>
      </c>
      <c r="D598">
        <v>10</v>
      </c>
      <c r="E598" t="s">
        <v>789</v>
      </c>
      <c r="F598">
        <v>0.182</v>
      </c>
      <c r="H598">
        <v>40</v>
      </c>
      <c r="I598" s="26">
        <v>40</v>
      </c>
      <c r="J598" s="8">
        <v>44319</v>
      </c>
      <c r="K598" s="18" t="s">
        <v>1411</v>
      </c>
      <c r="L598" s="18"/>
      <c r="M598" s="2">
        <v>9</v>
      </c>
      <c r="N598" s="2"/>
      <c r="O598" s="2">
        <v>2591</v>
      </c>
      <c r="P598" s="2"/>
      <c r="Q598" s="5" t="s">
        <v>216</v>
      </c>
      <c r="R598" s="1" t="s">
        <v>488</v>
      </c>
      <c r="S598" s="22" t="s">
        <v>1181</v>
      </c>
      <c r="T598" s="39">
        <f>IF(I598 &gt;= H598, (I598-H598)/((F598*O598)-H598), 0)</f>
        <v>0</v>
      </c>
    </row>
    <row r="599" spans="1:20" x14ac:dyDescent="0.45">
      <c r="A599" s="4" t="s">
        <v>1411</v>
      </c>
      <c r="B599" t="s">
        <v>1412</v>
      </c>
      <c r="C599">
        <v>10</v>
      </c>
      <c r="D599">
        <v>11</v>
      </c>
      <c r="E599" t="s">
        <v>789</v>
      </c>
      <c r="H599">
        <v>54</v>
      </c>
      <c r="I599" s="26">
        <v>54</v>
      </c>
      <c r="J599" s="5"/>
      <c r="K599" s="2"/>
      <c r="L599" s="2"/>
      <c r="M599" s="2"/>
      <c r="N599" s="2"/>
      <c r="O599" s="2"/>
      <c r="P599" s="2"/>
      <c r="Q599" s="5" t="s">
        <v>216</v>
      </c>
      <c r="R599" s="1" t="s">
        <v>487</v>
      </c>
      <c r="S599" s="22" t="s">
        <v>1182</v>
      </c>
      <c r="T599" s="39">
        <f>IFERROR(IF(I599 &gt;= H599, H599/H599, IF(I599 &lt; H599, I599/H599, 0)),0)</f>
        <v>1</v>
      </c>
    </row>
    <row r="600" spans="1:20" x14ac:dyDescent="0.45">
      <c r="A600" s="4" t="s">
        <v>1411</v>
      </c>
      <c r="B600" t="s">
        <v>1412</v>
      </c>
      <c r="C600">
        <v>10</v>
      </c>
      <c r="D600">
        <v>11</v>
      </c>
      <c r="E600" t="s">
        <v>789</v>
      </c>
      <c r="F600">
        <v>0.19500000000000001</v>
      </c>
      <c r="H600">
        <v>54</v>
      </c>
      <c r="I600" s="26">
        <v>54</v>
      </c>
      <c r="J600" s="8">
        <v>44319</v>
      </c>
      <c r="K600" s="18" t="s">
        <v>1411</v>
      </c>
      <c r="L600" s="18"/>
      <c r="M600" s="2">
        <v>10</v>
      </c>
      <c r="N600" s="2"/>
      <c r="O600" s="2">
        <v>2511</v>
      </c>
      <c r="P600" s="2"/>
      <c r="Q600" s="5" t="s">
        <v>216</v>
      </c>
      <c r="R600" s="1" t="s">
        <v>490</v>
      </c>
      <c r="S600" s="22" t="s">
        <v>1183</v>
      </c>
      <c r="T600" s="39">
        <f>IF(I600 &gt;= H600, (I600-H600)/((F600*O600)-H600), 0)</f>
        <v>0</v>
      </c>
    </row>
    <row r="601" spans="1:20" x14ac:dyDescent="0.45">
      <c r="A601" s="4" t="s">
        <v>1411</v>
      </c>
      <c r="B601" t="s">
        <v>1412</v>
      </c>
      <c r="C601">
        <v>11</v>
      </c>
      <c r="D601">
        <v>12</v>
      </c>
      <c r="E601" t="s">
        <v>789</v>
      </c>
      <c r="H601">
        <v>44</v>
      </c>
      <c r="I601" s="26">
        <v>43</v>
      </c>
      <c r="J601" s="5"/>
      <c r="K601" s="2"/>
      <c r="L601" s="2"/>
      <c r="M601" s="2"/>
      <c r="N601" s="2"/>
      <c r="O601" s="2"/>
      <c r="P601" s="2"/>
      <c r="Q601" s="5" t="s">
        <v>216</v>
      </c>
      <c r="R601" s="1" t="s">
        <v>489</v>
      </c>
      <c r="S601" s="22" t="s">
        <v>1184</v>
      </c>
      <c r="T601" s="39">
        <f>IFERROR(IF(I601 &gt;= H601, H601/H601, IF(I601 &lt; H601, I601/H601, 0)),0)</f>
        <v>0.97727272727272729</v>
      </c>
    </row>
    <row r="602" spans="1:20" x14ac:dyDescent="0.45">
      <c r="A602" s="43" t="s">
        <v>1411</v>
      </c>
      <c r="B602" s="9" t="s">
        <v>1412</v>
      </c>
      <c r="C602" s="9">
        <v>11</v>
      </c>
      <c r="D602" s="9">
        <v>12</v>
      </c>
      <c r="E602" s="9" t="s">
        <v>789</v>
      </c>
      <c r="F602" s="9">
        <v>0.192</v>
      </c>
      <c r="G602" s="9"/>
      <c r="H602" s="9">
        <v>44</v>
      </c>
      <c r="I602" s="28">
        <v>43</v>
      </c>
      <c r="J602" s="10">
        <v>44319</v>
      </c>
      <c r="K602" s="19" t="s">
        <v>1411</v>
      </c>
      <c r="L602" s="19"/>
      <c r="M602" s="11">
        <v>11</v>
      </c>
      <c r="N602" s="11"/>
      <c r="O602" s="11">
        <v>2575</v>
      </c>
      <c r="P602" s="11"/>
      <c r="Q602" s="12" t="s">
        <v>216</v>
      </c>
      <c r="R602" s="13" t="s">
        <v>1805</v>
      </c>
      <c r="S602" s="23" t="s">
        <v>1185</v>
      </c>
      <c r="T602" s="40">
        <f>IF(I602 &gt;= H602, (I602-H602)/((F602*O602)-H602), 0)</f>
        <v>0</v>
      </c>
    </row>
    <row r="603" spans="1:20" x14ac:dyDescent="0.45">
      <c r="A603" s="4"/>
      <c r="B603" t="s">
        <v>1412</v>
      </c>
      <c r="D603" t="s">
        <v>708</v>
      </c>
      <c r="E603" t="s">
        <v>1438</v>
      </c>
      <c r="G603">
        <v>8.2000000000000003E-2</v>
      </c>
      <c r="I603" s="26">
        <v>1</v>
      </c>
      <c r="J603" s="8">
        <v>44411</v>
      </c>
      <c r="K603" s="18"/>
      <c r="L603" s="18" t="s">
        <v>1412</v>
      </c>
      <c r="M603" s="2"/>
      <c r="N603" s="2" t="s">
        <v>708</v>
      </c>
      <c r="O603" s="2"/>
      <c r="P603" s="2">
        <v>1674</v>
      </c>
      <c r="Q603" s="5" t="s">
        <v>1640</v>
      </c>
      <c r="R603" s="1" t="s">
        <v>1872</v>
      </c>
      <c r="S603" s="22" t="s">
        <v>1884</v>
      </c>
      <c r="T603" s="39">
        <f>I603/(G603*P603)</f>
        <v>7.2850190867500076E-3</v>
      </c>
    </row>
    <row r="604" spans="1:20" x14ac:dyDescent="0.45">
      <c r="A604" s="4" t="s">
        <v>1411</v>
      </c>
      <c r="B604" t="s">
        <v>1412</v>
      </c>
      <c r="C604" t="s">
        <v>708</v>
      </c>
      <c r="D604">
        <v>1</v>
      </c>
      <c r="E604" t="s">
        <v>1438</v>
      </c>
      <c r="H604">
        <v>3</v>
      </c>
      <c r="I604" s="26">
        <v>5</v>
      </c>
      <c r="J604" s="5"/>
      <c r="K604" s="2"/>
      <c r="L604" s="2"/>
      <c r="M604" s="2"/>
      <c r="N604" s="2"/>
      <c r="O604" s="2"/>
      <c r="P604" s="2"/>
      <c r="Q604" s="5" t="s">
        <v>1640</v>
      </c>
      <c r="R604" s="1" t="s">
        <v>1641</v>
      </c>
      <c r="S604" s="22" t="s">
        <v>1642</v>
      </c>
      <c r="T604" s="39">
        <f>IFERROR(IF(I604 &gt;= H604, H604/H604, IF(I604 &lt; H604, I604/H604, 0)),0)</f>
        <v>1</v>
      </c>
    </row>
    <row r="605" spans="1:20" x14ac:dyDescent="0.45">
      <c r="A605" s="4" t="s">
        <v>1411</v>
      </c>
      <c r="B605" t="s">
        <v>1412</v>
      </c>
      <c r="C605" t="s">
        <v>708</v>
      </c>
      <c r="D605">
        <v>1</v>
      </c>
      <c r="E605" t="s">
        <v>1438</v>
      </c>
      <c r="F605">
        <v>6.0999999999999999E-2</v>
      </c>
      <c r="H605">
        <v>3</v>
      </c>
      <c r="I605" s="26">
        <v>5</v>
      </c>
      <c r="J605" s="8">
        <v>44319</v>
      </c>
      <c r="K605" s="18" t="s">
        <v>1411</v>
      </c>
      <c r="L605" s="18"/>
      <c r="M605" s="2" t="s">
        <v>708</v>
      </c>
      <c r="N605" s="2"/>
      <c r="O605" s="2">
        <v>1552</v>
      </c>
      <c r="P605" s="2"/>
      <c r="Q605" s="5" t="s">
        <v>1640</v>
      </c>
      <c r="R605" s="1" t="s">
        <v>1646</v>
      </c>
      <c r="S605" s="22" t="s">
        <v>1643</v>
      </c>
      <c r="T605" s="39">
        <f>IF(I605 &gt;= H605, (I605-H605)/((F605*O605)-H605), 0)</f>
        <v>2.1816912470547168E-2</v>
      </c>
    </row>
    <row r="606" spans="1:20" x14ac:dyDescent="0.45">
      <c r="A606" s="4" t="s">
        <v>1411</v>
      </c>
      <c r="B606" t="s">
        <v>1412</v>
      </c>
      <c r="C606">
        <v>1</v>
      </c>
      <c r="D606">
        <v>2</v>
      </c>
      <c r="E606" t="s">
        <v>1438</v>
      </c>
      <c r="H606">
        <v>4</v>
      </c>
      <c r="I606" s="26">
        <v>19</v>
      </c>
      <c r="J606" s="5"/>
      <c r="K606" s="2"/>
      <c r="L606" s="2"/>
      <c r="M606" s="2"/>
      <c r="N606" s="2"/>
      <c r="O606" s="2"/>
      <c r="P606" s="2"/>
      <c r="Q606" s="5" t="s">
        <v>1640</v>
      </c>
      <c r="R606" s="1" t="s">
        <v>1644</v>
      </c>
      <c r="S606" s="22" t="s">
        <v>1645</v>
      </c>
      <c r="T606" s="39">
        <f>IFERROR(IF(I606 &gt;= H606, H606/H606, IF(I606 &lt; H606, I606/H606, 0)),0)</f>
        <v>1</v>
      </c>
    </row>
    <row r="607" spans="1:20" x14ac:dyDescent="0.45">
      <c r="A607" s="4" t="s">
        <v>1411</v>
      </c>
      <c r="B607" t="s">
        <v>1412</v>
      </c>
      <c r="C607">
        <v>1</v>
      </c>
      <c r="D607">
        <v>2</v>
      </c>
      <c r="E607" t="s">
        <v>1438</v>
      </c>
      <c r="F607">
        <v>6.6000000000000003E-2</v>
      </c>
      <c r="H607">
        <v>4</v>
      </c>
      <c r="I607" s="26">
        <v>19</v>
      </c>
      <c r="J607" s="8">
        <v>44319</v>
      </c>
      <c r="K607" s="18" t="s">
        <v>1411</v>
      </c>
      <c r="L607" s="18"/>
      <c r="M607" s="2">
        <v>1</v>
      </c>
      <c r="N607" s="2"/>
      <c r="O607" s="2">
        <v>1831</v>
      </c>
      <c r="P607" s="2"/>
      <c r="Q607" s="5" t="s">
        <v>1640</v>
      </c>
      <c r="R607" s="1" t="s">
        <v>1650</v>
      </c>
      <c r="S607" s="22" t="s">
        <v>1647</v>
      </c>
      <c r="T607" s="39">
        <f>IF(I607 &gt;= H607, (I607-H607)/((F607*O607)-H607), 0)</f>
        <v>0.12837409924173698</v>
      </c>
    </row>
    <row r="608" spans="1:20" x14ac:dyDescent="0.45">
      <c r="A608" s="4" t="s">
        <v>1411</v>
      </c>
      <c r="B608" t="s">
        <v>1412</v>
      </c>
      <c r="C608">
        <v>2</v>
      </c>
      <c r="D608">
        <v>3</v>
      </c>
      <c r="E608" t="s">
        <v>1438</v>
      </c>
      <c r="H608">
        <v>15</v>
      </c>
      <c r="I608" s="26">
        <v>40</v>
      </c>
      <c r="J608" s="5"/>
      <c r="K608" s="2"/>
      <c r="L608" s="2"/>
      <c r="M608" s="2"/>
      <c r="N608" s="2"/>
      <c r="O608" s="2"/>
      <c r="P608" s="2"/>
      <c r="Q608" s="5" t="s">
        <v>1640</v>
      </c>
      <c r="R608" s="1" t="s">
        <v>1648</v>
      </c>
      <c r="S608" s="22" t="s">
        <v>1649</v>
      </c>
      <c r="T608" s="39">
        <f>IFERROR(IF(I608 &gt;= H608, H608/H608, IF(I608 &lt; H608, I608/H608, 0)),0)</f>
        <v>1</v>
      </c>
    </row>
    <row r="609" spans="1:20" x14ac:dyDescent="0.45">
      <c r="A609" s="4" t="s">
        <v>1411</v>
      </c>
      <c r="B609" t="s">
        <v>1412</v>
      </c>
      <c r="C609">
        <v>2</v>
      </c>
      <c r="D609">
        <v>3</v>
      </c>
      <c r="E609" t="s">
        <v>1438</v>
      </c>
      <c r="F609">
        <v>8.5000000000000006E-2</v>
      </c>
      <c r="H609">
        <v>15</v>
      </c>
      <c r="I609" s="26">
        <v>40</v>
      </c>
      <c r="J609" s="8">
        <v>44319</v>
      </c>
      <c r="K609" s="18" t="s">
        <v>1411</v>
      </c>
      <c r="L609" s="18"/>
      <c r="M609" s="2">
        <v>2</v>
      </c>
      <c r="N609" s="2"/>
      <c r="O609" s="2">
        <v>1865</v>
      </c>
      <c r="P609" s="2"/>
      <c r="Q609" s="5" t="s">
        <v>1640</v>
      </c>
      <c r="R609" s="1" t="s">
        <v>1654</v>
      </c>
      <c r="S609" s="22" t="s">
        <v>1651</v>
      </c>
      <c r="T609" s="39">
        <f>IF(I609 &gt;= H609, (I609-H609)/((F609*O609)-H609), 0)</f>
        <v>0.17418568193694478</v>
      </c>
    </row>
    <row r="610" spans="1:20" x14ac:dyDescent="0.45">
      <c r="A610" s="4" t="s">
        <v>1411</v>
      </c>
      <c r="B610" t="s">
        <v>1412</v>
      </c>
      <c r="C610">
        <v>3</v>
      </c>
      <c r="D610">
        <v>4</v>
      </c>
      <c r="E610" t="s">
        <v>1438</v>
      </c>
      <c r="H610">
        <v>23</v>
      </c>
      <c r="I610" s="26">
        <v>37</v>
      </c>
      <c r="J610" s="5"/>
      <c r="K610" s="2"/>
      <c r="L610" s="2"/>
      <c r="M610" s="2"/>
      <c r="N610" s="2"/>
      <c r="O610" s="2"/>
      <c r="P610" s="2"/>
      <c r="Q610" s="5" t="s">
        <v>1640</v>
      </c>
      <c r="R610" s="1" t="s">
        <v>1652</v>
      </c>
      <c r="S610" s="22" t="s">
        <v>1653</v>
      </c>
      <c r="T610" s="39">
        <f>IFERROR(IF(I610 &gt;= H610, H610/H610, IF(I610 &lt; H610, I610/H610, 0)),0)</f>
        <v>1</v>
      </c>
    </row>
    <row r="611" spans="1:20" x14ac:dyDescent="0.45">
      <c r="A611" s="4" t="s">
        <v>1411</v>
      </c>
      <c r="B611" t="s">
        <v>1412</v>
      </c>
      <c r="C611">
        <v>3</v>
      </c>
      <c r="D611">
        <v>4</v>
      </c>
      <c r="E611" t="s">
        <v>1438</v>
      </c>
      <c r="F611">
        <v>6.4000000000000001E-2</v>
      </c>
      <c r="H611">
        <v>23</v>
      </c>
      <c r="I611" s="26">
        <v>37</v>
      </c>
      <c r="J611" s="8">
        <v>44319</v>
      </c>
      <c r="K611" s="18" t="s">
        <v>1411</v>
      </c>
      <c r="L611" s="18"/>
      <c r="M611" s="2">
        <v>3</v>
      </c>
      <c r="N611" s="2"/>
      <c r="O611" s="2">
        <v>1989</v>
      </c>
      <c r="P611" s="2"/>
      <c r="Q611" s="5" t="s">
        <v>1640</v>
      </c>
      <c r="R611" s="1" t="s">
        <v>1658</v>
      </c>
      <c r="S611" s="22" t="s">
        <v>1655</v>
      </c>
      <c r="T611" s="39">
        <f>IF(I611 &gt;= H611, (I611-H611)/((F611*O611)-H611), 0)</f>
        <v>0.13423333589015876</v>
      </c>
    </row>
    <row r="612" spans="1:20" x14ac:dyDescent="0.45">
      <c r="A612" s="4" t="s">
        <v>1411</v>
      </c>
      <c r="B612" t="s">
        <v>1412</v>
      </c>
      <c r="C612">
        <v>4</v>
      </c>
      <c r="D612">
        <v>5</v>
      </c>
      <c r="E612" t="s">
        <v>1438</v>
      </c>
      <c r="H612">
        <v>37</v>
      </c>
      <c r="I612" s="26">
        <v>43</v>
      </c>
      <c r="J612" s="5"/>
      <c r="K612" s="2"/>
      <c r="L612" s="2"/>
      <c r="M612" s="2"/>
      <c r="N612" s="2"/>
      <c r="O612" s="2"/>
      <c r="P612" s="2"/>
      <c r="Q612" s="5" t="s">
        <v>1640</v>
      </c>
      <c r="R612" s="1" t="s">
        <v>1656</v>
      </c>
      <c r="S612" s="22" t="s">
        <v>1657</v>
      </c>
      <c r="T612" s="39">
        <f>IFERROR(IF(I612 &gt;= H612, H612/H612, IF(I612 &lt; H612, I612/H612, 0)),0)</f>
        <v>1</v>
      </c>
    </row>
    <row r="613" spans="1:20" x14ac:dyDescent="0.45">
      <c r="A613" s="4" t="s">
        <v>1411</v>
      </c>
      <c r="B613" t="s">
        <v>1412</v>
      </c>
      <c r="C613">
        <v>4</v>
      </c>
      <c r="D613">
        <v>5</v>
      </c>
      <c r="E613" t="s">
        <v>1438</v>
      </c>
      <c r="F613">
        <v>6.7000000000000004E-2</v>
      </c>
      <c r="H613">
        <v>37</v>
      </c>
      <c r="I613" s="26">
        <v>43</v>
      </c>
      <c r="J613" s="8">
        <v>44319</v>
      </c>
      <c r="K613" s="18" t="s">
        <v>1411</v>
      </c>
      <c r="L613" s="18"/>
      <c r="M613" s="2">
        <v>4</v>
      </c>
      <c r="N613" s="2"/>
      <c r="O613" s="2">
        <v>2010</v>
      </c>
      <c r="P613" s="2"/>
      <c r="Q613" s="5" t="s">
        <v>1640</v>
      </c>
      <c r="R613" s="1" t="s">
        <v>1662</v>
      </c>
      <c r="S613" s="22" t="s">
        <v>1659</v>
      </c>
      <c r="T613" s="39">
        <f>IF(I613 &gt;= H613, (I613-H613)/((F613*O613)-H613), 0)</f>
        <v>6.1431350465854399E-2</v>
      </c>
    </row>
    <row r="614" spans="1:20" x14ac:dyDescent="0.45">
      <c r="A614" s="4" t="s">
        <v>1411</v>
      </c>
      <c r="B614" t="s">
        <v>1412</v>
      </c>
      <c r="C614">
        <v>5</v>
      </c>
      <c r="D614">
        <v>6</v>
      </c>
      <c r="E614" t="s">
        <v>1438</v>
      </c>
      <c r="H614">
        <v>39</v>
      </c>
      <c r="I614" s="26">
        <v>41</v>
      </c>
      <c r="J614" s="5"/>
      <c r="K614" s="2"/>
      <c r="L614" s="2"/>
      <c r="M614" s="2"/>
      <c r="N614" s="2"/>
      <c r="O614" s="2"/>
      <c r="P614" s="2"/>
      <c r="Q614" s="5" t="s">
        <v>1640</v>
      </c>
      <c r="R614" s="1" t="s">
        <v>1660</v>
      </c>
      <c r="S614" s="22" t="s">
        <v>1661</v>
      </c>
      <c r="T614" s="39">
        <f>IFERROR(IF(I614 &gt;= H614, H614/H614, IF(I614 &lt; H614, I614/H614, 0)),0)</f>
        <v>1</v>
      </c>
    </row>
    <row r="615" spans="1:20" x14ac:dyDescent="0.45">
      <c r="A615" s="4" t="s">
        <v>1411</v>
      </c>
      <c r="B615" t="s">
        <v>1412</v>
      </c>
      <c r="C615">
        <v>5</v>
      </c>
      <c r="D615">
        <v>6</v>
      </c>
      <c r="E615" t="s">
        <v>1438</v>
      </c>
      <c r="F615">
        <v>6.6000000000000003E-2</v>
      </c>
      <c r="H615">
        <v>39</v>
      </c>
      <c r="I615" s="26">
        <v>41</v>
      </c>
      <c r="J615" s="8">
        <v>44319</v>
      </c>
      <c r="K615" s="18" t="s">
        <v>1411</v>
      </c>
      <c r="L615" s="18"/>
      <c r="M615" s="2">
        <v>5</v>
      </c>
      <c r="N615" s="2"/>
      <c r="O615" s="2">
        <v>2045</v>
      </c>
      <c r="P615" s="2"/>
      <c r="Q615" s="5" t="s">
        <v>1640</v>
      </c>
      <c r="R615" s="1" t="s">
        <v>1666</v>
      </c>
      <c r="S615" s="22" t="s">
        <v>1663</v>
      </c>
      <c r="T615" s="39">
        <f>IF(I615 &gt;= H615, (I615-H615)/((F615*O615)-H615), 0)</f>
        <v>2.0839845785141191E-2</v>
      </c>
    </row>
    <row r="616" spans="1:20" x14ac:dyDescent="0.45">
      <c r="A616" s="4" t="s">
        <v>1411</v>
      </c>
      <c r="B616" t="s">
        <v>1412</v>
      </c>
      <c r="C616">
        <v>6</v>
      </c>
      <c r="D616">
        <v>7</v>
      </c>
      <c r="E616" t="s">
        <v>1438</v>
      </c>
      <c r="H616">
        <v>24</v>
      </c>
      <c r="I616" s="26">
        <v>26</v>
      </c>
      <c r="J616" s="5"/>
      <c r="K616" s="2"/>
      <c r="L616" s="2"/>
      <c r="M616" s="2"/>
      <c r="N616" s="2"/>
      <c r="O616" s="2"/>
      <c r="P616" s="2"/>
      <c r="Q616" s="5" t="s">
        <v>1640</v>
      </c>
      <c r="R616" s="1" t="s">
        <v>1664</v>
      </c>
      <c r="S616" s="22" t="s">
        <v>1665</v>
      </c>
      <c r="T616" s="39">
        <f>IFERROR(IF(I616 &gt;= H616, H616/H616, IF(I616 &lt; H616, I616/H616, 0)),0)</f>
        <v>1</v>
      </c>
    </row>
    <row r="617" spans="1:20" x14ac:dyDescent="0.45">
      <c r="A617" s="4" t="s">
        <v>1411</v>
      </c>
      <c r="B617" t="s">
        <v>1412</v>
      </c>
      <c r="C617">
        <v>6</v>
      </c>
      <c r="D617">
        <v>7</v>
      </c>
      <c r="E617" t="s">
        <v>1438</v>
      </c>
      <c r="F617">
        <v>5.6000000000000001E-2</v>
      </c>
      <c r="H617">
        <v>24</v>
      </c>
      <c r="I617" s="26">
        <v>26</v>
      </c>
      <c r="J617" s="8">
        <v>44319</v>
      </c>
      <c r="K617" s="18" t="s">
        <v>1411</v>
      </c>
      <c r="L617" s="18"/>
      <c r="M617" s="2">
        <v>6</v>
      </c>
      <c r="N617" s="2"/>
      <c r="O617" s="2">
        <v>2154</v>
      </c>
      <c r="P617" s="2"/>
      <c r="Q617" s="5" t="s">
        <v>1640</v>
      </c>
      <c r="R617" s="1" t="s">
        <v>1670</v>
      </c>
      <c r="S617" s="22" t="s">
        <v>1667</v>
      </c>
      <c r="T617" s="39">
        <f>IF(I617 &gt;= H617, (I617-H617)/((F617*O617)-H617), 0)</f>
        <v>2.0698791190594468E-2</v>
      </c>
    </row>
    <row r="618" spans="1:20" x14ac:dyDescent="0.45">
      <c r="A618" s="4" t="s">
        <v>1411</v>
      </c>
      <c r="B618" t="s">
        <v>1412</v>
      </c>
      <c r="C618">
        <v>7</v>
      </c>
      <c r="D618">
        <v>8</v>
      </c>
      <c r="E618" t="s">
        <v>1438</v>
      </c>
      <c r="H618">
        <v>29</v>
      </c>
      <c r="I618" s="26">
        <v>30</v>
      </c>
      <c r="J618" s="5"/>
      <c r="K618" s="2"/>
      <c r="L618" s="2"/>
      <c r="M618" s="2"/>
      <c r="N618" s="2"/>
      <c r="O618" s="2"/>
      <c r="P618" s="2"/>
      <c r="Q618" s="5" t="s">
        <v>1640</v>
      </c>
      <c r="R618" s="1" t="s">
        <v>1668</v>
      </c>
      <c r="S618" s="22" t="s">
        <v>1669</v>
      </c>
      <c r="T618" s="39">
        <f>IFERROR(IF(I618 &gt;= H618, H618/H618, IF(I618 &lt; H618, I618/H618, 0)),0)</f>
        <v>1</v>
      </c>
    </row>
    <row r="619" spans="1:20" x14ac:dyDescent="0.45">
      <c r="A619" s="4" t="s">
        <v>1411</v>
      </c>
      <c r="B619" t="s">
        <v>1412</v>
      </c>
      <c r="C619">
        <v>7</v>
      </c>
      <c r="D619">
        <v>8</v>
      </c>
      <c r="E619" t="s">
        <v>1438</v>
      </c>
      <c r="F619">
        <v>6.7000000000000004E-2</v>
      </c>
      <c r="H619">
        <v>29</v>
      </c>
      <c r="I619" s="26">
        <v>30</v>
      </c>
      <c r="J619" s="8">
        <v>44319</v>
      </c>
      <c r="K619" s="18" t="s">
        <v>1411</v>
      </c>
      <c r="L619" s="18"/>
      <c r="M619" s="2">
        <v>7</v>
      </c>
      <c r="N619" s="2"/>
      <c r="O619" s="2">
        <v>2232</v>
      </c>
      <c r="P619" s="2"/>
      <c r="Q619" s="5" t="s">
        <v>1640</v>
      </c>
      <c r="R619" s="1" t="s">
        <v>1674</v>
      </c>
      <c r="S619" s="22" t="s">
        <v>1671</v>
      </c>
      <c r="T619" s="39">
        <f>IF(I619 &gt;= H619, (I619-H619)/((F619*O619)-H619), 0)</f>
        <v>8.29572604194319E-3</v>
      </c>
    </row>
    <row r="620" spans="1:20" x14ac:dyDescent="0.45">
      <c r="A620" s="4" t="s">
        <v>1411</v>
      </c>
      <c r="B620" t="s">
        <v>1412</v>
      </c>
      <c r="C620">
        <v>8</v>
      </c>
      <c r="D620">
        <v>9</v>
      </c>
      <c r="E620" t="s">
        <v>1438</v>
      </c>
      <c r="H620">
        <v>36</v>
      </c>
      <c r="I620" s="26">
        <v>38</v>
      </c>
      <c r="J620" s="5"/>
      <c r="K620" s="2"/>
      <c r="L620" s="2"/>
      <c r="M620" s="2"/>
      <c r="N620" s="2"/>
      <c r="O620" s="2"/>
      <c r="P620" s="2"/>
      <c r="Q620" s="5" t="s">
        <v>1640</v>
      </c>
      <c r="R620" s="1" t="s">
        <v>1672</v>
      </c>
      <c r="S620" s="22" t="s">
        <v>1673</v>
      </c>
      <c r="T620" s="39">
        <f>IFERROR(IF(I620 &gt;= H620, H620/H620, IF(I620 &lt; H620, I620/H620, 0)),0)</f>
        <v>1</v>
      </c>
    </row>
    <row r="621" spans="1:20" x14ac:dyDescent="0.45">
      <c r="A621" s="4" t="s">
        <v>1411</v>
      </c>
      <c r="B621" t="s">
        <v>1412</v>
      </c>
      <c r="C621">
        <v>8</v>
      </c>
      <c r="D621">
        <v>9</v>
      </c>
      <c r="E621" t="s">
        <v>1438</v>
      </c>
      <c r="F621">
        <v>6.2E-2</v>
      </c>
      <c r="H621">
        <v>36</v>
      </c>
      <c r="I621" s="26">
        <v>38</v>
      </c>
      <c r="J621" s="8">
        <v>44319</v>
      </c>
      <c r="K621" s="18" t="s">
        <v>1411</v>
      </c>
      <c r="L621" s="18"/>
      <c r="M621" s="2">
        <v>8</v>
      </c>
      <c r="N621" s="2"/>
      <c r="O621" s="2">
        <v>2348</v>
      </c>
      <c r="P621" s="2"/>
      <c r="Q621" s="5" t="s">
        <v>1640</v>
      </c>
      <c r="R621" s="1" t="s">
        <v>1678</v>
      </c>
      <c r="S621" s="22" t="s">
        <v>1675</v>
      </c>
      <c r="T621" s="39">
        <f>IF(I621 &gt;= H621, (I621-H621)/((F621*O621)-H621), 0)</f>
        <v>1.8252172008469007E-2</v>
      </c>
    </row>
    <row r="622" spans="1:20" x14ac:dyDescent="0.45">
      <c r="A622" s="4" t="s">
        <v>1411</v>
      </c>
      <c r="B622" t="s">
        <v>1412</v>
      </c>
      <c r="C622">
        <v>9</v>
      </c>
      <c r="D622">
        <v>10</v>
      </c>
      <c r="E622" t="s">
        <v>1438</v>
      </c>
      <c r="H622">
        <v>39</v>
      </c>
      <c r="I622" s="26">
        <v>38</v>
      </c>
      <c r="J622" s="5"/>
      <c r="K622" s="2"/>
      <c r="L622" s="2"/>
      <c r="M622" s="2"/>
      <c r="N622" s="2"/>
      <c r="O622" s="2"/>
      <c r="P622" s="2"/>
      <c r="Q622" s="5" t="s">
        <v>1640</v>
      </c>
      <c r="R622" s="1" t="s">
        <v>1676</v>
      </c>
      <c r="S622" s="22" t="s">
        <v>1677</v>
      </c>
      <c r="T622" s="39">
        <f>IFERROR(IF(I622 &gt;= H622, H622/H622, IF(I622 &lt; H622, I622/H622, 0)),0)</f>
        <v>0.97435897435897434</v>
      </c>
    </row>
    <row r="623" spans="1:20" x14ac:dyDescent="0.45">
      <c r="A623" s="4" t="s">
        <v>1411</v>
      </c>
      <c r="B623" t="s">
        <v>1412</v>
      </c>
      <c r="C623">
        <v>9</v>
      </c>
      <c r="D623">
        <v>10</v>
      </c>
      <c r="E623" t="s">
        <v>1438</v>
      </c>
      <c r="F623">
        <v>0.06</v>
      </c>
      <c r="H623">
        <v>39</v>
      </c>
      <c r="I623" s="26">
        <v>38</v>
      </c>
      <c r="J623" s="8">
        <v>44319</v>
      </c>
      <c r="K623" s="18" t="s">
        <v>1411</v>
      </c>
      <c r="L623" s="18"/>
      <c r="M623" s="2">
        <v>9</v>
      </c>
      <c r="N623" s="2"/>
      <c r="O623" s="2">
        <v>2591</v>
      </c>
      <c r="P623" s="2"/>
      <c r="Q623" s="5" t="s">
        <v>1640</v>
      </c>
      <c r="R623" s="1" t="s">
        <v>1682</v>
      </c>
      <c r="S623" s="22" t="s">
        <v>1679</v>
      </c>
      <c r="T623" s="39">
        <f>IF(I623 &gt;= H623, (I623-H623)/((F623*O623)-H623), 0)</f>
        <v>0</v>
      </c>
    </row>
    <row r="624" spans="1:20" x14ac:dyDescent="0.45">
      <c r="A624" s="4" t="s">
        <v>1411</v>
      </c>
      <c r="B624" t="s">
        <v>1412</v>
      </c>
      <c r="C624">
        <v>10</v>
      </c>
      <c r="D624">
        <v>11</v>
      </c>
      <c r="E624" t="s">
        <v>1438</v>
      </c>
      <c r="H624">
        <v>47</v>
      </c>
      <c r="I624" s="26">
        <v>45</v>
      </c>
      <c r="J624" s="5"/>
      <c r="K624" s="2"/>
      <c r="L624" s="2"/>
      <c r="M624" s="2"/>
      <c r="N624" s="2"/>
      <c r="O624" s="2"/>
      <c r="P624" s="2"/>
      <c r="Q624" s="5" t="s">
        <v>1640</v>
      </c>
      <c r="R624" s="1" t="s">
        <v>1680</v>
      </c>
      <c r="S624" s="22" t="s">
        <v>1681</v>
      </c>
      <c r="T624" s="39">
        <f>IFERROR(IF(I624 &gt;= H624, H624/H624, IF(I624 &lt; H624, I624/H624, 0)),0)</f>
        <v>0.95744680851063835</v>
      </c>
    </row>
    <row r="625" spans="1:20" x14ac:dyDescent="0.45">
      <c r="A625" s="4" t="s">
        <v>1411</v>
      </c>
      <c r="B625" t="s">
        <v>1412</v>
      </c>
      <c r="C625">
        <v>10</v>
      </c>
      <c r="D625">
        <v>11</v>
      </c>
      <c r="E625" t="s">
        <v>1438</v>
      </c>
      <c r="F625">
        <v>6.4000000000000001E-2</v>
      </c>
      <c r="H625">
        <v>47</v>
      </c>
      <c r="I625" s="26">
        <v>45</v>
      </c>
      <c r="J625" s="8">
        <v>44319</v>
      </c>
      <c r="K625" s="18" t="s">
        <v>1411</v>
      </c>
      <c r="L625" s="18"/>
      <c r="M625" s="2">
        <v>10</v>
      </c>
      <c r="N625" s="2"/>
      <c r="O625" s="2">
        <v>2511</v>
      </c>
      <c r="P625" s="2"/>
      <c r="Q625" s="5" t="s">
        <v>1640</v>
      </c>
      <c r="R625" s="1" t="s">
        <v>1686</v>
      </c>
      <c r="S625" s="22" t="s">
        <v>1683</v>
      </c>
      <c r="T625" s="39">
        <f>IF(I625 &gt;= H625, (I625-H625)/((F625*O625)-H625), 0)</f>
        <v>0</v>
      </c>
    </row>
    <row r="626" spans="1:20" x14ac:dyDescent="0.45">
      <c r="A626" s="4" t="s">
        <v>1411</v>
      </c>
      <c r="B626" t="s">
        <v>1412</v>
      </c>
      <c r="C626">
        <v>11</v>
      </c>
      <c r="D626">
        <v>12</v>
      </c>
      <c r="E626" t="s">
        <v>1438</v>
      </c>
      <c r="H626">
        <v>32</v>
      </c>
      <c r="I626" s="26">
        <v>30</v>
      </c>
      <c r="J626" s="5"/>
      <c r="K626" s="2"/>
      <c r="L626" s="2"/>
      <c r="M626" s="2"/>
      <c r="N626" s="2"/>
      <c r="O626" s="2"/>
      <c r="P626" s="2"/>
      <c r="Q626" s="5" t="s">
        <v>1640</v>
      </c>
      <c r="R626" s="1" t="s">
        <v>1684</v>
      </c>
      <c r="S626" s="22" t="s">
        <v>1685</v>
      </c>
      <c r="T626" s="39">
        <f>IFERROR(IF(I626 &gt;= H626, H626/H626, IF(I626 &lt; H626, I626/H626, 0)),0)</f>
        <v>0.9375</v>
      </c>
    </row>
    <row r="627" spans="1:20" x14ac:dyDescent="0.45">
      <c r="A627" s="43" t="s">
        <v>1411</v>
      </c>
      <c r="B627" s="9" t="s">
        <v>1412</v>
      </c>
      <c r="C627" s="9">
        <v>11</v>
      </c>
      <c r="D627" s="9">
        <v>12</v>
      </c>
      <c r="E627" s="9" t="s">
        <v>1438</v>
      </c>
      <c r="F627" s="9">
        <v>5.1999999999999998E-2</v>
      </c>
      <c r="G627" s="9"/>
      <c r="H627" s="9">
        <v>32</v>
      </c>
      <c r="I627" s="28">
        <v>30</v>
      </c>
      <c r="J627" s="10">
        <v>44319</v>
      </c>
      <c r="K627" s="19" t="s">
        <v>1411</v>
      </c>
      <c r="L627" s="19"/>
      <c r="M627" s="11">
        <v>11</v>
      </c>
      <c r="N627" s="11"/>
      <c r="O627" s="11">
        <v>2575</v>
      </c>
      <c r="P627" s="11"/>
      <c r="Q627" s="12" t="s">
        <v>1640</v>
      </c>
      <c r="R627" s="13" t="s">
        <v>1806</v>
      </c>
      <c r="S627" s="23" t="s">
        <v>1687</v>
      </c>
      <c r="T627" s="40">
        <f>IF(I627 &gt;= H627, (I627-H627)/((F627*O627)-H627), 0)</f>
        <v>0</v>
      </c>
    </row>
    <row r="628" spans="1:20" x14ac:dyDescent="0.45">
      <c r="A628" s="4"/>
      <c r="B628" t="s">
        <v>1412</v>
      </c>
      <c r="D628" t="s">
        <v>708</v>
      </c>
      <c r="E628" t="s">
        <v>790</v>
      </c>
      <c r="I628" s="26">
        <v>1</v>
      </c>
      <c r="J628" s="8">
        <v>44411</v>
      </c>
      <c r="K628" s="18"/>
      <c r="L628" s="18" t="s">
        <v>1412</v>
      </c>
      <c r="M628" s="2"/>
      <c r="N628" s="2" t="s">
        <v>708</v>
      </c>
      <c r="O628" s="2"/>
      <c r="P628" s="2">
        <v>1674</v>
      </c>
      <c r="Q628" s="5" t="s">
        <v>218</v>
      </c>
      <c r="R628" s="1" t="s">
        <v>1873</v>
      </c>
      <c r="S628" s="22" t="s">
        <v>1885</v>
      </c>
      <c r="T628" s="39">
        <f>I628/(P628-(P628*(G528+G553+G578+G603)))</f>
        <v>3.5139503830205816E-2</v>
      </c>
    </row>
    <row r="629" spans="1:20" x14ac:dyDescent="0.45">
      <c r="A629" s="4" t="s">
        <v>1411</v>
      </c>
      <c r="B629" t="s">
        <v>1412</v>
      </c>
      <c r="C629" t="s">
        <v>708</v>
      </c>
      <c r="D629">
        <v>1</v>
      </c>
      <c r="E629" t="s">
        <v>790</v>
      </c>
      <c r="H629">
        <v>0</v>
      </c>
      <c r="I629" s="26">
        <v>0</v>
      </c>
      <c r="J629" s="5"/>
      <c r="K629" s="2"/>
      <c r="L629" s="2"/>
      <c r="M629" s="2"/>
      <c r="N629" s="2"/>
      <c r="O629" s="2"/>
      <c r="P629" s="2"/>
      <c r="Q629" s="5" t="s">
        <v>218</v>
      </c>
      <c r="R629" s="1" t="s">
        <v>187</v>
      </c>
      <c r="S629" s="22" t="s">
        <v>1186</v>
      </c>
      <c r="T629" s="39">
        <f>IFERROR(IF(I629 &gt;= H629, H629/H629, IF(I629 &lt; H629, I629/H629, 0)),0)</f>
        <v>0</v>
      </c>
    </row>
    <row r="630" spans="1:20" x14ac:dyDescent="0.45">
      <c r="A630" s="4" t="s">
        <v>1411</v>
      </c>
      <c r="B630" t="s">
        <v>1412</v>
      </c>
      <c r="C630" t="s">
        <v>708</v>
      </c>
      <c r="D630">
        <v>1</v>
      </c>
      <c r="E630" t="s">
        <v>790</v>
      </c>
      <c r="H630">
        <v>0</v>
      </c>
      <c r="I630" s="26">
        <v>0</v>
      </c>
      <c r="J630" s="8">
        <v>44319</v>
      </c>
      <c r="K630" s="18" t="s">
        <v>1411</v>
      </c>
      <c r="L630" s="18"/>
      <c r="M630" s="2" t="s">
        <v>708</v>
      </c>
      <c r="N630" s="2"/>
      <c r="O630" s="2">
        <v>1552</v>
      </c>
      <c r="P630" s="2"/>
      <c r="Q630" s="5" t="s">
        <v>218</v>
      </c>
      <c r="R630" s="1" t="s">
        <v>189</v>
      </c>
      <c r="S630" s="22" t="s">
        <v>1187</v>
      </c>
      <c r="T630" s="39">
        <f>IF(I630 &gt;= H630, (I630-H630)/(O630-H630-(O630*(F530+F555+F580+F605))), 0)</f>
        <v>0</v>
      </c>
    </row>
    <row r="631" spans="1:20" x14ac:dyDescent="0.45">
      <c r="A631" s="4" t="s">
        <v>1411</v>
      </c>
      <c r="B631" t="s">
        <v>1412</v>
      </c>
      <c r="C631">
        <v>1</v>
      </c>
      <c r="D631">
        <v>2</v>
      </c>
      <c r="E631" t="s">
        <v>790</v>
      </c>
      <c r="H631">
        <v>0</v>
      </c>
      <c r="I631" s="26">
        <v>1</v>
      </c>
      <c r="J631" s="5"/>
      <c r="K631" s="2"/>
      <c r="L631" s="2"/>
      <c r="M631" s="2"/>
      <c r="N631" s="2"/>
      <c r="O631" s="2"/>
      <c r="P631" s="2"/>
      <c r="Q631" s="5" t="s">
        <v>218</v>
      </c>
      <c r="R631" s="1" t="s">
        <v>188</v>
      </c>
      <c r="S631" s="22" t="s">
        <v>1188</v>
      </c>
      <c r="T631" s="39">
        <f>IFERROR(IF(I631 &gt;= H631, H631/H631, IF(I631 &lt; H631, I631/H631, 0)),0)</f>
        <v>0</v>
      </c>
    </row>
    <row r="632" spans="1:20" x14ac:dyDescent="0.45">
      <c r="A632" s="4" t="s">
        <v>1411</v>
      </c>
      <c r="B632" t="s">
        <v>1412</v>
      </c>
      <c r="C632">
        <v>1</v>
      </c>
      <c r="D632">
        <v>2</v>
      </c>
      <c r="E632" t="s">
        <v>790</v>
      </c>
      <c r="H632">
        <v>0</v>
      </c>
      <c r="I632" s="26">
        <v>1</v>
      </c>
      <c r="J632" s="8">
        <v>44319</v>
      </c>
      <c r="K632" s="18" t="s">
        <v>1411</v>
      </c>
      <c r="L632" s="18"/>
      <c r="M632" s="2">
        <v>1</v>
      </c>
      <c r="N632" s="2"/>
      <c r="O632" s="2">
        <v>1831</v>
      </c>
      <c r="P632" s="2"/>
      <c r="Q632" s="5" t="s">
        <v>218</v>
      </c>
      <c r="R632" s="1" t="s">
        <v>191</v>
      </c>
      <c r="S632" s="22" t="s">
        <v>1189</v>
      </c>
      <c r="T632" s="39">
        <f>IF(I632 &gt;= H632, (I632-H632)/(O632-H632-(O632*(F532+F557+F582+F607))), 0)</f>
        <v>6.0683293889192989E-2</v>
      </c>
    </row>
    <row r="633" spans="1:20" x14ac:dyDescent="0.45">
      <c r="A633" s="4" t="s">
        <v>1411</v>
      </c>
      <c r="B633" t="s">
        <v>1412</v>
      </c>
      <c r="C633">
        <v>2</v>
      </c>
      <c r="D633">
        <v>3</v>
      </c>
      <c r="E633" t="s">
        <v>790</v>
      </c>
      <c r="H633">
        <v>0</v>
      </c>
      <c r="I633" s="26">
        <v>0</v>
      </c>
      <c r="J633" s="5"/>
      <c r="K633" s="2"/>
      <c r="L633" s="2"/>
      <c r="M633" s="2"/>
      <c r="N633" s="2"/>
      <c r="O633" s="2"/>
      <c r="P633" s="2"/>
      <c r="Q633" s="5" t="s">
        <v>218</v>
      </c>
      <c r="R633" s="1" t="s">
        <v>190</v>
      </c>
      <c r="S633" s="22" t="s">
        <v>1190</v>
      </c>
      <c r="T633" s="39">
        <f>IFERROR(IF(I633 &gt;= H633, H633/H633, IF(I633 &lt; H633, I633/H633, 0)),0)</f>
        <v>0</v>
      </c>
    </row>
    <row r="634" spans="1:20" x14ac:dyDescent="0.45">
      <c r="A634" s="4" t="s">
        <v>1411</v>
      </c>
      <c r="B634" t="s">
        <v>1412</v>
      </c>
      <c r="C634">
        <v>2</v>
      </c>
      <c r="D634">
        <v>3</v>
      </c>
      <c r="E634" t="s">
        <v>790</v>
      </c>
      <c r="H634">
        <v>0</v>
      </c>
      <c r="I634" s="26">
        <v>0</v>
      </c>
      <c r="J634" s="8">
        <v>44319</v>
      </c>
      <c r="K634" s="18" t="s">
        <v>1411</v>
      </c>
      <c r="L634" s="18"/>
      <c r="M634" s="2">
        <v>2</v>
      </c>
      <c r="N634" s="2"/>
      <c r="O634" s="2">
        <v>1865</v>
      </c>
      <c r="P634" s="2"/>
      <c r="Q634" s="5" t="s">
        <v>218</v>
      </c>
      <c r="R634" s="1" t="s">
        <v>193</v>
      </c>
      <c r="S634" s="22" t="s">
        <v>1191</v>
      </c>
      <c r="T634" s="39">
        <f>IF(I634 &gt;= H634, (I634-H634)/(O634-H634-(O634*(F534+F559+F584+F609))), 0)</f>
        <v>0</v>
      </c>
    </row>
    <row r="635" spans="1:20" x14ac:dyDescent="0.45">
      <c r="A635" s="4" t="s">
        <v>1411</v>
      </c>
      <c r="B635" t="s">
        <v>1412</v>
      </c>
      <c r="C635">
        <v>3</v>
      </c>
      <c r="D635">
        <v>4</v>
      </c>
      <c r="E635" t="s">
        <v>790</v>
      </c>
      <c r="H635">
        <v>3</v>
      </c>
      <c r="I635" s="26">
        <v>3</v>
      </c>
      <c r="J635" s="5"/>
      <c r="K635" s="2"/>
      <c r="L635" s="2"/>
      <c r="M635" s="2"/>
      <c r="N635" s="2"/>
      <c r="O635" s="2"/>
      <c r="P635" s="2"/>
      <c r="Q635" s="5" t="s">
        <v>218</v>
      </c>
      <c r="R635" s="1" t="s">
        <v>192</v>
      </c>
      <c r="S635" s="22" t="s">
        <v>1192</v>
      </c>
      <c r="T635" s="39">
        <f>IFERROR(IF(I635 &gt;= H635, H635/H635, IF(I635 &lt; H635, I635/H635, 0)),0)</f>
        <v>1</v>
      </c>
    </row>
    <row r="636" spans="1:20" x14ac:dyDescent="0.45">
      <c r="A636" s="4" t="s">
        <v>1411</v>
      </c>
      <c r="B636" t="s">
        <v>1412</v>
      </c>
      <c r="C636">
        <v>3</v>
      </c>
      <c r="D636">
        <v>4</v>
      </c>
      <c r="E636" t="s">
        <v>790</v>
      </c>
      <c r="H636">
        <v>3</v>
      </c>
      <c r="I636" s="26">
        <v>3</v>
      </c>
      <c r="J636" s="8">
        <v>44319</v>
      </c>
      <c r="K636" s="18" t="s">
        <v>1411</v>
      </c>
      <c r="L636" s="18"/>
      <c r="M636" s="2">
        <v>3</v>
      </c>
      <c r="N636" s="2"/>
      <c r="O636" s="2">
        <v>1989</v>
      </c>
      <c r="P636" s="2"/>
      <c r="Q636" s="5" t="s">
        <v>218</v>
      </c>
      <c r="R636" s="1" t="s">
        <v>195</v>
      </c>
      <c r="S636" s="22" t="s">
        <v>1193</v>
      </c>
      <c r="T636" s="39">
        <f>IF(I636 &gt;= H636, (I636-H636)/(O636-H636-(O636*(F536+F561+F586+F611))), 0)</f>
        <v>0</v>
      </c>
    </row>
    <row r="637" spans="1:20" x14ac:dyDescent="0.45">
      <c r="A637" s="4" t="s">
        <v>1411</v>
      </c>
      <c r="B637" t="s">
        <v>1412</v>
      </c>
      <c r="C637">
        <v>4</v>
      </c>
      <c r="D637">
        <v>5</v>
      </c>
      <c r="E637" t="s">
        <v>790</v>
      </c>
      <c r="H637">
        <v>1</v>
      </c>
      <c r="I637" s="26">
        <v>2</v>
      </c>
      <c r="J637" s="5"/>
      <c r="K637" s="2"/>
      <c r="L637" s="2"/>
      <c r="M637" s="2"/>
      <c r="N637" s="2"/>
      <c r="O637" s="2"/>
      <c r="P637" s="2"/>
      <c r="Q637" s="5" t="s">
        <v>218</v>
      </c>
      <c r="R637" s="1" t="s">
        <v>194</v>
      </c>
      <c r="S637" s="22" t="s">
        <v>1194</v>
      </c>
      <c r="T637" s="39">
        <f>IFERROR(IF(I637 &gt;= H637, H637/H637, IF(I637 &lt; H637, I637/H637, 0)),0)</f>
        <v>1</v>
      </c>
    </row>
    <row r="638" spans="1:20" x14ac:dyDescent="0.45">
      <c r="A638" s="4" t="s">
        <v>1411</v>
      </c>
      <c r="B638" t="s">
        <v>1412</v>
      </c>
      <c r="C638">
        <v>4</v>
      </c>
      <c r="D638">
        <v>5</v>
      </c>
      <c r="E638" t="s">
        <v>790</v>
      </c>
      <c r="H638">
        <v>1</v>
      </c>
      <c r="I638" s="26">
        <v>2</v>
      </c>
      <c r="J638" s="8">
        <v>44319</v>
      </c>
      <c r="K638" s="18" t="s">
        <v>1411</v>
      </c>
      <c r="L638" s="18"/>
      <c r="M638" s="2">
        <v>4</v>
      </c>
      <c r="N638" s="2"/>
      <c r="O638" s="2">
        <v>2010</v>
      </c>
      <c r="P638" s="2"/>
      <c r="Q638" s="5" t="s">
        <v>218</v>
      </c>
      <c r="R638" s="1" t="s">
        <v>270</v>
      </c>
      <c r="S638" s="22" t="s">
        <v>1195</v>
      </c>
      <c r="T638" s="39">
        <f>IF(I638 &gt;= H638, (I638-H638)/(O638-H638-(O638*(F538+F563+F588+F613))), 0)</f>
        <v>4.3252595155709124E-2</v>
      </c>
    </row>
    <row r="639" spans="1:20" x14ac:dyDescent="0.45">
      <c r="A639" s="4" t="s">
        <v>1411</v>
      </c>
      <c r="B639" t="s">
        <v>1412</v>
      </c>
      <c r="C639">
        <v>5</v>
      </c>
      <c r="D639">
        <v>6</v>
      </c>
      <c r="E639" t="s">
        <v>790</v>
      </c>
      <c r="H639">
        <v>1</v>
      </c>
      <c r="I639" s="26">
        <v>1</v>
      </c>
      <c r="J639" s="5"/>
      <c r="K639" s="2"/>
      <c r="L639" s="2"/>
      <c r="M639" s="2"/>
      <c r="N639" s="2"/>
      <c r="O639" s="2"/>
      <c r="P639" s="2"/>
      <c r="Q639" s="5" t="s">
        <v>218</v>
      </c>
      <c r="R639" s="1" t="s">
        <v>269</v>
      </c>
      <c r="S639" s="22" t="s">
        <v>1196</v>
      </c>
      <c r="T639" s="39">
        <f>IFERROR(IF(I639 &gt;= H639, H639/H639, IF(I639 &lt; H639, I639/H639, 0)),0)</f>
        <v>1</v>
      </c>
    </row>
    <row r="640" spans="1:20" x14ac:dyDescent="0.45">
      <c r="A640" s="4" t="s">
        <v>1411</v>
      </c>
      <c r="B640" t="s">
        <v>1412</v>
      </c>
      <c r="C640">
        <v>5</v>
      </c>
      <c r="D640">
        <v>6</v>
      </c>
      <c r="E640" t="s">
        <v>790</v>
      </c>
      <c r="H640">
        <v>1</v>
      </c>
      <c r="I640" s="26">
        <v>1</v>
      </c>
      <c r="J640" s="8">
        <v>44319</v>
      </c>
      <c r="K640" s="18" t="s">
        <v>1411</v>
      </c>
      <c r="L640" s="18"/>
      <c r="M640" s="2">
        <v>5</v>
      </c>
      <c r="N640" s="2"/>
      <c r="O640" s="2">
        <v>2045</v>
      </c>
      <c r="P640" s="2"/>
      <c r="Q640" s="5" t="s">
        <v>218</v>
      </c>
      <c r="R640" s="1" t="s">
        <v>492</v>
      </c>
      <c r="S640" s="22" t="s">
        <v>1197</v>
      </c>
      <c r="T640" s="39">
        <f>IF(I640 &gt;= H640, (I640-H640)/(O640-H640-(O640*(F540+F565+F590+F615))), 0)</f>
        <v>0</v>
      </c>
    </row>
    <row r="641" spans="1:20" x14ac:dyDescent="0.45">
      <c r="A641" s="4" t="s">
        <v>1411</v>
      </c>
      <c r="B641" t="s">
        <v>1412</v>
      </c>
      <c r="C641">
        <v>6</v>
      </c>
      <c r="D641">
        <v>7</v>
      </c>
      <c r="E641" t="s">
        <v>790</v>
      </c>
      <c r="H641">
        <v>2</v>
      </c>
      <c r="I641" s="26">
        <v>1</v>
      </c>
      <c r="J641" s="5"/>
      <c r="K641" s="2"/>
      <c r="L641" s="2"/>
      <c r="M641" s="2"/>
      <c r="N641" s="2"/>
      <c r="O641" s="2"/>
      <c r="P641" s="2"/>
      <c r="Q641" s="5" t="s">
        <v>218</v>
      </c>
      <c r="R641" s="1" t="s">
        <v>491</v>
      </c>
      <c r="S641" s="22" t="s">
        <v>1198</v>
      </c>
      <c r="T641" s="39">
        <f>IFERROR(IF(I641 &gt;= H641, H641/H641, IF(I641 &lt; H641, I641/H641, 0)),0)</f>
        <v>0.5</v>
      </c>
    </row>
    <row r="642" spans="1:20" x14ac:dyDescent="0.45">
      <c r="A642" s="4" t="s">
        <v>1411</v>
      </c>
      <c r="B642" t="s">
        <v>1412</v>
      </c>
      <c r="C642">
        <v>6</v>
      </c>
      <c r="D642">
        <v>7</v>
      </c>
      <c r="E642" t="s">
        <v>790</v>
      </c>
      <c r="H642">
        <v>2</v>
      </c>
      <c r="I642" s="26">
        <v>1</v>
      </c>
      <c r="J642" s="8">
        <v>44319</v>
      </c>
      <c r="K642" s="18" t="s">
        <v>1411</v>
      </c>
      <c r="L642" s="18"/>
      <c r="M642" s="2">
        <v>6</v>
      </c>
      <c r="N642" s="2"/>
      <c r="O642" s="2">
        <v>2154</v>
      </c>
      <c r="P642" s="2"/>
      <c r="Q642" s="5" t="s">
        <v>218</v>
      </c>
      <c r="R642" s="1" t="s">
        <v>494</v>
      </c>
      <c r="S642" s="22" t="s">
        <v>1199</v>
      </c>
      <c r="T642" s="39">
        <f>IF(I642 &gt;= H642, (I642-H642)/(O642-H642-(O642*(F542+F567+F592+F617))), 0)</f>
        <v>0</v>
      </c>
    </row>
    <row r="643" spans="1:20" x14ac:dyDescent="0.45">
      <c r="A643" s="4" t="s">
        <v>1411</v>
      </c>
      <c r="B643" t="s">
        <v>1412</v>
      </c>
      <c r="C643">
        <v>7</v>
      </c>
      <c r="D643">
        <v>8</v>
      </c>
      <c r="E643" t="s">
        <v>790</v>
      </c>
      <c r="H643">
        <v>3</v>
      </c>
      <c r="I643" s="26">
        <v>4</v>
      </c>
      <c r="J643" s="5"/>
      <c r="K643" s="2"/>
      <c r="L643" s="2"/>
      <c r="M643" s="2"/>
      <c r="N643" s="2"/>
      <c r="O643" s="2"/>
      <c r="P643" s="2"/>
      <c r="Q643" s="5" t="s">
        <v>218</v>
      </c>
      <c r="R643" s="1" t="s">
        <v>493</v>
      </c>
      <c r="S643" s="22" t="s">
        <v>1200</v>
      </c>
      <c r="T643" s="39">
        <f>IFERROR(IF(I643 &gt;= H643, H643/H643, IF(I643 &lt; H643, I643/H643, 0)),0)</f>
        <v>1</v>
      </c>
    </row>
    <row r="644" spans="1:20" x14ac:dyDescent="0.45">
      <c r="A644" s="4" t="s">
        <v>1411</v>
      </c>
      <c r="B644" t="s">
        <v>1412</v>
      </c>
      <c r="C644">
        <v>7</v>
      </c>
      <c r="D644">
        <v>8</v>
      </c>
      <c r="E644" t="s">
        <v>790</v>
      </c>
      <c r="H644">
        <v>3</v>
      </c>
      <c r="I644" s="26">
        <v>4</v>
      </c>
      <c r="J644" s="8">
        <v>44319</v>
      </c>
      <c r="K644" s="18" t="s">
        <v>1411</v>
      </c>
      <c r="L644" s="18"/>
      <c r="M644" s="2">
        <v>7</v>
      </c>
      <c r="N644" s="2"/>
      <c r="O644" s="2">
        <v>2232</v>
      </c>
      <c r="P644" s="2"/>
      <c r="Q644" s="5" t="s">
        <v>218</v>
      </c>
      <c r="R644" s="1" t="s">
        <v>496</v>
      </c>
      <c r="S644" s="22" t="s">
        <v>1201</v>
      </c>
      <c r="T644" s="39">
        <f>IF(I644 &gt;= H644, (I644-H644)/(O644-H644-(O644*(F544+F569+F594+F619))), 0)</f>
        <v>3.2808398950131705E-2</v>
      </c>
    </row>
    <row r="645" spans="1:20" x14ac:dyDescent="0.45">
      <c r="A645" s="4" t="s">
        <v>1411</v>
      </c>
      <c r="B645" t="s">
        <v>1412</v>
      </c>
      <c r="C645">
        <v>8</v>
      </c>
      <c r="D645">
        <v>9</v>
      </c>
      <c r="E645" t="s">
        <v>790</v>
      </c>
      <c r="H645">
        <v>4</v>
      </c>
      <c r="I645" s="26">
        <v>4</v>
      </c>
      <c r="J645" s="5"/>
      <c r="K645" s="2"/>
      <c r="L645" s="2"/>
      <c r="M645" s="2"/>
      <c r="N645" s="2"/>
      <c r="O645" s="2"/>
      <c r="P645" s="2"/>
      <c r="Q645" s="5" t="s">
        <v>218</v>
      </c>
      <c r="R645" s="1" t="s">
        <v>495</v>
      </c>
      <c r="S645" s="22" t="s">
        <v>1202</v>
      </c>
      <c r="T645" s="39">
        <f>IFERROR(IF(I645 &gt;= H645, H645/H645, IF(I645 &lt; H645, I645/H645, 0)),0)</f>
        <v>1</v>
      </c>
    </row>
    <row r="646" spans="1:20" x14ac:dyDescent="0.45">
      <c r="A646" s="4" t="s">
        <v>1411</v>
      </c>
      <c r="B646" t="s">
        <v>1412</v>
      </c>
      <c r="C646">
        <v>8</v>
      </c>
      <c r="D646">
        <v>9</v>
      </c>
      <c r="E646" t="s">
        <v>790</v>
      </c>
      <c r="H646">
        <v>4</v>
      </c>
      <c r="I646" s="26">
        <v>4</v>
      </c>
      <c r="J646" s="8">
        <v>44319</v>
      </c>
      <c r="K646" s="18" t="s">
        <v>1411</v>
      </c>
      <c r="L646" s="18"/>
      <c r="M646" s="2">
        <v>8</v>
      </c>
      <c r="N646" s="2"/>
      <c r="O646" s="2">
        <v>2348</v>
      </c>
      <c r="P646" s="2"/>
      <c r="Q646" s="5" t="s">
        <v>218</v>
      </c>
      <c r="R646" s="1" t="s">
        <v>498</v>
      </c>
      <c r="S646" s="22" t="s">
        <v>1203</v>
      </c>
      <c r="T646" s="39">
        <f>IF(I646 &gt;= H646, (I646-H646)/(O646-H646-(O646*(F546+F571+F596+F621))), 0)</f>
        <v>0</v>
      </c>
    </row>
    <row r="647" spans="1:20" x14ac:dyDescent="0.45">
      <c r="A647" s="4" t="s">
        <v>1411</v>
      </c>
      <c r="B647" t="s">
        <v>1412</v>
      </c>
      <c r="C647">
        <v>9</v>
      </c>
      <c r="D647">
        <v>10</v>
      </c>
      <c r="E647" t="s">
        <v>790</v>
      </c>
      <c r="H647">
        <v>0</v>
      </c>
      <c r="I647" s="26">
        <v>0</v>
      </c>
      <c r="J647" s="5"/>
      <c r="K647" s="2"/>
      <c r="L647" s="2"/>
      <c r="M647" s="2"/>
      <c r="N647" s="2"/>
      <c r="O647" s="2"/>
      <c r="P647" s="2"/>
      <c r="Q647" s="5" t="s">
        <v>218</v>
      </c>
      <c r="R647" s="1" t="s">
        <v>497</v>
      </c>
      <c r="S647" s="22" t="s">
        <v>1204</v>
      </c>
      <c r="T647" s="39">
        <f>IFERROR(IF(I647 &gt;= H647, H647/H647, IF(I647 &lt; H647, I647/H647, 0)),0)</f>
        <v>0</v>
      </c>
    </row>
    <row r="648" spans="1:20" x14ac:dyDescent="0.45">
      <c r="A648" s="4" t="s">
        <v>1411</v>
      </c>
      <c r="B648" t="s">
        <v>1412</v>
      </c>
      <c r="C648">
        <v>9</v>
      </c>
      <c r="D648">
        <v>10</v>
      </c>
      <c r="E648" t="s">
        <v>790</v>
      </c>
      <c r="H648">
        <v>0</v>
      </c>
      <c r="I648" s="26">
        <v>0</v>
      </c>
      <c r="J648" s="8">
        <v>44319</v>
      </c>
      <c r="K648" s="18" t="s">
        <v>1411</v>
      </c>
      <c r="L648" s="18"/>
      <c r="M648" s="2">
        <v>9</v>
      </c>
      <c r="N648" s="2"/>
      <c r="O648" s="2">
        <v>2591</v>
      </c>
      <c r="P648" s="2"/>
      <c r="Q648" s="5" t="s">
        <v>218</v>
      </c>
      <c r="R648" s="1" t="s">
        <v>500</v>
      </c>
      <c r="S648" s="22" t="s">
        <v>1205</v>
      </c>
      <c r="T648" s="39">
        <f>IF(I648 &gt;= H648, (I648-H648)/(O648-H648-(O648*(F548+F573+F598+F623))), 0)</f>
        <v>0</v>
      </c>
    </row>
    <row r="649" spans="1:20" x14ac:dyDescent="0.45">
      <c r="A649" s="4" t="s">
        <v>1411</v>
      </c>
      <c r="B649" t="s">
        <v>1412</v>
      </c>
      <c r="C649">
        <v>10</v>
      </c>
      <c r="D649">
        <v>11</v>
      </c>
      <c r="E649" t="s">
        <v>790</v>
      </c>
      <c r="H649">
        <v>1</v>
      </c>
      <c r="I649" s="26">
        <v>1</v>
      </c>
      <c r="J649" s="5"/>
      <c r="K649" s="2"/>
      <c r="L649" s="2"/>
      <c r="M649" s="2"/>
      <c r="N649" s="2"/>
      <c r="O649" s="2"/>
      <c r="P649" s="2"/>
      <c r="Q649" s="5" t="s">
        <v>218</v>
      </c>
      <c r="R649" s="1" t="s">
        <v>499</v>
      </c>
      <c r="S649" s="22" t="s">
        <v>1206</v>
      </c>
      <c r="T649" s="39">
        <f>IFERROR(IF(I649 &gt;= H649, H649/H649, IF(I649 &lt; H649, I649/H649, 0)),0)</f>
        <v>1</v>
      </c>
    </row>
    <row r="650" spans="1:20" x14ac:dyDescent="0.45">
      <c r="A650" s="4" t="s">
        <v>1411</v>
      </c>
      <c r="B650" t="s">
        <v>1412</v>
      </c>
      <c r="C650">
        <v>10</v>
      </c>
      <c r="D650">
        <v>11</v>
      </c>
      <c r="E650" t="s">
        <v>790</v>
      </c>
      <c r="H650">
        <v>1</v>
      </c>
      <c r="I650" s="26">
        <v>1</v>
      </c>
      <c r="J650" s="8">
        <v>44319</v>
      </c>
      <c r="K650" s="18" t="s">
        <v>1411</v>
      </c>
      <c r="L650" s="18"/>
      <c r="M650" s="2">
        <v>10</v>
      </c>
      <c r="N650" s="2"/>
      <c r="O650" s="2">
        <v>2511</v>
      </c>
      <c r="P650" s="2"/>
      <c r="Q650" s="5" t="s">
        <v>218</v>
      </c>
      <c r="R650" s="1" t="s">
        <v>502</v>
      </c>
      <c r="S650" s="22" t="s">
        <v>1207</v>
      </c>
      <c r="T650" s="39">
        <f>IF(I650 &gt;= H650, (I650-H650)/(O650-H650-(O650*(F550+F575+F600+F625))), 0)</f>
        <v>0</v>
      </c>
    </row>
    <row r="651" spans="1:20" x14ac:dyDescent="0.45">
      <c r="A651" s="4" t="s">
        <v>1411</v>
      </c>
      <c r="B651" t="s">
        <v>1412</v>
      </c>
      <c r="C651">
        <v>11</v>
      </c>
      <c r="D651">
        <v>12</v>
      </c>
      <c r="E651" t="s">
        <v>790</v>
      </c>
      <c r="H651">
        <v>0</v>
      </c>
      <c r="I651" s="26">
        <v>0</v>
      </c>
      <c r="J651" s="5"/>
      <c r="K651" s="2"/>
      <c r="L651" s="2"/>
      <c r="M651" s="2"/>
      <c r="N651" s="2"/>
      <c r="O651" s="2"/>
      <c r="P651" s="2"/>
      <c r="Q651" s="5" t="s">
        <v>218</v>
      </c>
      <c r="R651" s="1" t="s">
        <v>501</v>
      </c>
      <c r="S651" s="22" t="s">
        <v>1208</v>
      </c>
      <c r="T651" s="39">
        <f>IFERROR(IF(I651 &gt;= H651, H651/H651, IF(I651 &lt; H651, I651/H651, 0)),0)</f>
        <v>0</v>
      </c>
    </row>
    <row r="652" spans="1:20" ht="14.65" thickBot="1" x14ac:dyDescent="0.5">
      <c r="A652" s="44" t="s">
        <v>1411</v>
      </c>
      <c r="B652" s="14" t="s">
        <v>1412</v>
      </c>
      <c r="C652" s="14">
        <v>11</v>
      </c>
      <c r="D652" s="14">
        <v>12</v>
      </c>
      <c r="E652" s="14" t="s">
        <v>790</v>
      </c>
      <c r="F652" s="14"/>
      <c r="G652" s="14"/>
      <c r="H652" s="14">
        <v>0</v>
      </c>
      <c r="I652" s="29">
        <v>0</v>
      </c>
      <c r="J652" s="10">
        <v>44319</v>
      </c>
      <c r="K652" s="19" t="s">
        <v>1411</v>
      </c>
      <c r="L652" s="19"/>
      <c r="M652" s="11">
        <v>11</v>
      </c>
      <c r="N652" s="11"/>
      <c r="O652" s="11">
        <v>2575</v>
      </c>
      <c r="P652" s="11"/>
      <c r="Q652" s="17" t="s">
        <v>218</v>
      </c>
      <c r="R652" s="13" t="s">
        <v>1807</v>
      </c>
      <c r="S652" s="24" t="s">
        <v>1209</v>
      </c>
      <c r="T652" s="41">
        <f>IF(I652 &gt;= H652, (I652-H652)/(O652-H652-(O652*(F552+F577+F602+F627))), 0)</f>
        <v>0</v>
      </c>
    </row>
    <row r="653" spans="1:20" ht="14.65" thickTop="1" x14ac:dyDescent="0.45">
      <c r="A653" s="4"/>
      <c r="B653" t="s">
        <v>1413</v>
      </c>
      <c r="D653" t="s">
        <v>708</v>
      </c>
      <c r="E653" t="s">
        <v>709</v>
      </c>
      <c r="F653">
        <v>0.63100000000000001</v>
      </c>
      <c r="I653" s="26"/>
      <c r="J653" s="8">
        <v>44775</v>
      </c>
      <c r="K653" s="18"/>
      <c r="L653" s="18"/>
      <c r="M653" s="2" t="s">
        <v>708</v>
      </c>
      <c r="N653" s="2"/>
      <c r="O653" s="2">
        <v>1601</v>
      </c>
      <c r="P653" s="2"/>
      <c r="Q653" s="5" t="s">
        <v>507</v>
      </c>
      <c r="R653" s="1"/>
      <c r="S653" s="22" t="s">
        <v>1210</v>
      </c>
      <c r="T653" s="37">
        <f>O653*F653</f>
        <v>1010.231</v>
      </c>
    </row>
    <row r="654" spans="1:20" x14ac:dyDescent="0.45">
      <c r="A654" s="4"/>
      <c r="B654" t="s">
        <v>1413</v>
      </c>
      <c r="D654" t="s">
        <v>708</v>
      </c>
      <c r="E654" t="s">
        <v>738</v>
      </c>
      <c r="F654">
        <v>5.3999999999999999E-2</v>
      </c>
      <c r="I654" s="26"/>
      <c r="J654" s="8">
        <v>44775</v>
      </c>
      <c r="K654" s="18"/>
      <c r="L654" s="18"/>
      <c r="M654" s="2" t="s">
        <v>708</v>
      </c>
      <c r="N654" s="2"/>
      <c r="O654" s="2">
        <v>1601</v>
      </c>
      <c r="P654" s="2"/>
      <c r="Q654" s="5" t="s">
        <v>508</v>
      </c>
      <c r="R654" s="1"/>
      <c r="S654" s="22" t="s">
        <v>1211</v>
      </c>
      <c r="T654" s="37">
        <f>O654*F654</f>
        <v>86.453999999999994</v>
      </c>
    </row>
    <row r="655" spans="1:20" x14ac:dyDescent="0.45">
      <c r="A655" s="4"/>
      <c r="B655" t="s">
        <v>1413</v>
      </c>
      <c r="D655" t="s">
        <v>708</v>
      </c>
      <c r="E655" t="s">
        <v>789</v>
      </c>
      <c r="F655">
        <v>0.22500000000000001</v>
      </c>
      <c r="I655" s="26"/>
      <c r="J655" s="8">
        <v>44775</v>
      </c>
      <c r="K655" s="18"/>
      <c r="L655" s="18"/>
      <c r="M655" s="2" t="s">
        <v>708</v>
      </c>
      <c r="N655" s="2"/>
      <c r="O655" s="2">
        <v>1601</v>
      </c>
      <c r="P655" s="2"/>
      <c r="Q655" s="5" t="s">
        <v>509</v>
      </c>
      <c r="R655" s="1"/>
      <c r="S655" s="22" t="s">
        <v>1212</v>
      </c>
      <c r="T655" s="37">
        <f>O655*F655</f>
        <v>360.22500000000002</v>
      </c>
    </row>
    <row r="656" spans="1:20" x14ac:dyDescent="0.45">
      <c r="A656" s="4"/>
      <c r="B656" t="s">
        <v>1413</v>
      </c>
      <c r="D656" t="s">
        <v>708</v>
      </c>
      <c r="E656" t="s">
        <v>1438</v>
      </c>
      <c r="F656">
        <v>7.5999999999999998E-2</v>
      </c>
      <c r="I656" s="26"/>
      <c r="J656" s="8">
        <v>44775</v>
      </c>
      <c r="K656" s="18"/>
      <c r="L656" s="18"/>
      <c r="M656" s="2" t="s">
        <v>708</v>
      </c>
      <c r="N656" s="2"/>
      <c r="O656" s="2">
        <v>1601</v>
      </c>
      <c r="P656" s="2"/>
      <c r="Q656" s="5" t="s">
        <v>1688</v>
      </c>
      <c r="R656" s="1"/>
      <c r="S656" s="22" t="s">
        <v>1689</v>
      </c>
      <c r="T656" s="37">
        <f>O656*F656</f>
        <v>121.676</v>
      </c>
    </row>
    <row r="657" spans="1:20" x14ac:dyDescent="0.45">
      <c r="A657" s="43"/>
      <c r="B657" s="9" t="s">
        <v>1413</v>
      </c>
      <c r="C657" s="9"/>
      <c r="D657" s="9" t="s">
        <v>708</v>
      </c>
      <c r="E657" s="9" t="s">
        <v>790</v>
      </c>
      <c r="F657" s="9"/>
      <c r="G657" s="9"/>
      <c r="H657" s="9"/>
      <c r="I657" s="28"/>
      <c r="J657" s="10">
        <v>44775</v>
      </c>
      <c r="K657" s="19"/>
      <c r="L657" s="19"/>
      <c r="M657" s="11" t="s">
        <v>708</v>
      </c>
      <c r="N657" s="11"/>
      <c r="O657" s="11">
        <v>1601</v>
      </c>
      <c r="P657" s="11"/>
      <c r="Q657" s="12" t="s">
        <v>510</v>
      </c>
      <c r="R657" s="13"/>
      <c r="S657" s="23" t="s">
        <v>1213</v>
      </c>
      <c r="T657" s="38">
        <f>O657-SUM(T653:T656)</f>
        <v>22.414000000000215</v>
      </c>
    </row>
    <row r="658" spans="1:20" x14ac:dyDescent="0.45">
      <c r="A658" s="4"/>
      <c r="B658" t="s">
        <v>1413</v>
      </c>
      <c r="D658" t="s">
        <v>708</v>
      </c>
      <c r="E658" t="s">
        <v>709</v>
      </c>
      <c r="G658">
        <v>0.63100000000000001</v>
      </c>
      <c r="I658" s="20">
        <v>16</v>
      </c>
      <c r="J658" s="18">
        <v>44775</v>
      </c>
      <c r="K658" s="18"/>
      <c r="L658" s="18" t="s">
        <v>1413</v>
      </c>
      <c r="M658" s="2"/>
      <c r="N658" s="2" t="s">
        <v>708</v>
      </c>
      <c r="O658" s="2"/>
      <c r="P658" s="2">
        <v>1601</v>
      </c>
      <c r="Q658" s="5" t="s">
        <v>505</v>
      </c>
      <c r="R658" s="1" t="s">
        <v>1874</v>
      </c>
      <c r="S658" s="22" t="s">
        <v>1886</v>
      </c>
      <c r="T658" s="39">
        <f>I658/(G658*P658)</f>
        <v>1.5837961812694326E-2</v>
      </c>
    </row>
    <row r="659" spans="1:20" x14ac:dyDescent="0.45">
      <c r="A659" s="4" t="s">
        <v>1412</v>
      </c>
      <c r="B659" t="s">
        <v>1413</v>
      </c>
      <c r="C659" t="s">
        <v>708</v>
      </c>
      <c r="D659">
        <v>1</v>
      </c>
      <c r="E659" t="s">
        <v>709</v>
      </c>
      <c r="H659">
        <v>18</v>
      </c>
      <c r="I659" s="26">
        <v>50</v>
      </c>
      <c r="J659" s="5"/>
      <c r="K659" s="2"/>
      <c r="L659" s="2"/>
      <c r="M659" s="2"/>
      <c r="N659" s="2"/>
      <c r="O659" s="2"/>
      <c r="P659" s="2"/>
      <c r="Q659" s="5" t="s">
        <v>505</v>
      </c>
      <c r="R659" s="1" t="s">
        <v>513</v>
      </c>
      <c r="S659" s="22" t="s">
        <v>1214</v>
      </c>
      <c r="T659" s="39">
        <f>IFERROR(IF(I659 &gt;= H659, H659/H659, IF(I659 &lt; H659, I659/H659, 0)),0)</f>
        <v>1</v>
      </c>
    </row>
    <row r="660" spans="1:20" x14ac:dyDescent="0.45">
      <c r="A660" s="4" t="s">
        <v>1412</v>
      </c>
      <c r="B660" t="s">
        <v>1413</v>
      </c>
      <c r="C660" t="s">
        <v>708</v>
      </c>
      <c r="D660">
        <v>1</v>
      </c>
      <c r="E660" t="s">
        <v>709</v>
      </c>
      <c r="F660">
        <v>0.65200000000000002</v>
      </c>
      <c r="H660">
        <v>18</v>
      </c>
      <c r="I660" s="26">
        <v>50</v>
      </c>
      <c r="J660" s="8">
        <v>44683</v>
      </c>
      <c r="K660" s="18" t="s">
        <v>1412</v>
      </c>
      <c r="L660" s="18"/>
      <c r="M660" s="2" t="s">
        <v>708</v>
      </c>
      <c r="N660" s="2"/>
      <c r="O660" s="2">
        <v>1755</v>
      </c>
      <c r="P660" s="2"/>
      <c r="Q660" s="5" t="s">
        <v>505</v>
      </c>
      <c r="R660" s="1" t="s">
        <v>515</v>
      </c>
      <c r="S660" s="22" t="s">
        <v>1215</v>
      </c>
      <c r="T660" s="39">
        <f>IF(I660 &gt;= H660, (I660-H660)/((F660*O660)-H660), 0)</f>
        <v>2.8412622307460091E-2</v>
      </c>
    </row>
    <row r="661" spans="1:20" x14ac:dyDescent="0.45">
      <c r="A661" s="4" t="s">
        <v>1412</v>
      </c>
      <c r="B661" t="s">
        <v>1413</v>
      </c>
      <c r="C661">
        <v>1</v>
      </c>
      <c r="D661">
        <v>2</v>
      </c>
      <c r="E661" t="s">
        <v>709</v>
      </c>
      <c r="H661">
        <v>35</v>
      </c>
      <c r="I661" s="26">
        <v>154</v>
      </c>
      <c r="J661" s="5"/>
      <c r="K661" s="2"/>
      <c r="L661" s="2"/>
      <c r="M661" s="2"/>
      <c r="N661" s="2"/>
      <c r="O661" s="2"/>
      <c r="P661" s="2"/>
      <c r="Q661" s="5" t="s">
        <v>505</v>
      </c>
      <c r="R661" s="1" t="s">
        <v>514</v>
      </c>
      <c r="S661" s="22" t="s">
        <v>1216</v>
      </c>
      <c r="T661" s="39">
        <f>IFERROR(IF(I661 &gt;= H661, H661/H661, IF(I661 &lt; H661, I661/H661, 0)),0)</f>
        <v>1</v>
      </c>
    </row>
    <row r="662" spans="1:20" x14ac:dyDescent="0.45">
      <c r="A662" s="4" t="s">
        <v>1412</v>
      </c>
      <c r="B662" t="s">
        <v>1413</v>
      </c>
      <c r="C662">
        <v>1</v>
      </c>
      <c r="D662">
        <v>2</v>
      </c>
      <c r="E662" t="s">
        <v>709</v>
      </c>
      <c r="F662">
        <v>0.65900000000000003</v>
      </c>
      <c r="H662">
        <v>35</v>
      </c>
      <c r="I662" s="26">
        <v>154</v>
      </c>
      <c r="J662" s="8">
        <v>44683</v>
      </c>
      <c r="K662" s="18" t="s">
        <v>1412</v>
      </c>
      <c r="L662" s="18"/>
      <c r="M662" s="2">
        <v>1</v>
      </c>
      <c r="N662" s="2"/>
      <c r="O662" s="2">
        <v>1765</v>
      </c>
      <c r="P662" s="2"/>
      <c r="Q662" s="5" t="s">
        <v>505</v>
      </c>
      <c r="R662" s="1" t="s">
        <v>517</v>
      </c>
      <c r="S662" s="22" t="s">
        <v>1217</v>
      </c>
      <c r="T662" s="39">
        <f>IF(I662 &gt;= H662, (I662-H662)/((F662*O662)-H662), 0)</f>
        <v>0.10548382950622044</v>
      </c>
    </row>
    <row r="663" spans="1:20" x14ac:dyDescent="0.45">
      <c r="A663" s="4" t="s">
        <v>1412</v>
      </c>
      <c r="B663" t="s">
        <v>1413</v>
      </c>
      <c r="C663">
        <v>2</v>
      </c>
      <c r="D663">
        <v>3</v>
      </c>
      <c r="E663" t="s">
        <v>709</v>
      </c>
      <c r="H663">
        <v>138</v>
      </c>
      <c r="I663" s="26">
        <v>244</v>
      </c>
      <c r="J663" s="5"/>
      <c r="K663" s="2"/>
      <c r="L663" s="2"/>
      <c r="M663" s="2"/>
      <c r="N663" s="2"/>
      <c r="O663" s="2"/>
      <c r="P663" s="2"/>
      <c r="Q663" s="5" t="s">
        <v>505</v>
      </c>
      <c r="R663" s="1" t="s">
        <v>516</v>
      </c>
      <c r="S663" s="22" t="s">
        <v>1218</v>
      </c>
      <c r="T663" s="39">
        <f>IFERROR(IF(I663 &gt;= H663, H663/H663, IF(I663 &lt; H663, I663/H663, 0)),0)</f>
        <v>1</v>
      </c>
    </row>
    <row r="664" spans="1:20" x14ac:dyDescent="0.45">
      <c r="A664" s="4" t="s">
        <v>1412</v>
      </c>
      <c r="B664" t="s">
        <v>1413</v>
      </c>
      <c r="C664">
        <v>2</v>
      </c>
      <c r="D664">
        <v>3</v>
      </c>
      <c r="E664" t="s">
        <v>709</v>
      </c>
      <c r="F664">
        <v>0.65600000000000003</v>
      </c>
      <c r="H664">
        <v>138</v>
      </c>
      <c r="I664" s="26">
        <v>244</v>
      </c>
      <c r="J664" s="8">
        <v>44683</v>
      </c>
      <c r="K664" s="18" t="s">
        <v>1412</v>
      </c>
      <c r="L664" s="18"/>
      <c r="M664" s="2">
        <v>2</v>
      </c>
      <c r="N664" s="2"/>
      <c r="O664" s="2">
        <v>1886</v>
      </c>
      <c r="P664" s="2"/>
      <c r="Q664" s="5" t="s">
        <v>505</v>
      </c>
      <c r="R664" s="1" t="s">
        <v>519</v>
      </c>
      <c r="S664" s="22" t="s">
        <v>1219</v>
      </c>
      <c r="T664" s="39">
        <f>IF(I664 &gt;= H664, (I664-H664)/((F664*O664)-H664), 0)</f>
        <v>9.6432366341101278E-2</v>
      </c>
    </row>
    <row r="665" spans="1:20" x14ac:dyDescent="0.45">
      <c r="A665" s="4" t="s">
        <v>1412</v>
      </c>
      <c r="B665" t="s">
        <v>1413</v>
      </c>
      <c r="C665">
        <v>3</v>
      </c>
      <c r="D665">
        <v>4</v>
      </c>
      <c r="E665" t="s">
        <v>709</v>
      </c>
      <c r="H665">
        <v>197</v>
      </c>
      <c r="I665" s="26">
        <v>271</v>
      </c>
      <c r="J665" s="5"/>
      <c r="K665" s="2"/>
      <c r="L665" s="2"/>
      <c r="M665" s="2"/>
      <c r="N665" s="2"/>
      <c r="O665" s="2"/>
      <c r="P665" s="2"/>
      <c r="Q665" s="5" t="s">
        <v>505</v>
      </c>
      <c r="R665" s="1" t="s">
        <v>518</v>
      </c>
      <c r="S665" s="22" t="s">
        <v>1220</v>
      </c>
      <c r="T665" s="39">
        <f>IFERROR(IF(I665 &gt;= H665, H665/H665, IF(I665 &lt; H665, I665/H665, 0)),0)</f>
        <v>1</v>
      </c>
    </row>
    <row r="666" spans="1:20" x14ac:dyDescent="0.45">
      <c r="A666" s="4" t="s">
        <v>1412</v>
      </c>
      <c r="B666" t="s">
        <v>1413</v>
      </c>
      <c r="C666">
        <v>3</v>
      </c>
      <c r="D666">
        <v>4</v>
      </c>
      <c r="E666" t="s">
        <v>709</v>
      </c>
      <c r="F666">
        <v>0.65400000000000003</v>
      </c>
      <c r="H666">
        <v>197</v>
      </c>
      <c r="I666" s="26">
        <v>271</v>
      </c>
      <c r="J666" s="8">
        <v>44683</v>
      </c>
      <c r="K666" s="18" t="s">
        <v>1412</v>
      </c>
      <c r="L666" s="18"/>
      <c r="M666" s="2">
        <v>3</v>
      </c>
      <c r="N666" s="2"/>
      <c r="O666" s="2">
        <v>1922</v>
      </c>
      <c r="P666" s="2"/>
      <c r="Q666" s="5" t="s">
        <v>505</v>
      </c>
      <c r="R666" s="1" t="s">
        <v>521</v>
      </c>
      <c r="S666" s="22" t="s">
        <v>1221</v>
      </c>
      <c r="T666" s="39">
        <f>IF(I666 &gt;= H666, (I666-H666)/((F666*O666)-H666), 0)</f>
        <v>6.9812111080502795E-2</v>
      </c>
    </row>
    <row r="667" spans="1:20" x14ac:dyDescent="0.45">
      <c r="A667" s="4" t="s">
        <v>1412</v>
      </c>
      <c r="B667" t="s">
        <v>1413</v>
      </c>
      <c r="C667">
        <v>4</v>
      </c>
      <c r="D667">
        <v>5</v>
      </c>
      <c r="E667" t="s">
        <v>709</v>
      </c>
      <c r="H667">
        <v>302</v>
      </c>
      <c r="I667" s="26">
        <v>358</v>
      </c>
      <c r="J667" s="5"/>
      <c r="K667" s="2"/>
      <c r="L667" s="2"/>
      <c r="M667" s="2"/>
      <c r="N667" s="2"/>
      <c r="O667" s="2"/>
      <c r="P667" s="2"/>
      <c r="Q667" s="5" t="s">
        <v>505</v>
      </c>
      <c r="R667" s="1" t="s">
        <v>520</v>
      </c>
      <c r="S667" s="22" t="s">
        <v>1222</v>
      </c>
      <c r="T667" s="39">
        <f>IFERROR(IF(I667 &gt;= H667, H667/H667, IF(I667 &lt; H667, I667/H667, 0)),0)</f>
        <v>1</v>
      </c>
    </row>
    <row r="668" spans="1:20" x14ac:dyDescent="0.45">
      <c r="A668" s="4" t="s">
        <v>1412</v>
      </c>
      <c r="B668" t="s">
        <v>1413</v>
      </c>
      <c r="C668">
        <v>4</v>
      </c>
      <c r="D668">
        <v>5</v>
      </c>
      <c r="E668" t="s">
        <v>709</v>
      </c>
      <c r="F668">
        <v>0.67400000000000004</v>
      </c>
      <c r="H668">
        <v>302</v>
      </c>
      <c r="I668" s="26">
        <v>358</v>
      </c>
      <c r="J668" s="8">
        <v>44683</v>
      </c>
      <c r="K668" s="18" t="s">
        <v>1412</v>
      </c>
      <c r="L668" s="18"/>
      <c r="M668" s="2">
        <v>4</v>
      </c>
      <c r="N668" s="2"/>
      <c r="O668" s="2">
        <v>2030</v>
      </c>
      <c r="P668" s="2"/>
      <c r="Q668" s="5" t="s">
        <v>505</v>
      </c>
      <c r="R668" s="1" t="s">
        <v>523</v>
      </c>
      <c r="S668" s="22" t="s">
        <v>1223</v>
      </c>
      <c r="T668" s="39">
        <f>IF(I668 &gt;= H668, (I668-H668)/((F668*O668)-H668), 0)</f>
        <v>5.2521993584813638E-2</v>
      </c>
    </row>
    <row r="669" spans="1:20" x14ac:dyDescent="0.45">
      <c r="A669" s="4" t="s">
        <v>1412</v>
      </c>
      <c r="B669" t="s">
        <v>1413</v>
      </c>
      <c r="C669">
        <v>5</v>
      </c>
      <c r="D669">
        <v>6</v>
      </c>
      <c r="E669" t="s">
        <v>709</v>
      </c>
      <c r="H669">
        <v>302</v>
      </c>
      <c r="I669" s="26">
        <v>334</v>
      </c>
      <c r="J669" s="5"/>
      <c r="K669" s="2"/>
      <c r="L669" s="2"/>
      <c r="M669" s="2"/>
      <c r="N669" s="2"/>
      <c r="O669" s="2"/>
      <c r="P669" s="2"/>
      <c r="Q669" s="5" t="s">
        <v>505</v>
      </c>
      <c r="R669" s="1" t="s">
        <v>522</v>
      </c>
      <c r="S669" s="22" t="s">
        <v>1224</v>
      </c>
      <c r="T669" s="39">
        <f>IFERROR(IF(I669 &gt;= H669, H669/H669, IF(I669 &lt; H669, I669/H669, 0)),0)</f>
        <v>1</v>
      </c>
    </row>
    <row r="670" spans="1:20" x14ac:dyDescent="0.45">
      <c r="A670" s="4" t="s">
        <v>1412</v>
      </c>
      <c r="B670" t="s">
        <v>1413</v>
      </c>
      <c r="C670">
        <v>5</v>
      </c>
      <c r="D670">
        <v>6</v>
      </c>
      <c r="E670" t="s">
        <v>709</v>
      </c>
      <c r="F670">
        <v>0.67500000000000004</v>
      </c>
      <c r="H670">
        <v>302</v>
      </c>
      <c r="I670" s="26">
        <v>334</v>
      </c>
      <c r="J670" s="8">
        <v>44683</v>
      </c>
      <c r="K670" s="18" t="s">
        <v>1412</v>
      </c>
      <c r="L670" s="18"/>
      <c r="M670" s="2">
        <v>5</v>
      </c>
      <c r="N670" s="2"/>
      <c r="O670" s="2">
        <v>2046</v>
      </c>
      <c r="P670" s="2"/>
      <c r="Q670" s="5" t="s">
        <v>505</v>
      </c>
      <c r="R670" s="1" t="s">
        <v>525</v>
      </c>
      <c r="S670" s="22" t="s">
        <v>1225</v>
      </c>
      <c r="T670" s="39">
        <f>IF(I670 &gt;= H670, (I670-H670)/((F670*O670)-H670), 0)</f>
        <v>2.9655715675825953E-2</v>
      </c>
    </row>
    <row r="671" spans="1:20" x14ac:dyDescent="0.45">
      <c r="A671" s="4" t="s">
        <v>1412</v>
      </c>
      <c r="B671" t="s">
        <v>1413</v>
      </c>
      <c r="C671">
        <v>6</v>
      </c>
      <c r="D671">
        <v>7</v>
      </c>
      <c r="E671" t="s">
        <v>709</v>
      </c>
      <c r="H671">
        <v>302</v>
      </c>
      <c r="I671" s="26">
        <v>313</v>
      </c>
      <c r="J671" s="5"/>
      <c r="K671" s="2"/>
      <c r="L671" s="2"/>
      <c r="M671" s="2"/>
      <c r="N671" s="2"/>
      <c r="O671" s="2"/>
      <c r="P671" s="2"/>
      <c r="Q671" s="5" t="s">
        <v>505</v>
      </c>
      <c r="R671" s="1" t="s">
        <v>524</v>
      </c>
      <c r="S671" s="22" t="s">
        <v>1226</v>
      </c>
      <c r="T671" s="39">
        <f>IFERROR(IF(I671 &gt;= H671, H671/H671, IF(I671 &lt; H671, I671/H671, 0)),0)</f>
        <v>1</v>
      </c>
    </row>
    <row r="672" spans="1:20" x14ac:dyDescent="0.45">
      <c r="A672" s="4" t="s">
        <v>1412</v>
      </c>
      <c r="B672" t="s">
        <v>1413</v>
      </c>
      <c r="C672">
        <v>6</v>
      </c>
      <c r="D672">
        <v>7</v>
      </c>
      <c r="E672" t="s">
        <v>709</v>
      </c>
      <c r="F672">
        <v>0.66800000000000004</v>
      </c>
      <c r="H672">
        <v>302</v>
      </c>
      <c r="I672" s="26">
        <v>313</v>
      </c>
      <c r="J672" s="8">
        <v>44683</v>
      </c>
      <c r="K672" s="18" t="s">
        <v>1412</v>
      </c>
      <c r="L672" s="18"/>
      <c r="M672" s="2">
        <v>6</v>
      </c>
      <c r="N672" s="2"/>
      <c r="O672" s="2">
        <v>2093</v>
      </c>
      <c r="P672" s="2"/>
      <c r="Q672" s="5" t="s">
        <v>505</v>
      </c>
      <c r="R672" s="1" t="s">
        <v>527</v>
      </c>
      <c r="S672" s="22" t="s">
        <v>1227</v>
      </c>
      <c r="T672" s="39">
        <f>IF(I672 &gt;= H672, (I672-H672)/((F672*O672)-H672), 0)</f>
        <v>1.0035360962810777E-2</v>
      </c>
    </row>
    <row r="673" spans="1:20" x14ac:dyDescent="0.45">
      <c r="A673" s="4" t="s">
        <v>1412</v>
      </c>
      <c r="B673" t="s">
        <v>1413</v>
      </c>
      <c r="C673">
        <v>7</v>
      </c>
      <c r="D673">
        <v>8</v>
      </c>
      <c r="E673" t="s">
        <v>709</v>
      </c>
      <c r="H673">
        <v>337</v>
      </c>
      <c r="I673" s="26">
        <v>341</v>
      </c>
      <c r="J673" s="5"/>
      <c r="K673" s="2"/>
      <c r="L673" s="2"/>
      <c r="M673" s="2"/>
      <c r="N673" s="2"/>
      <c r="O673" s="2"/>
      <c r="P673" s="2"/>
      <c r="Q673" s="5" t="s">
        <v>505</v>
      </c>
      <c r="R673" s="1" t="s">
        <v>526</v>
      </c>
      <c r="S673" s="22" t="s">
        <v>1228</v>
      </c>
      <c r="T673" s="39">
        <f>IFERROR(IF(I673 &gt;= H673, H673/H673, IF(I673 &lt; H673, I673/H673, 0)),0)</f>
        <v>1</v>
      </c>
    </row>
    <row r="674" spans="1:20" x14ac:dyDescent="0.45">
      <c r="A674" s="4" t="s">
        <v>1412</v>
      </c>
      <c r="B674" t="s">
        <v>1413</v>
      </c>
      <c r="C674">
        <v>7</v>
      </c>
      <c r="D674">
        <v>8</v>
      </c>
      <c r="E674" t="s">
        <v>709</v>
      </c>
      <c r="F674">
        <v>0.68300000000000005</v>
      </c>
      <c r="H674">
        <v>337</v>
      </c>
      <c r="I674" s="26">
        <v>341</v>
      </c>
      <c r="J674" s="8">
        <v>44683</v>
      </c>
      <c r="K674" s="18" t="s">
        <v>1412</v>
      </c>
      <c r="L674" s="18"/>
      <c r="M674" s="2">
        <v>7</v>
      </c>
      <c r="N674" s="2"/>
      <c r="O674" s="2">
        <v>2165</v>
      </c>
      <c r="P674" s="2"/>
      <c r="Q674" s="5" t="s">
        <v>505</v>
      </c>
      <c r="R674" s="1" t="s">
        <v>529</v>
      </c>
      <c r="S674" s="22" t="s">
        <v>1229</v>
      </c>
      <c r="T674" s="39">
        <f>IF(I674 &gt;= H674, (I674-H674)/((F674*O674)-H674), 0)</f>
        <v>3.5035626853056195E-3</v>
      </c>
    </row>
    <row r="675" spans="1:20" x14ac:dyDescent="0.45">
      <c r="A675" s="4" t="s">
        <v>1412</v>
      </c>
      <c r="B675" t="s">
        <v>1413</v>
      </c>
      <c r="C675">
        <v>8</v>
      </c>
      <c r="D675">
        <v>9</v>
      </c>
      <c r="E675" t="s">
        <v>709</v>
      </c>
      <c r="H675">
        <v>367</v>
      </c>
      <c r="I675" s="26">
        <v>394</v>
      </c>
      <c r="J675" s="5"/>
      <c r="K675" s="2"/>
      <c r="L675" s="2"/>
      <c r="M675" s="2"/>
      <c r="N675" s="2"/>
      <c r="O675" s="2"/>
      <c r="P675" s="2"/>
      <c r="Q675" s="5" t="s">
        <v>505</v>
      </c>
      <c r="R675" s="1" t="s">
        <v>528</v>
      </c>
      <c r="S675" s="22" t="s">
        <v>1230</v>
      </c>
      <c r="T675" s="39">
        <f>IFERROR(IF(I675 &gt;= H675, H675/H675, IF(I675 &lt; H675, I675/H675, 0)),0)</f>
        <v>1</v>
      </c>
    </row>
    <row r="676" spans="1:20" x14ac:dyDescent="0.45">
      <c r="A676" s="4" t="s">
        <v>1412</v>
      </c>
      <c r="B676" t="s">
        <v>1413</v>
      </c>
      <c r="C676">
        <v>8</v>
      </c>
      <c r="D676">
        <v>9</v>
      </c>
      <c r="E676" t="s">
        <v>709</v>
      </c>
      <c r="F676">
        <v>0.66400000000000003</v>
      </c>
      <c r="H676">
        <v>367</v>
      </c>
      <c r="I676" s="26">
        <v>394</v>
      </c>
      <c r="J676" s="8">
        <v>44683</v>
      </c>
      <c r="K676" s="18" t="s">
        <v>1412</v>
      </c>
      <c r="L676" s="18"/>
      <c r="M676" s="2">
        <v>8</v>
      </c>
      <c r="N676" s="2"/>
      <c r="O676" s="2">
        <v>2258</v>
      </c>
      <c r="P676" s="2"/>
      <c r="Q676" s="5" t="s">
        <v>505</v>
      </c>
      <c r="R676" s="1" t="s">
        <v>531</v>
      </c>
      <c r="S676" s="22" t="s">
        <v>1231</v>
      </c>
      <c r="T676" s="39">
        <f>IF(I676 &gt;= H676, (I676-H676)/((F676*O676)-H676), 0)</f>
        <v>2.3845017980909853E-2</v>
      </c>
    </row>
    <row r="677" spans="1:20" x14ac:dyDescent="0.45">
      <c r="A677" s="4" t="s">
        <v>1412</v>
      </c>
      <c r="B677" t="s">
        <v>1413</v>
      </c>
      <c r="C677">
        <v>9</v>
      </c>
      <c r="D677">
        <v>10</v>
      </c>
      <c r="E677" t="s">
        <v>709</v>
      </c>
      <c r="H677">
        <v>373</v>
      </c>
      <c r="I677" s="26">
        <v>361</v>
      </c>
      <c r="J677" s="5"/>
      <c r="K677" s="2"/>
      <c r="L677" s="2"/>
      <c r="M677" s="2"/>
      <c r="N677" s="2"/>
      <c r="O677" s="2"/>
      <c r="P677" s="2"/>
      <c r="Q677" s="5" t="s">
        <v>505</v>
      </c>
      <c r="R677" s="1" t="s">
        <v>530</v>
      </c>
      <c r="S677" s="22" t="s">
        <v>1232</v>
      </c>
      <c r="T677" s="39">
        <f>IFERROR(IF(I677 &gt;= H677, H677/H677, IF(I677 &lt; H677, I677/H677, 0)),0)</f>
        <v>0.96782841823056298</v>
      </c>
    </row>
    <row r="678" spans="1:20" x14ac:dyDescent="0.45">
      <c r="A678" s="4" t="s">
        <v>1412</v>
      </c>
      <c r="B678" t="s">
        <v>1413</v>
      </c>
      <c r="C678">
        <v>9</v>
      </c>
      <c r="D678">
        <v>10</v>
      </c>
      <c r="E678" t="s">
        <v>709</v>
      </c>
      <c r="F678">
        <v>0.67700000000000005</v>
      </c>
      <c r="H678">
        <v>373</v>
      </c>
      <c r="I678" s="26">
        <v>361</v>
      </c>
      <c r="J678" s="8">
        <v>44683</v>
      </c>
      <c r="K678" s="18" t="s">
        <v>1412</v>
      </c>
      <c r="L678" s="18"/>
      <c r="M678" s="2">
        <v>9</v>
      </c>
      <c r="N678" s="2"/>
      <c r="O678" s="2">
        <v>2499</v>
      </c>
      <c r="P678" s="2"/>
      <c r="Q678" s="5" t="s">
        <v>505</v>
      </c>
      <c r="R678" s="1" t="s">
        <v>533</v>
      </c>
      <c r="S678" s="22" t="s">
        <v>1233</v>
      </c>
      <c r="T678" s="39">
        <f>IF(I678 &gt;= H678, (I678-H678)/((F678*O678)-H678), 0)</f>
        <v>0</v>
      </c>
    </row>
    <row r="679" spans="1:20" x14ac:dyDescent="0.45">
      <c r="A679" s="4" t="s">
        <v>1412</v>
      </c>
      <c r="B679" t="s">
        <v>1413</v>
      </c>
      <c r="C679">
        <v>10</v>
      </c>
      <c r="D679">
        <v>11</v>
      </c>
      <c r="E679" t="s">
        <v>709</v>
      </c>
      <c r="H679">
        <v>367</v>
      </c>
      <c r="I679" s="26">
        <v>360</v>
      </c>
      <c r="J679" s="5"/>
      <c r="K679" s="2"/>
      <c r="L679" s="2"/>
      <c r="M679" s="2"/>
      <c r="N679" s="2"/>
      <c r="O679" s="2"/>
      <c r="P679" s="2"/>
      <c r="Q679" s="5" t="s">
        <v>505</v>
      </c>
      <c r="R679" s="1" t="s">
        <v>532</v>
      </c>
      <c r="S679" s="22" t="s">
        <v>1234</v>
      </c>
      <c r="T679" s="39">
        <f>IFERROR(IF(I679 &gt;= H679, H679/H679, IF(I679 &lt; H679, I679/H679, 0)),0)</f>
        <v>0.98092643051771122</v>
      </c>
    </row>
    <row r="680" spans="1:20" x14ac:dyDescent="0.45">
      <c r="A680" s="4" t="s">
        <v>1412</v>
      </c>
      <c r="B680" t="s">
        <v>1413</v>
      </c>
      <c r="C680">
        <v>10</v>
      </c>
      <c r="D680">
        <v>11</v>
      </c>
      <c r="E680" t="s">
        <v>709</v>
      </c>
      <c r="F680">
        <v>0.68</v>
      </c>
      <c r="H680">
        <v>367</v>
      </c>
      <c r="I680" s="26">
        <v>360</v>
      </c>
      <c r="J680" s="8">
        <v>44683</v>
      </c>
      <c r="K680" s="18" t="s">
        <v>1412</v>
      </c>
      <c r="L680" s="18"/>
      <c r="M680" s="2">
        <v>10</v>
      </c>
      <c r="N680" s="2"/>
      <c r="O680" s="2">
        <v>2610</v>
      </c>
      <c r="P680" s="2"/>
      <c r="Q680" s="5" t="s">
        <v>505</v>
      </c>
      <c r="R680" s="1" t="s">
        <v>535</v>
      </c>
      <c r="S680" s="22" t="s">
        <v>1235</v>
      </c>
      <c r="T680" s="39">
        <f>IF(I680 &gt;= H680, (I680-H680)/((F680*O680)-H680), 0)</f>
        <v>0</v>
      </c>
    </row>
    <row r="681" spans="1:20" x14ac:dyDescent="0.45">
      <c r="A681" s="4" t="s">
        <v>1412</v>
      </c>
      <c r="B681" t="s">
        <v>1413</v>
      </c>
      <c r="C681">
        <v>11</v>
      </c>
      <c r="D681">
        <v>12</v>
      </c>
      <c r="E681" t="s">
        <v>709</v>
      </c>
      <c r="H681">
        <v>373</v>
      </c>
      <c r="I681" s="26">
        <v>365</v>
      </c>
      <c r="J681" s="5"/>
      <c r="K681" s="2"/>
      <c r="L681" s="2"/>
      <c r="M681" s="2"/>
      <c r="N681" s="2"/>
      <c r="O681" s="2"/>
      <c r="P681" s="2"/>
      <c r="Q681" s="5" t="s">
        <v>505</v>
      </c>
      <c r="R681" s="1" t="s">
        <v>534</v>
      </c>
      <c r="S681" s="22" t="s">
        <v>1236</v>
      </c>
      <c r="T681" s="39">
        <f>IFERROR(IF(I681 &gt;= H681, H681/H681, IF(I681 &lt; H681, I681/H681, 0)),0)</f>
        <v>0.97855227882037532</v>
      </c>
    </row>
    <row r="682" spans="1:20" x14ac:dyDescent="0.45">
      <c r="A682" s="43" t="s">
        <v>1412</v>
      </c>
      <c r="B682" s="9" t="s">
        <v>1413</v>
      </c>
      <c r="C682" s="9">
        <v>11</v>
      </c>
      <c r="D682" s="9">
        <v>12</v>
      </c>
      <c r="E682" s="9" t="s">
        <v>709</v>
      </c>
      <c r="F682" s="9">
        <v>0.67300000000000004</v>
      </c>
      <c r="G682" s="9"/>
      <c r="H682" s="9">
        <v>373</v>
      </c>
      <c r="I682" s="28">
        <v>365</v>
      </c>
      <c r="J682" s="10">
        <v>44683</v>
      </c>
      <c r="K682" s="19" t="s">
        <v>1412</v>
      </c>
      <c r="L682" s="19"/>
      <c r="M682" s="11">
        <v>11</v>
      </c>
      <c r="N682" s="11"/>
      <c r="O682" s="11">
        <v>2500</v>
      </c>
      <c r="P682" s="11"/>
      <c r="Q682" s="12" t="s">
        <v>505</v>
      </c>
      <c r="R682" s="13" t="s">
        <v>1808</v>
      </c>
      <c r="S682" s="23" t="s">
        <v>1237</v>
      </c>
      <c r="T682" s="40">
        <f>IF(I682 &gt;= H682, (I682-H682)/((F682*O682)-H682), 0)</f>
        <v>0</v>
      </c>
    </row>
    <row r="683" spans="1:20" x14ac:dyDescent="0.45">
      <c r="A683" s="4"/>
      <c r="B683" t="s">
        <v>1413</v>
      </c>
      <c r="D683" t="s">
        <v>708</v>
      </c>
      <c r="E683" t="s">
        <v>738</v>
      </c>
      <c r="G683">
        <v>5.3999999999999999E-2</v>
      </c>
      <c r="I683" s="20">
        <v>1</v>
      </c>
      <c r="J683" s="18">
        <v>44775</v>
      </c>
      <c r="K683" s="18"/>
      <c r="L683" s="18" t="s">
        <v>1413</v>
      </c>
      <c r="M683" s="2"/>
      <c r="N683" s="2" t="s">
        <v>708</v>
      </c>
      <c r="O683" s="2"/>
      <c r="P683" s="2">
        <v>1601</v>
      </c>
      <c r="Q683" s="5" t="s">
        <v>511</v>
      </c>
      <c r="R683" s="1" t="s">
        <v>1875</v>
      </c>
      <c r="S683" s="22" t="s">
        <v>1887</v>
      </c>
      <c r="T683" s="39">
        <f>I683/(G683*P683)</f>
        <v>1.1566844796076527E-2</v>
      </c>
    </row>
    <row r="684" spans="1:20" x14ac:dyDescent="0.45">
      <c r="A684" s="4" t="s">
        <v>1412</v>
      </c>
      <c r="B684" t="s">
        <v>1413</v>
      </c>
      <c r="C684" t="s">
        <v>708</v>
      </c>
      <c r="D684">
        <v>1</v>
      </c>
      <c r="E684" t="s">
        <v>738</v>
      </c>
      <c r="H684">
        <v>2</v>
      </c>
      <c r="I684" s="26">
        <v>10</v>
      </c>
      <c r="J684" s="5"/>
      <c r="K684" s="2"/>
      <c r="L684" s="2"/>
      <c r="M684" s="2"/>
      <c r="N684" s="2"/>
      <c r="O684" s="2"/>
      <c r="P684" s="2"/>
      <c r="Q684" s="5" t="s">
        <v>511</v>
      </c>
      <c r="R684" s="1" t="s">
        <v>536</v>
      </c>
      <c r="S684" s="22" t="s">
        <v>1238</v>
      </c>
      <c r="T684" s="39">
        <f>IFERROR(IF(I684 &gt;= H684, H684/H684, IF(I684 &lt; H684, I684/H684, 0)),0)</f>
        <v>1</v>
      </c>
    </row>
    <row r="685" spans="1:20" x14ac:dyDescent="0.45">
      <c r="A685" s="4" t="s">
        <v>1412</v>
      </c>
      <c r="B685" t="s">
        <v>1413</v>
      </c>
      <c r="C685" t="s">
        <v>708</v>
      </c>
      <c r="D685">
        <v>1</v>
      </c>
      <c r="E685" t="s">
        <v>738</v>
      </c>
      <c r="F685">
        <v>5.5E-2</v>
      </c>
      <c r="H685">
        <v>2</v>
      </c>
      <c r="I685" s="26">
        <v>10</v>
      </c>
      <c r="J685" s="8">
        <v>44683</v>
      </c>
      <c r="K685" s="18" t="s">
        <v>1412</v>
      </c>
      <c r="L685" s="18"/>
      <c r="M685" s="2" t="s">
        <v>708</v>
      </c>
      <c r="N685" s="2"/>
      <c r="O685" s="2">
        <v>1755</v>
      </c>
      <c r="P685" s="2"/>
      <c r="Q685" s="5" t="s">
        <v>511</v>
      </c>
      <c r="R685" s="1" t="s">
        <v>538</v>
      </c>
      <c r="S685" s="22" t="s">
        <v>1239</v>
      </c>
      <c r="T685" s="39">
        <f>IF(I685 &gt;= H685, (I685-H685)/((F685*O685)-H685), 0)</f>
        <v>8.4633694789738159E-2</v>
      </c>
    </row>
    <row r="686" spans="1:20" x14ac:dyDescent="0.45">
      <c r="A686" s="4" t="s">
        <v>1412</v>
      </c>
      <c r="B686" t="s">
        <v>1413</v>
      </c>
      <c r="C686">
        <v>1</v>
      </c>
      <c r="D686">
        <v>2</v>
      </c>
      <c r="E686" t="s">
        <v>738</v>
      </c>
      <c r="H686">
        <v>5</v>
      </c>
      <c r="I686" s="26">
        <v>13</v>
      </c>
      <c r="J686" s="5"/>
      <c r="K686" s="2"/>
      <c r="L686" s="2"/>
      <c r="M686" s="2"/>
      <c r="N686" s="2"/>
      <c r="O686" s="2"/>
      <c r="P686" s="2"/>
      <c r="Q686" s="5" t="s">
        <v>511</v>
      </c>
      <c r="R686" s="1" t="s">
        <v>537</v>
      </c>
      <c r="S686" s="22" t="s">
        <v>1240</v>
      </c>
      <c r="T686" s="39">
        <f>IFERROR(IF(I686 &gt;= H686, H686/H686, IF(I686 &lt; H686, I686/H686, 0)),0)</f>
        <v>1</v>
      </c>
    </row>
    <row r="687" spans="1:20" x14ac:dyDescent="0.45">
      <c r="A687" s="4" t="s">
        <v>1412</v>
      </c>
      <c r="B687" t="s">
        <v>1413</v>
      </c>
      <c r="C687">
        <v>1</v>
      </c>
      <c r="D687">
        <v>2</v>
      </c>
      <c r="E687" t="s">
        <v>738</v>
      </c>
      <c r="F687">
        <v>5.5E-2</v>
      </c>
      <c r="H687">
        <v>5</v>
      </c>
      <c r="I687" s="26">
        <v>13</v>
      </c>
      <c r="J687" s="8">
        <v>44683</v>
      </c>
      <c r="K687" s="18" t="s">
        <v>1412</v>
      </c>
      <c r="L687" s="18"/>
      <c r="M687" s="2">
        <v>1</v>
      </c>
      <c r="N687" s="2"/>
      <c r="O687" s="2">
        <v>1765</v>
      </c>
      <c r="P687" s="2"/>
      <c r="Q687" s="5" t="s">
        <v>511</v>
      </c>
      <c r="R687" s="1" t="s">
        <v>540</v>
      </c>
      <c r="S687" s="22" t="s">
        <v>1241</v>
      </c>
      <c r="T687" s="39">
        <f>IF(I687 &gt;= H687, (I687-H687)/((F687*O687)-H687), 0)</f>
        <v>8.6885691012761335E-2</v>
      </c>
    </row>
    <row r="688" spans="1:20" x14ac:dyDescent="0.45">
      <c r="A688" s="4" t="s">
        <v>1412</v>
      </c>
      <c r="B688" t="s">
        <v>1413</v>
      </c>
      <c r="C688">
        <v>2</v>
      </c>
      <c r="D688">
        <v>3</v>
      </c>
      <c r="E688" t="s">
        <v>738</v>
      </c>
      <c r="H688">
        <v>20</v>
      </c>
      <c r="I688" s="26">
        <v>29</v>
      </c>
      <c r="J688" s="5"/>
      <c r="K688" s="2"/>
      <c r="L688" s="2"/>
      <c r="M688" s="2"/>
      <c r="N688" s="2"/>
      <c r="O688" s="2"/>
      <c r="P688" s="2"/>
      <c r="Q688" s="5" t="s">
        <v>511</v>
      </c>
      <c r="R688" s="1" t="s">
        <v>539</v>
      </c>
      <c r="S688" s="22" t="s">
        <v>1242</v>
      </c>
      <c r="T688" s="39">
        <f>IFERROR(IF(I688 &gt;= H688, H688/H688, IF(I688 &lt; H688, I688/H688, 0)),0)</f>
        <v>1</v>
      </c>
    </row>
    <row r="689" spans="1:20" x14ac:dyDescent="0.45">
      <c r="A689" s="4" t="s">
        <v>1412</v>
      </c>
      <c r="B689" t="s">
        <v>1413</v>
      </c>
      <c r="C689">
        <v>2</v>
      </c>
      <c r="D689">
        <v>3</v>
      </c>
      <c r="E689" t="s">
        <v>738</v>
      </c>
      <c r="F689">
        <v>5.3999999999999999E-2</v>
      </c>
      <c r="H689">
        <v>20</v>
      </c>
      <c r="I689" s="26">
        <v>29</v>
      </c>
      <c r="J689" s="8">
        <v>44683</v>
      </c>
      <c r="K689" s="18" t="s">
        <v>1412</v>
      </c>
      <c r="L689" s="18"/>
      <c r="M689" s="2">
        <v>2</v>
      </c>
      <c r="N689" s="2"/>
      <c r="O689" s="2">
        <v>1886</v>
      </c>
      <c r="P689" s="2"/>
      <c r="Q689" s="5" t="s">
        <v>511</v>
      </c>
      <c r="R689" s="1" t="s">
        <v>542</v>
      </c>
      <c r="S689" s="22" t="s">
        <v>1243</v>
      </c>
      <c r="T689" s="39">
        <f>IF(I689 &gt;= H689, (I689-H689)/((F689*O689)-H689), 0)</f>
        <v>0.10996529983871757</v>
      </c>
    </row>
    <row r="690" spans="1:20" x14ac:dyDescent="0.45">
      <c r="A690" s="4" t="s">
        <v>1412</v>
      </c>
      <c r="B690" t="s">
        <v>1413</v>
      </c>
      <c r="C690">
        <v>3</v>
      </c>
      <c r="D690">
        <v>4</v>
      </c>
      <c r="E690" t="s">
        <v>738</v>
      </c>
      <c r="H690">
        <v>17</v>
      </c>
      <c r="I690" s="26">
        <v>28</v>
      </c>
      <c r="J690" s="5"/>
      <c r="K690" s="2"/>
      <c r="L690" s="2"/>
      <c r="M690" s="2"/>
      <c r="N690" s="2"/>
      <c r="O690" s="2"/>
      <c r="P690" s="2"/>
      <c r="Q690" s="5" t="s">
        <v>511</v>
      </c>
      <c r="R690" s="1" t="s">
        <v>541</v>
      </c>
      <c r="S690" s="22" t="s">
        <v>1244</v>
      </c>
      <c r="T690" s="39">
        <f>IFERROR(IF(I690 &gt;= H690, H690/H690, IF(I690 &lt; H690, I690/H690, 0)),0)</f>
        <v>1</v>
      </c>
    </row>
    <row r="691" spans="1:20" x14ac:dyDescent="0.45">
      <c r="A691" s="4" t="s">
        <v>1412</v>
      </c>
      <c r="B691" t="s">
        <v>1413</v>
      </c>
      <c r="C691">
        <v>3</v>
      </c>
      <c r="D691">
        <v>4</v>
      </c>
      <c r="E691" t="s">
        <v>738</v>
      </c>
      <c r="F691">
        <v>5.0999999999999997E-2</v>
      </c>
      <c r="H691">
        <v>17</v>
      </c>
      <c r="I691" s="26">
        <v>28</v>
      </c>
      <c r="J691" s="8">
        <v>44683</v>
      </c>
      <c r="K691" s="18" t="s">
        <v>1412</v>
      </c>
      <c r="L691" s="18"/>
      <c r="M691" s="2">
        <v>3</v>
      </c>
      <c r="N691" s="2"/>
      <c r="O691" s="2">
        <v>1922</v>
      </c>
      <c r="P691" s="2"/>
      <c r="Q691" s="5" t="s">
        <v>511</v>
      </c>
      <c r="R691" s="1" t="s">
        <v>544</v>
      </c>
      <c r="S691" s="22" t="s">
        <v>1245</v>
      </c>
      <c r="T691" s="39">
        <f>IF(I691 &gt;= H691, (I691-H691)/((F691*O691)-H691), 0)</f>
        <v>0.1357655945298808</v>
      </c>
    </row>
    <row r="692" spans="1:20" x14ac:dyDescent="0.45">
      <c r="A692" s="4" t="s">
        <v>1412</v>
      </c>
      <c r="B692" t="s">
        <v>1413</v>
      </c>
      <c r="C692">
        <v>4</v>
      </c>
      <c r="D692">
        <v>5</v>
      </c>
      <c r="E692" t="s">
        <v>738</v>
      </c>
      <c r="H692">
        <v>34</v>
      </c>
      <c r="I692" s="26">
        <v>39</v>
      </c>
      <c r="J692" s="5"/>
      <c r="K692" s="2"/>
      <c r="L692" s="2"/>
      <c r="M692" s="2"/>
      <c r="N692" s="2"/>
      <c r="O692" s="2"/>
      <c r="P692" s="2"/>
      <c r="Q692" s="5" t="s">
        <v>511</v>
      </c>
      <c r="R692" s="1" t="s">
        <v>543</v>
      </c>
      <c r="S692" s="22" t="s">
        <v>1246</v>
      </c>
      <c r="T692" s="39">
        <f>IFERROR(IF(I692 &gt;= H692, H692/H692, IF(I692 &lt; H692, I692/H692, 0)),0)</f>
        <v>1</v>
      </c>
    </row>
    <row r="693" spans="1:20" x14ac:dyDescent="0.45">
      <c r="A693" s="4" t="s">
        <v>1412</v>
      </c>
      <c r="B693" t="s">
        <v>1413</v>
      </c>
      <c r="C693">
        <v>4</v>
      </c>
      <c r="D693">
        <v>5</v>
      </c>
      <c r="E693" t="s">
        <v>738</v>
      </c>
      <c r="F693">
        <v>6.2E-2</v>
      </c>
      <c r="H693">
        <v>34</v>
      </c>
      <c r="I693" s="26">
        <v>39</v>
      </c>
      <c r="J693" s="8">
        <v>44683</v>
      </c>
      <c r="K693" s="18" t="s">
        <v>1412</v>
      </c>
      <c r="L693" s="18"/>
      <c r="M693" s="2">
        <v>4</v>
      </c>
      <c r="N693" s="2"/>
      <c r="O693" s="2">
        <v>2030</v>
      </c>
      <c r="P693" s="2"/>
      <c r="Q693" s="5" t="s">
        <v>511</v>
      </c>
      <c r="R693" s="1" t="s">
        <v>546</v>
      </c>
      <c r="S693" s="22" t="s">
        <v>1247</v>
      </c>
      <c r="T693" s="39">
        <f>IF(I693 &gt;= H693, (I693-H693)/((F693*O693)-H693), 0)</f>
        <v>5.4430655345090354E-2</v>
      </c>
    </row>
    <row r="694" spans="1:20" x14ac:dyDescent="0.45">
      <c r="A694" s="4" t="s">
        <v>1412</v>
      </c>
      <c r="B694" t="s">
        <v>1413</v>
      </c>
      <c r="C694">
        <v>5</v>
      </c>
      <c r="D694">
        <v>6</v>
      </c>
      <c r="E694" t="s">
        <v>738</v>
      </c>
      <c r="H694">
        <v>27</v>
      </c>
      <c r="I694" s="26">
        <v>27</v>
      </c>
      <c r="J694" s="5"/>
      <c r="K694" s="2"/>
      <c r="L694" s="2"/>
      <c r="M694" s="2"/>
      <c r="N694" s="2"/>
      <c r="O694" s="2"/>
      <c r="P694" s="2"/>
      <c r="Q694" s="5" t="s">
        <v>511</v>
      </c>
      <c r="R694" s="1" t="s">
        <v>545</v>
      </c>
      <c r="S694" s="22" t="s">
        <v>1248</v>
      </c>
      <c r="T694" s="39">
        <f>IFERROR(IF(I694 &gt;= H694, H694/H694, IF(I694 &lt; H694, I694/H694, 0)),0)</f>
        <v>1</v>
      </c>
    </row>
    <row r="695" spans="1:20" x14ac:dyDescent="0.45">
      <c r="A695" s="4" t="s">
        <v>1412</v>
      </c>
      <c r="B695" t="s">
        <v>1413</v>
      </c>
      <c r="C695">
        <v>5</v>
      </c>
      <c r="D695">
        <v>6</v>
      </c>
      <c r="E695" t="s">
        <v>738</v>
      </c>
      <c r="F695">
        <v>5.0999999999999997E-2</v>
      </c>
      <c r="H695">
        <v>27</v>
      </c>
      <c r="I695" s="26">
        <v>27</v>
      </c>
      <c r="J695" s="8">
        <v>44683</v>
      </c>
      <c r="K695" s="18" t="s">
        <v>1412</v>
      </c>
      <c r="L695" s="18"/>
      <c r="M695" s="2">
        <v>5</v>
      </c>
      <c r="N695" s="2"/>
      <c r="O695" s="2">
        <v>2046</v>
      </c>
      <c r="P695" s="2"/>
      <c r="Q695" s="5" t="s">
        <v>511</v>
      </c>
      <c r="R695" s="1" t="s">
        <v>548</v>
      </c>
      <c r="S695" s="22" t="s">
        <v>1249</v>
      </c>
      <c r="T695" s="39">
        <f>IF(I695 &gt;= H695, (I695-H695)/((F695*O695)-H695), 0)</f>
        <v>0</v>
      </c>
    </row>
    <row r="696" spans="1:20" x14ac:dyDescent="0.45">
      <c r="A696" s="4" t="s">
        <v>1412</v>
      </c>
      <c r="B696" t="s">
        <v>1413</v>
      </c>
      <c r="C696">
        <v>6</v>
      </c>
      <c r="D696">
        <v>7</v>
      </c>
      <c r="E696" t="s">
        <v>738</v>
      </c>
      <c r="H696">
        <v>33</v>
      </c>
      <c r="I696" s="26">
        <v>33</v>
      </c>
      <c r="J696" s="5"/>
      <c r="K696" s="2"/>
      <c r="L696" s="2"/>
      <c r="M696" s="2"/>
      <c r="N696" s="2"/>
      <c r="O696" s="2"/>
      <c r="P696" s="2"/>
      <c r="Q696" s="5" t="s">
        <v>511</v>
      </c>
      <c r="R696" s="1" t="s">
        <v>547</v>
      </c>
      <c r="S696" s="22" t="s">
        <v>1250</v>
      </c>
      <c r="T696" s="39">
        <f>IFERROR(IF(I696 &gt;= H696, H696/H696, IF(I696 &lt; H696, I696/H696, 0)),0)</f>
        <v>1</v>
      </c>
    </row>
    <row r="697" spans="1:20" x14ac:dyDescent="0.45">
      <c r="A697" s="4" t="s">
        <v>1412</v>
      </c>
      <c r="B697" t="s">
        <v>1413</v>
      </c>
      <c r="C697">
        <v>6</v>
      </c>
      <c r="D697">
        <v>7</v>
      </c>
      <c r="E697" t="s">
        <v>738</v>
      </c>
      <c r="F697">
        <v>5.6000000000000001E-2</v>
      </c>
      <c r="H697">
        <v>33</v>
      </c>
      <c r="I697" s="26">
        <v>33</v>
      </c>
      <c r="J697" s="8">
        <v>44683</v>
      </c>
      <c r="K697" s="18" t="s">
        <v>1412</v>
      </c>
      <c r="L697" s="18"/>
      <c r="M697" s="2">
        <v>6</v>
      </c>
      <c r="N697" s="2"/>
      <c r="O697" s="2">
        <v>2093</v>
      </c>
      <c r="P697" s="2"/>
      <c r="Q697" s="5" t="s">
        <v>511</v>
      </c>
      <c r="R697" s="1" t="s">
        <v>550</v>
      </c>
      <c r="S697" s="22" t="s">
        <v>1251</v>
      </c>
      <c r="T697" s="39">
        <f>IF(I697 &gt;= H697, (I697-H697)/((F697*O697)-H697), 0)</f>
        <v>0</v>
      </c>
    </row>
    <row r="698" spans="1:20" x14ac:dyDescent="0.45">
      <c r="A698" s="4" t="s">
        <v>1412</v>
      </c>
      <c r="B698" t="s">
        <v>1413</v>
      </c>
      <c r="C698">
        <v>7</v>
      </c>
      <c r="D698">
        <v>8</v>
      </c>
      <c r="E698" t="s">
        <v>738</v>
      </c>
      <c r="H698">
        <v>33</v>
      </c>
      <c r="I698" s="26">
        <v>34</v>
      </c>
      <c r="J698" s="5"/>
      <c r="K698" s="2"/>
      <c r="L698" s="2"/>
      <c r="M698" s="2"/>
      <c r="N698" s="2"/>
      <c r="O698" s="2"/>
      <c r="P698" s="2"/>
      <c r="Q698" s="5" t="s">
        <v>511</v>
      </c>
      <c r="R698" s="1" t="s">
        <v>549</v>
      </c>
      <c r="S698" s="22" t="s">
        <v>1252</v>
      </c>
      <c r="T698" s="39">
        <f>IFERROR(IF(I698 &gt;= H698, H698/H698, IF(I698 &lt; H698, I698/H698, 0)),0)</f>
        <v>1</v>
      </c>
    </row>
    <row r="699" spans="1:20" x14ac:dyDescent="0.45">
      <c r="A699" s="4" t="s">
        <v>1412</v>
      </c>
      <c r="B699" t="s">
        <v>1413</v>
      </c>
      <c r="C699">
        <v>7</v>
      </c>
      <c r="D699">
        <v>8</v>
      </c>
      <c r="E699" t="s">
        <v>738</v>
      </c>
      <c r="F699">
        <v>5.8000000000000003E-2</v>
      </c>
      <c r="H699">
        <v>33</v>
      </c>
      <c r="I699" s="26">
        <v>34</v>
      </c>
      <c r="J699" s="8">
        <v>44683</v>
      </c>
      <c r="K699" s="18" t="s">
        <v>1412</v>
      </c>
      <c r="L699" s="18"/>
      <c r="M699" s="2">
        <v>7</v>
      </c>
      <c r="N699" s="2"/>
      <c r="O699" s="2">
        <v>2165</v>
      </c>
      <c r="P699" s="2"/>
      <c r="Q699" s="5" t="s">
        <v>511</v>
      </c>
      <c r="R699" s="1" t="s">
        <v>552</v>
      </c>
      <c r="S699" s="22" t="s">
        <v>1253</v>
      </c>
      <c r="T699" s="39">
        <f>IF(I699 &gt;= H699, (I699-H699)/((F699*O699)-H699), 0)</f>
        <v>1.0802635843145727E-2</v>
      </c>
    </row>
    <row r="700" spans="1:20" x14ac:dyDescent="0.45">
      <c r="A700" s="4" t="s">
        <v>1412</v>
      </c>
      <c r="B700" t="s">
        <v>1413</v>
      </c>
      <c r="C700">
        <v>8</v>
      </c>
      <c r="D700">
        <v>9</v>
      </c>
      <c r="E700" t="s">
        <v>738</v>
      </c>
      <c r="H700">
        <v>38</v>
      </c>
      <c r="I700" s="26">
        <v>37</v>
      </c>
      <c r="J700" s="5"/>
      <c r="K700" s="2"/>
      <c r="L700" s="2"/>
      <c r="M700" s="2"/>
      <c r="N700" s="2"/>
      <c r="O700" s="2"/>
      <c r="P700" s="2"/>
      <c r="Q700" s="5" t="s">
        <v>511</v>
      </c>
      <c r="R700" s="1" t="s">
        <v>551</v>
      </c>
      <c r="S700" s="22" t="s">
        <v>1254</v>
      </c>
      <c r="T700" s="39">
        <f>IFERROR(IF(I700 &gt;= H700, H700/H700, IF(I700 &lt; H700, I700/H700, 0)),0)</f>
        <v>0.97368421052631582</v>
      </c>
    </row>
    <row r="701" spans="1:20" x14ac:dyDescent="0.45">
      <c r="A701" s="4" t="s">
        <v>1412</v>
      </c>
      <c r="B701" t="s">
        <v>1413</v>
      </c>
      <c r="C701">
        <v>8</v>
      </c>
      <c r="D701">
        <v>9</v>
      </c>
      <c r="E701" t="s">
        <v>738</v>
      </c>
      <c r="F701">
        <v>5.5E-2</v>
      </c>
      <c r="H701">
        <v>38</v>
      </c>
      <c r="I701" s="26">
        <v>37</v>
      </c>
      <c r="J701" s="8">
        <v>44683</v>
      </c>
      <c r="K701" s="18" t="s">
        <v>1412</v>
      </c>
      <c r="L701" s="18"/>
      <c r="M701" s="2">
        <v>8</v>
      </c>
      <c r="N701" s="2"/>
      <c r="O701" s="2">
        <v>2258</v>
      </c>
      <c r="P701" s="2"/>
      <c r="Q701" s="5" t="s">
        <v>511</v>
      </c>
      <c r="R701" s="1" t="s">
        <v>554</v>
      </c>
      <c r="S701" s="22" t="s">
        <v>1255</v>
      </c>
      <c r="T701" s="39">
        <f>IF(I701 &gt;= H701, (I701-H701)/((F701*O701)-H701), 0)</f>
        <v>0</v>
      </c>
    </row>
    <row r="702" spans="1:20" x14ac:dyDescent="0.45">
      <c r="A702" s="4" t="s">
        <v>1412</v>
      </c>
      <c r="B702" t="s">
        <v>1413</v>
      </c>
      <c r="C702">
        <v>9</v>
      </c>
      <c r="D702">
        <v>10</v>
      </c>
      <c r="E702" t="s">
        <v>738</v>
      </c>
      <c r="H702">
        <v>32</v>
      </c>
      <c r="I702" s="26">
        <v>32</v>
      </c>
      <c r="J702" s="5"/>
      <c r="K702" s="2"/>
      <c r="L702" s="2"/>
      <c r="M702" s="2"/>
      <c r="N702" s="2"/>
      <c r="O702" s="2"/>
      <c r="P702" s="2"/>
      <c r="Q702" s="5" t="s">
        <v>511</v>
      </c>
      <c r="R702" s="1" t="s">
        <v>553</v>
      </c>
      <c r="S702" s="22" t="s">
        <v>1256</v>
      </c>
      <c r="T702" s="39">
        <f>IFERROR(IF(I702 &gt;= H702, H702/H702, IF(I702 &lt; H702, I702/H702, 0)),0)</f>
        <v>1</v>
      </c>
    </row>
    <row r="703" spans="1:20" x14ac:dyDescent="0.45">
      <c r="A703" s="4" t="s">
        <v>1412</v>
      </c>
      <c r="B703" t="s">
        <v>1413</v>
      </c>
      <c r="C703">
        <v>9</v>
      </c>
      <c r="D703">
        <v>10</v>
      </c>
      <c r="E703" t="s">
        <v>738</v>
      </c>
      <c r="F703">
        <v>5.6000000000000001E-2</v>
      </c>
      <c r="H703">
        <v>32</v>
      </c>
      <c r="I703" s="26">
        <v>32</v>
      </c>
      <c r="J703" s="8">
        <v>44683</v>
      </c>
      <c r="K703" s="18" t="s">
        <v>1412</v>
      </c>
      <c r="L703" s="18"/>
      <c r="M703" s="2">
        <v>9</v>
      </c>
      <c r="N703" s="2"/>
      <c r="O703" s="2">
        <v>2499</v>
      </c>
      <c r="P703" s="2"/>
      <c r="Q703" s="5" t="s">
        <v>511</v>
      </c>
      <c r="R703" s="1" t="s">
        <v>556</v>
      </c>
      <c r="S703" s="22" t="s">
        <v>1257</v>
      </c>
      <c r="T703" s="39">
        <f>IF(I703 &gt;= H703, (I703-H703)/((F703*O703)-H703), 0)</f>
        <v>0</v>
      </c>
    </row>
    <row r="704" spans="1:20" x14ac:dyDescent="0.45">
      <c r="A704" s="4" t="s">
        <v>1412</v>
      </c>
      <c r="B704" t="s">
        <v>1413</v>
      </c>
      <c r="C704">
        <v>10</v>
      </c>
      <c r="D704">
        <v>11</v>
      </c>
      <c r="E704" t="s">
        <v>738</v>
      </c>
      <c r="H704">
        <v>35</v>
      </c>
      <c r="I704" s="26">
        <v>34</v>
      </c>
      <c r="J704" s="5"/>
      <c r="K704" s="2"/>
      <c r="L704" s="2"/>
      <c r="M704" s="2"/>
      <c r="N704" s="2"/>
      <c r="O704" s="2"/>
      <c r="P704" s="2"/>
      <c r="Q704" s="5" t="s">
        <v>511</v>
      </c>
      <c r="R704" s="1" t="s">
        <v>555</v>
      </c>
      <c r="S704" s="22" t="s">
        <v>1258</v>
      </c>
      <c r="T704" s="39">
        <f>IFERROR(IF(I704 &gt;= H704, H704/H704, IF(I704 &lt; H704, I704/H704, 0)),0)</f>
        <v>0.97142857142857142</v>
      </c>
    </row>
    <row r="705" spans="1:20" x14ac:dyDescent="0.45">
      <c r="A705" s="4" t="s">
        <v>1412</v>
      </c>
      <c r="B705" t="s">
        <v>1413</v>
      </c>
      <c r="C705">
        <v>10</v>
      </c>
      <c r="D705">
        <v>11</v>
      </c>
      <c r="E705" t="s">
        <v>738</v>
      </c>
      <c r="F705">
        <v>5.8999999999999997E-2</v>
      </c>
      <c r="H705">
        <v>35</v>
      </c>
      <c r="I705" s="26">
        <v>34</v>
      </c>
      <c r="J705" s="8">
        <v>44683</v>
      </c>
      <c r="K705" s="18" t="s">
        <v>1412</v>
      </c>
      <c r="L705" s="18"/>
      <c r="M705" s="2">
        <v>10</v>
      </c>
      <c r="N705" s="2"/>
      <c r="O705" s="2">
        <v>2610</v>
      </c>
      <c r="P705" s="2"/>
      <c r="Q705" s="5" t="s">
        <v>511</v>
      </c>
      <c r="R705" s="1" t="s">
        <v>558</v>
      </c>
      <c r="S705" s="22" t="s">
        <v>1259</v>
      </c>
      <c r="T705" s="39">
        <f>IF(I705 &gt;= H705, (I705-H705)/((F705*O705)-H705), 0)</f>
        <v>0</v>
      </c>
    </row>
    <row r="706" spans="1:20" x14ac:dyDescent="0.45">
      <c r="A706" s="4" t="s">
        <v>1412</v>
      </c>
      <c r="B706" t="s">
        <v>1413</v>
      </c>
      <c r="C706">
        <v>11</v>
      </c>
      <c r="D706">
        <v>12</v>
      </c>
      <c r="E706" t="s">
        <v>738</v>
      </c>
      <c r="H706">
        <v>28</v>
      </c>
      <c r="I706" s="26">
        <v>28</v>
      </c>
      <c r="J706" s="5"/>
      <c r="K706" s="2"/>
      <c r="L706" s="2"/>
      <c r="M706" s="2"/>
      <c r="N706" s="2"/>
      <c r="O706" s="2"/>
      <c r="P706" s="2"/>
      <c r="Q706" s="5" t="s">
        <v>511</v>
      </c>
      <c r="R706" s="1" t="s">
        <v>557</v>
      </c>
      <c r="S706" s="22" t="s">
        <v>1260</v>
      </c>
      <c r="T706" s="39">
        <f>IFERROR(IF(I706 &gt;= H706, H706/H706, IF(I706 &lt; H706, I706/H706, 0)),0)</f>
        <v>1</v>
      </c>
    </row>
    <row r="707" spans="1:20" x14ac:dyDescent="0.45">
      <c r="A707" s="43" t="s">
        <v>1412</v>
      </c>
      <c r="B707" s="9" t="s">
        <v>1413</v>
      </c>
      <c r="C707" s="9">
        <v>11</v>
      </c>
      <c r="D707" s="9">
        <v>12</v>
      </c>
      <c r="E707" s="9" t="s">
        <v>738</v>
      </c>
      <c r="F707" s="9">
        <v>5.2999999999999999E-2</v>
      </c>
      <c r="G707" s="9"/>
      <c r="H707" s="9">
        <v>28</v>
      </c>
      <c r="I707" s="28">
        <v>28</v>
      </c>
      <c r="J707" s="10">
        <v>44683</v>
      </c>
      <c r="K707" s="19" t="s">
        <v>1412</v>
      </c>
      <c r="L707" s="19"/>
      <c r="M707" s="11">
        <v>11</v>
      </c>
      <c r="N707" s="11"/>
      <c r="O707" s="11">
        <v>2500</v>
      </c>
      <c r="P707" s="11"/>
      <c r="Q707" s="12" t="s">
        <v>511</v>
      </c>
      <c r="R707" s="13" t="s">
        <v>1809</v>
      </c>
      <c r="S707" s="23" t="s">
        <v>1261</v>
      </c>
      <c r="T707" s="40">
        <f>IF(I707 &gt;= H707, (I707-H707)/((F707*O707)-H707), 0)</f>
        <v>0</v>
      </c>
    </row>
    <row r="708" spans="1:20" x14ac:dyDescent="0.45">
      <c r="A708" s="4"/>
      <c r="B708" t="s">
        <v>1413</v>
      </c>
      <c r="D708" t="s">
        <v>708</v>
      </c>
      <c r="E708" t="s">
        <v>789</v>
      </c>
      <c r="G708">
        <v>0.22500000000000001</v>
      </c>
      <c r="I708" s="20">
        <v>1</v>
      </c>
      <c r="J708" s="18">
        <v>44775</v>
      </c>
      <c r="K708" s="18"/>
      <c r="L708" s="18" t="s">
        <v>1413</v>
      </c>
      <c r="M708" s="2"/>
      <c r="N708" s="2" t="s">
        <v>708</v>
      </c>
      <c r="O708" s="2"/>
      <c r="P708" s="2">
        <v>1601</v>
      </c>
      <c r="Q708" s="5" t="s">
        <v>512</v>
      </c>
      <c r="R708" s="1" t="s">
        <v>1876</v>
      </c>
      <c r="S708" s="22" t="s">
        <v>1888</v>
      </c>
      <c r="T708" s="39">
        <f>I708/(G708*P708)</f>
        <v>2.7760427510583659E-3</v>
      </c>
    </row>
    <row r="709" spans="1:20" x14ac:dyDescent="0.45">
      <c r="A709" s="4" t="s">
        <v>1412</v>
      </c>
      <c r="B709" t="s">
        <v>1413</v>
      </c>
      <c r="C709" t="s">
        <v>708</v>
      </c>
      <c r="D709">
        <v>1</v>
      </c>
      <c r="E709" t="s">
        <v>789</v>
      </c>
      <c r="H709">
        <v>1</v>
      </c>
      <c r="I709" s="26">
        <v>10</v>
      </c>
      <c r="J709" s="5"/>
      <c r="K709" s="2"/>
      <c r="L709" s="2"/>
      <c r="M709" s="2"/>
      <c r="N709" s="2"/>
      <c r="O709" s="2"/>
      <c r="P709" s="2"/>
      <c r="Q709" s="5" t="s">
        <v>512</v>
      </c>
      <c r="R709" s="1" t="s">
        <v>559</v>
      </c>
      <c r="S709" s="22" t="s">
        <v>1262</v>
      </c>
      <c r="T709" s="39">
        <f>IFERROR(IF(I709 &gt;= H709, H709/H709, IF(I709 &lt; H709, I709/H709, 0)),0)</f>
        <v>1</v>
      </c>
    </row>
    <row r="710" spans="1:20" x14ac:dyDescent="0.45">
      <c r="A710" s="4" t="s">
        <v>1412</v>
      </c>
      <c r="B710" t="s">
        <v>1413</v>
      </c>
      <c r="C710" t="s">
        <v>708</v>
      </c>
      <c r="D710">
        <v>1</v>
      </c>
      <c r="E710" t="s">
        <v>789</v>
      </c>
      <c r="F710">
        <v>0.19400000000000001</v>
      </c>
      <c r="H710">
        <v>1</v>
      </c>
      <c r="I710" s="26">
        <v>10</v>
      </c>
      <c r="J710" s="8">
        <v>44683</v>
      </c>
      <c r="K710" s="18" t="s">
        <v>1412</v>
      </c>
      <c r="L710" s="18"/>
      <c r="M710" s="2" t="s">
        <v>708</v>
      </c>
      <c r="N710" s="2"/>
      <c r="O710" s="2">
        <v>1755</v>
      </c>
      <c r="P710" s="2"/>
      <c r="Q710" s="5" t="s">
        <v>512</v>
      </c>
      <c r="R710" s="1" t="s">
        <v>561</v>
      </c>
      <c r="S710" s="22" t="s">
        <v>1263</v>
      </c>
      <c r="T710" s="39">
        <f>IF(I710 &gt;= H710, (I710-H710)/((F710*O710)-H710), 0)</f>
        <v>2.6511915633192915E-2</v>
      </c>
    </row>
    <row r="711" spans="1:20" x14ac:dyDescent="0.45">
      <c r="A711" s="4" t="s">
        <v>1412</v>
      </c>
      <c r="B711" t="s">
        <v>1413</v>
      </c>
      <c r="C711">
        <v>1</v>
      </c>
      <c r="D711">
        <v>2</v>
      </c>
      <c r="E711" t="s">
        <v>789</v>
      </c>
      <c r="H711">
        <v>6</v>
      </c>
      <c r="I711" s="26">
        <v>27</v>
      </c>
      <c r="J711" s="5"/>
      <c r="K711" s="2"/>
      <c r="L711" s="2"/>
      <c r="M711" s="2"/>
      <c r="N711" s="2"/>
      <c r="O711" s="2"/>
      <c r="P711" s="2"/>
      <c r="Q711" s="5" t="s">
        <v>512</v>
      </c>
      <c r="R711" s="1" t="s">
        <v>560</v>
      </c>
      <c r="S711" s="22" t="s">
        <v>1264</v>
      </c>
      <c r="T711" s="39">
        <f>IFERROR(IF(I711 &gt;= H711, H711/H711, IF(I711 &lt; H711, I711/H711, 0)),0)</f>
        <v>1</v>
      </c>
    </row>
    <row r="712" spans="1:20" x14ac:dyDescent="0.45">
      <c r="A712" s="4" t="s">
        <v>1412</v>
      </c>
      <c r="B712" t="s">
        <v>1413</v>
      </c>
      <c r="C712">
        <v>1</v>
      </c>
      <c r="D712">
        <v>2</v>
      </c>
      <c r="E712" t="s">
        <v>789</v>
      </c>
      <c r="F712">
        <v>0.20799999999999999</v>
      </c>
      <c r="H712">
        <v>6</v>
      </c>
      <c r="I712" s="26">
        <v>27</v>
      </c>
      <c r="J712" s="8">
        <v>44683</v>
      </c>
      <c r="K712" s="18" t="s">
        <v>1412</v>
      </c>
      <c r="L712" s="18"/>
      <c r="M712" s="2">
        <v>1</v>
      </c>
      <c r="N712" s="2"/>
      <c r="O712" s="2">
        <v>1765</v>
      </c>
      <c r="P712" s="2"/>
      <c r="Q712" s="5" t="s">
        <v>512</v>
      </c>
      <c r="R712" s="1" t="s">
        <v>563</v>
      </c>
      <c r="S712" s="22" t="s">
        <v>1265</v>
      </c>
      <c r="T712" s="39">
        <f>IF(I712 &gt;= H712, (I712-H712)/((F712*O712)-H712), 0)</f>
        <v>5.815241470979176E-2</v>
      </c>
    </row>
    <row r="713" spans="1:20" x14ac:dyDescent="0.45">
      <c r="A713" s="4" t="s">
        <v>1412</v>
      </c>
      <c r="B713" t="s">
        <v>1413</v>
      </c>
      <c r="C713">
        <v>2</v>
      </c>
      <c r="D713">
        <v>3</v>
      </c>
      <c r="E713" t="s">
        <v>789</v>
      </c>
      <c r="H713">
        <v>25</v>
      </c>
      <c r="I713" s="26">
        <v>36</v>
      </c>
      <c r="J713" s="5"/>
      <c r="K713" s="2"/>
      <c r="L713" s="2"/>
      <c r="M713" s="2"/>
      <c r="N713" s="2"/>
      <c r="O713" s="2"/>
      <c r="P713" s="2"/>
      <c r="Q713" s="5" t="s">
        <v>512</v>
      </c>
      <c r="R713" s="1" t="s">
        <v>562</v>
      </c>
      <c r="S713" s="22" t="s">
        <v>1266</v>
      </c>
      <c r="T713" s="39">
        <f>IFERROR(IF(I713 &gt;= H713, H713/H713, IF(I713 &lt; H713, I713/H713, 0)),0)</f>
        <v>1</v>
      </c>
    </row>
    <row r="714" spans="1:20" x14ac:dyDescent="0.45">
      <c r="A714" s="4" t="s">
        <v>1412</v>
      </c>
      <c r="B714" t="s">
        <v>1413</v>
      </c>
      <c r="C714">
        <v>2</v>
      </c>
      <c r="D714">
        <v>3</v>
      </c>
      <c r="E714" t="s">
        <v>789</v>
      </c>
      <c r="F714">
        <v>0.21099999999999999</v>
      </c>
      <c r="H714">
        <v>25</v>
      </c>
      <c r="I714" s="26">
        <v>36</v>
      </c>
      <c r="J714" s="8">
        <v>44683</v>
      </c>
      <c r="K714" s="18" t="s">
        <v>1412</v>
      </c>
      <c r="L714" s="18"/>
      <c r="M714" s="2">
        <v>2</v>
      </c>
      <c r="N714" s="2"/>
      <c r="O714" s="2">
        <v>1886</v>
      </c>
      <c r="P714" s="2"/>
      <c r="Q714" s="5" t="s">
        <v>512</v>
      </c>
      <c r="R714" s="1" t="s">
        <v>565</v>
      </c>
      <c r="S714" s="22" t="s">
        <v>1267</v>
      </c>
      <c r="T714" s="39">
        <f>IF(I714 &gt;= H714, (I714-H714)/((F714*O714)-H714), 0)</f>
        <v>2.9494886659194631E-2</v>
      </c>
    </row>
    <row r="715" spans="1:20" x14ac:dyDescent="0.45">
      <c r="A715" s="4" t="s">
        <v>1412</v>
      </c>
      <c r="B715" t="s">
        <v>1413</v>
      </c>
      <c r="C715">
        <v>3</v>
      </c>
      <c r="D715">
        <v>4</v>
      </c>
      <c r="E715" t="s">
        <v>789</v>
      </c>
      <c r="H715">
        <v>34</v>
      </c>
      <c r="I715" s="26">
        <v>48</v>
      </c>
      <c r="J715" s="5"/>
      <c r="K715" s="2"/>
      <c r="L715" s="2"/>
      <c r="M715" s="2"/>
      <c r="N715" s="2"/>
      <c r="O715" s="2"/>
      <c r="P715" s="2"/>
      <c r="Q715" s="5" t="s">
        <v>512</v>
      </c>
      <c r="R715" s="1" t="s">
        <v>564</v>
      </c>
      <c r="S715" s="22" t="s">
        <v>1268</v>
      </c>
      <c r="T715" s="39">
        <f>IFERROR(IF(I715 &gt;= H715, H715/H715, IF(I715 &lt; H715, I715/H715, 0)),0)</f>
        <v>1</v>
      </c>
    </row>
    <row r="716" spans="1:20" x14ac:dyDescent="0.45">
      <c r="A716" s="4" t="s">
        <v>1412</v>
      </c>
      <c r="B716" t="s">
        <v>1413</v>
      </c>
      <c r="C716">
        <v>3</v>
      </c>
      <c r="D716">
        <v>4</v>
      </c>
      <c r="E716" t="s">
        <v>789</v>
      </c>
      <c r="F716">
        <v>0.20100000000000001</v>
      </c>
      <c r="H716">
        <v>34</v>
      </c>
      <c r="I716" s="26">
        <v>48</v>
      </c>
      <c r="J716" s="8">
        <v>44683</v>
      </c>
      <c r="K716" s="18" t="s">
        <v>1412</v>
      </c>
      <c r="L716" s="18"/>
      <c r="M716" s="2">
        <v>3</v>
      </c>
      <c r="N716" s="2"/>
      <c r="O716" s="2">
        <v>1922</v>
      </c>
      <c r="P716" s="2"/>
      <c r="Q716" s="5" t="s">
        <v>512</v>
      </c>
      <c r="R716" s="1" t="s">
        <v>567</v>
      </c>
      <c r="S716" s="22" t="s">
        <v>1269</v>
      </c>
      <c r="T716" s="39">
        <f>IF(I716 &gt;= H716, (I716-H716)/((F716*O716)-H716), 0)</f>
        <v>3.9736377518292926E-2</v>
      </c>
    </row>
    <row r="717" spans="1:20" x14ac:dyDescent="0.45">
      <c r="A717" s="4" t="s">
        <v>1412</v>
      </c>
      <c r="B717" t="s">
        <v>1413</v>
      </c>
      <c r="C717">
        <v>4</v>
      </c>
      <c r="D717">
        <v>5</v>
      </c>
      <c r="E717" t="s">
        <v>789</v>
      </c>
      <c r="H717">
        <v>46</v>
      </c>
      <c r="I717" s="26">
        <v>54</v>
      </c>
      <c r="J717" s="5"/>
      <c r="K717" s="2"/>
      <c r="L717" s="2"/>
      <c r="M717" s="2"/>
      <c r="N717" s="2"/>
      <c r="O717" s="2"/>
      <c r="P717" s="2"/>
      <c r="Q717" s="5" t="s">
        <v>512</v>
      </c>
      <c r="R717" s="1" t="s">
        <v>566</v>
      </c>
      <c r="S717" s="22" t="s">
        <v>1270</v>
      </c>
      <c r="T717" s="39">
        <f>IFERROR(IF(I717 &gt;= H717, H717/H717, IF(I717 &lt; H717, I717/H717, 0)),0)</f>
        <v>1</v>
      </c>
    </row>
    <row r="718" spans="1:20" x14ac:dyDescent="0.45">
      <c r="A718" s="4" t="s">
        <v>1412</v>
      </c>
      <c r="B718" t="s">
        <v>1413</v>
      </c>
      <c r="C718">
        <v>4</v>
      </c>
      <c r="D718">
        <v>5</v>
      </c>
      <c r="E718" t="s">
        <v>789</v>
      </c>
      <c r="F718">
        <v>0.183</v>
      </c>
      <c r="H718">
        <v>46</v>
      </c>
      <c r="I718" s="26">
        <v>54</v>
      </c>
      <c r="J718" s="8">
        <v>44683</v>
      </c>
      <c r="K718" s="18" t="s">
        <v>1412</v>
      </c>
      <c r="L718" s="18"/>
      <c r="M718" s="2">
        <v>4</v>
      </c>
      <c r="N718" s="2"/>
      <c r="O718" s="2">
        <v>2030</v>
      </c>
      <c r="P718" s="2"/>
      <c r="Q718" s="5" t="s">
        <v>512</v>
      </c>
      <c r="R718" s="1" t="s">
        <v>569</v>
      </c>
      <c r="S718" s="22" t="s">
        <v>1271</v>
      </c>
      <c r="T718" s="39">
        <f>IF(I718 &gt;= H718, (I718-H718)/((F718*O718)-H718), 0)</f>
        <v>2.4578328059233771E-2</v>
      </c>
    </row>
    <row r="719" spans="1:20" x14ac:dyDescent="0.45">
      <c r="A719" s="4" t="s">
        <v>1412</v>
      </c>
      <c r="B719" t="s">
        <v>1413</v>
      </c>
      <c r="C719">
        <v>5</v>
      </c>
      <c r="D719">
        <v>6</v>
      </c>
      <c r="E719" t="s">
        <v>789</v>
      </c>
      <c r="H719">
        <v>41</v>
      </c>
      <c r="I719" s="26">
        <v>50</v>
      </c>
      <c r="J719" s="5"/>
      <c r="K719" s="2"/>
      <c r="L719" s="2"/>
      <c r="M719" s="2"/>
      <c r="N719" s="2"/>
      <c r="O719" s="2"/>
      <c r="P719" s="2"/>
      <c r="Q719" s="5" t="s">
        <v>512</v>
      </c>
      <c r="R719" s="1" t="s">
        <v>568</v>
      </c>
      <c r="S719" s="22" t="s">
        <v>1272</v>
      </c>
      <c r="T719" s="39">
        <f>IFERROR(IF(I719 &gt;= H719, H719/H719, IF(I719 &lt; H719, I719/H719, 0)),0)</f>
        <v>1</v>
      </c>
    </row>
    <row r="720" spans="1:20" x14ac:dyDescent="0.45">
      <c r="A720" s="4" t="s">
        <v>1412</v>
      </c>
      <c r="B720" t="s">
        <v>1413</v>
      </c>
      <c r="C720">
        <v>5</v>
      </c>
      <c r="D720">
        <v>6</v>
      </c>
      <c r="E720" t="s">
        <v>789</v>
      </c>
      <c r="F720">
        <v>0.189</v>
      </c>
      <c r="H720">
        <v>41</v>
      </c>
      <c r="I720" s="26">
        <v>50</v>
      </c>
      <c r="J720" s="8">
        <v>44683</v>
      </c>
      <c r="K720" s="18" t="s">
        <v>1412</v>
      </c>
      <c r="L720" s="18"/>
      <c r="M720" s="2">
        <v>5</v>
      </c>
      <c r="N720" s="2"/>
      <c r="O720" s="2">
        <v>2046</v>
      </c>
      <c r="P720" s="2"/>
      <c r="Q720" s="5" t="s">
        <v>512</v>
      </c>
      <c r="R720" s="1" t="s">
        <v>571</v>
      </c>
      <c r="S720" s="22" t="s">
        <v>1273</v>
      </c>
      <c r="T720" s="39">
        <f>IF(I720 &gt;= H720, (I720-H720)/((F720*O720)-H720), 0)</f>
        <v>2.6034585500471514E-2</v>
      </c>
    </row>
    <row r="721" spans="1:20" x14ac:dyDescent="0.45">
      <c r="A721" s="4" t="s">
        <v>1412</v>
      </c>
      <c r="B721" t="s">
        <v>1413</v>
      </c>
      <c r="C721">
        <v>6</v>
      </c>
      <c r="D721">
        <v>7</v>
      </c>
      <c r="E721" t="s">
        <v>789</v>
      </c>
      <c r="H721">
        <v>41</v>
      </c>
      <c r="I721" s="26">
        <v>38</v>
      </c>
      <c r="J721" s="5"/>
      <c r="K721" s="2"/>
      <c r="L721" s="2"/>
      <c r="M721" s="2"/>
      <c r="N721" s="2"/>
      <c r="O721" s="2"/>
      <c r="P721" s="2"/>
      <c r="Q721" s="5" t="s">
        <v>512</v>
      </c>
      <c r="R721" s="1" t="s">
        <v>570</v>
      </c>
      <c r="S721" s="22" t="s">
        <v>1274</v>
      </c>
      <c r="T721" s="39">
        <f>IFERROR(IF(I721 &gt;= H721, H721/H721, IF(I721 &lt; H721, I721/H721, 0)),0)</f>
        <v>0.92682926829268297</v>
      </c>
    </row>
    <row r="722" spans="1:20" x14ac:dyDescent="0.45">
      <c r="A722" s="4" t="s">
        <v>1412</v>
      </c>
      <c r="B722" t="s">
        <v>1413</v>
      </c>
      <c r="C722">
        <v>6</v>
      </c>
      <c r="D722">
        <v>7</v>
      </c>
      <c r="E722" t="s">
        <v>789</v>
      </c>
      <c r="F722">
        <v>0.19800000000000001</v>
      </c>
      <c r="H722">
        <v>41</v>
      </c>
      <c r="I722" s="26">
        <v>38</v>
      </c>
      <c r="J722" s="8">
        <v>44683</v>
      </c>
      <c r="K722" s="18" t="s">
        <v>1412</v>
      </c>
      <c r="L722" s="18"/>
      <c r="M722" s="2">
        <v>6</v>
      </c>
      <c r="N722" s="2"/>
      <c r="O722" s="2">
        <v>2093</v>
      </c>
      <c r="P722" s="2"/>
      <c r="Q722" s="5" t="s">
        <v>512</v>
      </c>
      <c r="R722" s="1" t="s">
        <v>573</v>
      </c>
      <c r="S722" s="22" t="s">
        <v>1275</v>
      </c>
      <c r="T722" s="39">
        <f>IF(I722 &gt;= H722, (I722-H722)/((F722*O722)-H722), 0)</f>
        <v>0</v>
      </c>
    </row>
    <row r="723" spans="1:20" x14ac:dyDescent="0.45">
      <c r="A723" s="4" t="s">
        <v>1412</v>
      </c>
      <c r="B723" t="s">
        <v>1413</v>
      </c>
      <c r="C723">
        <v>7</v>
      </c>
      <c r="D723">
        <v>8</v>
      </c>
      <c r="E723" t="s">
        <v>789</v>
      </c>
      <c r="H723">
        <v>44</v>
      </c>
      <c r="I723" s="26">
        <v>45</v>
      </c>
      <c r="J723" s="5"/>
      <c r="K723" s="2"/>
      <c r="L723" s="2"/>
      <c r="M723" s="2"/>
      <c r="N723" s="2"/>
      <c r="O723" s="2"/>
      <c r="P723" s="2"/>
      <c r="Q723" s="5" t="s">
        <v>512</v>
      </c>
      <c r="R723" s="1" t="s">
        <v>572</v>
      </c>
      <c r="S723" s="22" t="s">
        <v>1276</v>
      </c>
      <c r="T723" s="39">
        <f>IFERROR(IF(I723 &gt;= H723, H723/H723, IF(I723 &lt; H723, I723/H723, 0)),0)</f>
        <v>1</v>
      </c>
    </row>
    <row r="724" spans="1:20" x14ac:dyDescent="0.45">
      <c r="A724" s="4" t="s">
        <v>1412</v>
      </c>
      <c r="B724" t="s">
        <v>1413</v>
      </c>
      <c r="C724">
        <v>7</v>
      </c>
      <c r="D724">
        <v>8</v>
      </c>
      <c r="E724" t="s">
        <v>789</v>
      </c>
      <c r="F724">
        <v>0.187</v>
      </c>
      <c r="H724">
        <v>44</v>
      </c>
      <c r="I724" s="26">
        <v>45</v>
      </c>
      <c r="J724" s="8">
        <v>44683</v>
      </c>
      <c r="K724" s="18" t="s">
        <v>1412</v>
      </c>
      <c r="L724" s="18"/>
      <c r="M724" s="2">
        <v>7</v>
      </c>
      <c r="N724" s="2"/>
      <c r="O724" s="2">
        <v>2165</v>
      </c>
      <c r="P724" s="2"/>
      <c r="Q724" s="5" t="s">
        <v>512</v>
      </c>
      <c r="R724" s="1" t="s">
        <v>575</v>
      </c>
      <c r="S724" s="22" t="s">
        <v>1277</v>
      </c>
      <c r="T724" s="39">
        <f>IF(I724 &gt;= H724, (I724-H724)/((F724*O724)-H724), 0)</f>
        <v>2.7711961868340466E-3</v>
      </c>
    </row>
    <row r="725" spans="1:20" x14ac:dyDescent="0.45">
      <c r="A725" s="4" t="s">
        <v>1412</v>
      </c>
      <c r="B725" t="s">
        <v>1413</v>
      </c>
      <c r="C725">
        <v>8</v>
      </c>
      <c r="D725">
        <v>9</v>
      </c>
      <c r="E725" t="s">
        <v>789</v>
      </c>
      <c r="H725">
        <v>43</v>
      </c>
      <c r="I725" s="26">
        <v>45</v>
      </c>
      <c r="J725" s="5"/>
      <c r="K725" s="2"/>
      <c r="L725" s="2"/>
      <c r="M725" s="2"/>
      <c r="N725" s="2"/>
      <c r="O725" s="2"/>
      <c r="P725" s="2"/>
      <c r="Q725" s="5" t="s">
        <v>512</v>
      </c>
      <c r="R725" s="1" t="s">
        <v>574</v>
      </c>
      <c r="S725" s="22" t="s">
        <v>1278</v>
      </c>
      <c r="T725" s="39">
        <f>IFERROR(IF(I725 &gt;= H725, H725/H725, IF(I725 &lt; H725, I725/H725, 0)),0)</f>
        <v>1</v>
      </c>
    </row>
    <row r="726" spans="1:20" x14ac:dyDescent="0.45">
      <c r="A726" s="4" t="s">
        <v>1412</v>
      </c>
      <c r="B726" t="s">
        <v>1413</v>
      </c>
      <c r="C726">
        <v>8</v>
      </c>
      <c r="D726">
        <v>9</v>
      </c>
      <c r="E726" t="s">
        <v>789</v>
      </c>
      <c r="F726">
        <v>0.20200000000000001</v>
      </c>
      <c r="H726">
        <v>43</v>
      </c>
      <c r="I726" s="26">
        <v>45</v>
      </c>
      <c r="J726" s="8">
        <v>44683</v>
      </c>
      <c r="K726" s="18" t="s">
        <v>1412</v>
      </c>
      <c r="L726" s="18"/>
      <c r="M726" s="2">
        <v>8</v>
      </c>
      <c r="N726" s="2"/>
      <c r="O726" s="2">
        <v>2258</v>
      </c>
      <c r="P726" s="2"/>
      <c r="Q726" s="5" t="s">
        <v>512</v>
      </c>
      <c r="R726" s="1" t="s">
        <v>577</v>
      </c>
      <c r="S726" s="22" t="s">
        <v>1279</v>
      </c>
      <c r="T726" s="39">
        <f>IF(I726 &gt;= H726, (I726-H726)/((F726*O726)-H726), 0)</f>
        <v>4.8412552406587976E-3</v>
      </c>
    </row>
    <row r="727" spans="1:20" x14ac:dyDescent="0.45">
      <c r="A727" s="4" t="s">
        <v>1412</v>
      </c>
      <c r="B727" t="s">
        <v>1413</v>
      </c>
      <c r="C727">
        <v>9</v>
      </c>
      <c r="D727">
        <v>10</v>
      </c>
      <c r="E727" t="s">
        <v>789</v>
      </c>
      <c r="H727">
        <v>43</v>
      </c>
      <c r="I727" s="26">
        <v>41</v>
      </c>
      <c r="J727" s="5"/>
      <c r="K727" s="2"/>
      <c r="L727" s="2"/>
      <c r="M727" s="2"/>
      <c r="N727" s="2"/>
      <c r="O727" s="2"/>
      <c r="P727" s="2"/>
      <c r="Q727" s="5" t="s">
        <v>512</v>
      </c>
      <c r="R727" s="1" t="s">
        <v>576</v>
      </c>
      <c r="S727" s="22" t="s">
        <v>1280</v>
      </c>
      <c r="T727" s="39">
        <f>IFERROR(IF(I727 &gt;= H727, H727/H727, IF(I727 &lt; H727, I727/H727, 0)),0)</f>
        <v>0.95348837209302328</v>
      </c>
    </row>
    <row r="728" spans="1:20" x14ac:dyDescent="0.45">
      <c r="A728" s="4" t="s">
        <v>1412</v>
      </c>
      <c r="B728" t="s">
        <v>1413</v>
      </c>
      <c r="C728">
        <v>9</v>
      </c>
      <c r="D728">
        <v>10</v>
      </c>
      <c r="E728" t="s">
        <v>789</v>
      </c>
      <c r="F728">
        <v>0.193</v>
      </c>
      <c r="H728">
        <v>43</v>
      </c>
      <c r="I728" s="26">
        <v>41</v>
      </c>
      <c r="J728" s="8">
        <v>44683</v>
      </c>
      <c r="K728" s="18" t="s">
        <v>1412</v>
      </c>
      <c r="L728" s="18"/>
      <c r="M728" s="2">
        <v>9</v>
      </c>
      <c r="N728" s="2"/>
      <c r="O728" s="2">
        <v>2499</v>
      </c>
      <c r="P728" s="2"/>
      <c r="Q728" s="5" t="s">
        <v>512</v>
      </c>
      <c r="R728" s="1" t="s">
        <v>579</v>
      </c>
      <c r="S728" s="22" t="s">
        <v>1281</v>
      </c>
      <c r="T728" s="39">
        <f>IF(I728 &gt;= H728, (I728-H728)/((F728*O728)-H728), 0)</f>
        <v>0</v>
      </c>
    </row>
    <row r="729" spans="1:20" x14ac:dyDescent="0.45">
      <c r="A729" s="4" t="s">
        <v>1412</v>
      </c>
      <c r="B729" t="s">
        <v>1413</v>
      </c>
      <c r="C729">
        <v>10</v>
      </c>
      <c r="D729">
        <v>11</v>
      </c>
      <c r="E729" t="s">
        <v>789</v>
      </c>
      <c r="H729">
        <v>40</v>
      </c>
      <c r="I729" s="26">
        <v>37</v>
      </c>
      <c r="J729" s="5"/>
      <c r="K729" s="2"/>
      <c r="L729" s="2"/>
      <c r="M729" s="2"/>
      <c r="N729" s="2"/>
      <c r="O729" s="2"/>
      <c r="P729" s="2"/>
      <c r="Q729" s="5" t="s">
        <v>512</v>
      </c>
      <c r="R729" s="1" t="s">
        <v>578</v>
      </c>
      <c r="S729" s="22" t="s">
        <v>1282</v>
      </c>
      <c r="T729" s="39">
        <f>IFERROR(IF(I729 &gt;= H729, H729/H729, IF(I729 &lt; H729, I729/H729, 0)),0)</f>
        <v>0.92500000000000004</v>
      </c>
    </row>
    <row r="730" spans="1:20" x14ac:dyDescent="0.45">
      <c r="A730" s="4" t="s">
        <v>1412</v>
      </c>
      <c r="B730" t="s">
        <v>1413</v>
      </c>
      <c r="C730">
        <v>10</v>
      </c>
      <c r="D730">
        <v>11</v>
      </c>
      <c r="E730" t="s">
        <v>789</v>
      </c>
      <c r="F730">
        <v>0.186</v>
      </c>
      <c r="H730">
        <v>40</v>
      </c>
      <c r="I730" s="26">
        <v>37</v>
      </c>
      <c r="J730" s="8">
        <v>44683</v>
      </c>
      <c r="K730" s="18" t="s">
        <v>1412</v>
      </c>
      <c r="L730" s="18"/>
      <c r="M730" s="2">
        <v>10</v>
      </c>
      <c r="N730" s="2"/>
      <c r="O730" s="2">
        <v>2610</v>
      </c>
      <c r="P730" s="2"/>
      <c r="Q730" s="5" t="s">
        <v>512</v>
      </c>
      <c r="R730" s="1" t="s">
        <v>581</v>
      </c>
      <c r="S730" s="22" t="s">
        <v>1283</v>
      </c>
      <c r="T730" s="39">
        <f>IF(I730 &gt;= H730, (I730-H730)/((F730*O730)-H730), 0)</f>
        <v>0</v>
      </c>
    </row>
    <row r="731" spans="1:20" x14ac:dyDescent="0.45">
      <c r="A731" s="4" t="s">
        <v>1412</v>
      </c>
      <c r="B731" t="s">
        <v>1413</v>
      </c>
      <c r="C731">
        <v>11</v>
      </c>
      <c r="D731">
        <v>12</v>
      </c>
      <c r="E731" t="s">
        <v>789</v>
      </c>
      <c r="H731">
        <v>54</v>
      </c>
      <c r="I731" s="26">
        <v>54</v>
      </c>
      <c r="J731" s="5"/>
      <c r="K731" s="2"/>
      <c r="L731" s="2"/>
      <c r="M731" s="2"/>
      <c r="N731" s="2"/>
      <c r="O731" s="2"/>
      <c r="P731" s="2"/>
      <c r="Q731" s="5" t="s">
        <v>512</v>
      </c>
      <c r="R731" s="1" t="s">
        <v>580</v>
      </c>
      <c r="S731" s="22" t="s">
        <v>1284</v>
      </c>
      <c r="T731" s="39">
        <f>IFERROR(IF(I731 &gt;= H731, H731/H731, IF(I731 &lt; H731, I731/H731, 0)),0)</f>
        <v>1</v>
      </c>
    </row>
    <row r="732" spans="1:20" x14ac:dyDescent="0.45">
      <c r="A732" s="43" t="s">
        <v>1412</v>
      </c>
      <c r="B732" s="9" t="s">
        <v>1413</v>
      </c>
      <c r="C732" s="9">
        <v>11</v>
      </c>
      <c r="D732" s="9">
        <v>12</v>
      </c>
      <c r="E732" s="9" t="s">
        <v>789</v>
      </c>
      <c r="F732" s="9">
        <v>0.19600000000000001</v>
      </c>
      <c r="G732" s="9"/>
      <c r="H732" s="9">
        <v>54</v>
      </c>
      <c r="I732" s="28">
        <v>54</v>
      </c>
      <c r="J732" s="10">
        <v>44683</v>
      </c>
      <c r="K732" s="19" t="s">
        <v>1412</v>
      </c>
      <c r="L732" s="19"/>
      <c r="M732" s="11">
        <v>11</v>
      </c>
      <c r="N732" s="11"/>
      <c r="O732" s="11">
        <v>2500</v>
      </c>
      <c r="P732" s="11"/>
      <c r="Q732" s="12" t="s">
        <v>512</v>
      </c>
      <c r="R732" s="13" t="s">
        <v>1810</v>
      </c>
      <c r="S732" s="23" t="s">
        <v>1285</v>
      </c>
      <c r="T732" s="40">
        <f>IF(I732 &gt;= H732, (I732-H732)/((F732*O732)-H732), 0)</f>
        <v>0</v>
      </c>
    </row>
    <row r="733" spans="1:20" x14ac:dyDescent="0.45">
      <c r="A733" s="4"/>
      <c r="B733" t="s">
        <v>1413</v>
      </c>
      <c r="D733" t="s">
        <v>708</v>
      </c>
      <c r="E733" t="s">
        <v>1438</v>
      </c>
      <c r="G733">
        <v>7.5999999999999998E-2</v>
      </c>
      <c r="I733" s="20">
        <v>2</v>
      </c>
      <c r="J733" s="18">
        <v>44775</v>
      </c>
      <c r="K733" s="18"/>
      <c r="L733" s="18" t="s">
        <v>1413</v>
      </c>
      <c r="M733" s="2"/>
      <c r="N733" s="2" t="s">
        <v>708</v>
      </c>
      <c r="O733" s="2"/>
      <c r="P733" s="2">
        <v>1601</v>
      </c>
      <c r="Q733" s="5" t="s">
        <v>1690</v>
      </c>
      <c r="R733" s="1" t="s">
        <v>1877</v>
      </c>
      <c r="S733" s="22" t="s">
        <v>1889</v>
      </c>
      <c r="T733" s="39">
        <f>I733/(G733*P733)</f>
        <v>1.6437095236529801E-2</v>
      </c>
    </row>
    <row r="734" spans="1:20" x14ac:dyDescent="0.45">
      <c r="A734" s="4" t="s">
        <v>1412</v>
      </c>
      <c r="B734" t="s">
        <v>1413</v>
      </c>
      <c r="C734" t="s">
        <v>708</v>
      </c>
      <c r="D734">
        <v>1</v>
      </c>
      <c r="E734" t="s">
        <v>1438</v>
      </c>
      <c r="H734">
        <v>1</v>
      </c>
      <c r="I734" s="26">
        <v>11</v>
      </c>
      <c r="J734" s="5"/>
      <c r="K734" s="2"/>
      <c r="L734" s="2"/>
      <c r="M734" s="2"/>
      <c r="N734" s="2"/>
      <c r="O734" s="2"/>
      <c r="P734" s="2"/>
      <c r="Q734" s="5" t="s">
        <v>1690</v>
      </c>
      <c r="R734" s="1" t="s">
        <v>1691</v>
      </c>
      <c r="S734" s="22" t="s">
        <v>1692</v>
      </c>
      <c r="T734" s="39">
        <f>IFERROR(IF(I734 &gt;= H734, H734/H734, IF(I734 &lt; H734, I734/H734, 0)),0)</f>
        <v>1</v>
      </c>
    </row>
    <row r="735" spans="1:20" x14ac:dyDescent="0.45">
      <c r="A735" s="4" t="s">
        <v>1412</v>
      </c>
      <c r="B735" t="s">
        <v>1413</v>
      </c>
      <c r="C735" t="s">
        <v>708</v>
      </c>
      <c r="D735">
        <v>1</v>
      </c>
      <c r="E735" t="s">
        <v>1438</v>
      </c>
      <c r="F735">
        <v>8.2000000000000003E-2</v>
      </c>
      <c r="H735">
        <v>1</v>
      </c>
      <c r="I735" s="26">
        <v>11</v>
      </c>
      <c r="J735" s="8">
        <v>44683</v>
      </c>
      <c r="K735" s="18" t="s">
        <v>1412</v>
      </c>
      <c r="L735" s="18"/>
      <c r="M735" s="2" t="s">
        <v>708</v>
      </c>
      <c r="N735" s="2"/>
      <c r="O735" s="2">
        <v>1755</v>
      </c>
      <c r="P735" s="2"/>
      <c r="Q735" s="5" t="s">
        <v>1690</v>
      </c>
      <c r="R735" s="1" t="s">
        <v>1696</v>
      </c>
      <c r="S735" s="22" t="s">
        <v>1693</v>
      </c>
      <c r="T735" s="39">
        <f>IF(I735 &gt;= H735, (I735-H735)/((F735*O735)-H735), 0)</f>
        <v>6.9974109579455601E-2</v>
      </c>
    </row>
    <row r="736" spans="1:20" x14ac:dyDescent="0.45">
      <c r="A736" s="4" t="s">
        <v>1412</v>
      </c>
      <c r="B736" t="s">
        <v>1413</v>
      </c>
      <c r="C736">
        <v>1</v>
      </c>
      <c r="D736">
        <v>2</v>
      </c>
      <c r="E736" t="s">
        <v>1438</v>
      </c>
      <c r="H736">
        <v>5</v>
      </c>
      <c r="I736" s="26">
        <v>19</v>
      </c>
      <c r="J736" s="5"/>
      <c r="K736" s="2"/>
      <c r="L736" s="2"/>
      <c r="M736" s="2"/>
      <c r="N736" s="2"/>
      <c r="O736" s="2"/>
      <c r="P736" s="2"/>
      <c r="Q736" s="5" t="s">
        <v>1690</v>
      </c>
      <c r="R736" s="1" t="s">
        <v>1694</v>
      </c>
      <c r="S736" s="22" t="s">
        <v>1695</v>
      </c>
      <c r="T736" s="39">
        <f>IFERROR(IF(I736 &gt;= H736, H736/H736, IF(I736 &lt; H736, I736/H736, 0)),0)</f>
        <v>1</v>
      </c>
    </row>
    <row r="737" spans="1:20" x14ac:dyDescent="0.45">
      <c r="A737" s="4" t="s">
        <v>1412</v>
      </c>
      <c r="B737" t="s">
        <v>1413</v>
      </c>
      <c r="C737">
        <v>1</v>
      </c>
      <c r="D737">
        <v>2</v>
      </c>
      <c r="E737" t="s">
        <v>1438</v>
      </c>
      <c r="F737">
        <v>6.5000000000000002E-2</v>
      </c>
      <c r="H737">
        <v>5</v>
      </c>
      <c r="I737" s="26">
        <v>19</v>
      </c>
      <c r="J737" s="8">
        <v>44683</v>
      </c>
      <c r="K737" s="18" t="s">
        <v>1412</v>
      </c>
      <c r="L737" s="18"/>
      <c r="M737" s="2">
        <v>1</v>
      </c>
      <c r="N737" s="2"/>
      <c r="O737" s="2">
        <v>1765</v>
      </c>
      <c r="P737" s="2"/>
      <c r="Q737" s="5" t="s">
        <v>1690</v>
      </c>
      <c r="R737" s="1" t="s">
        <v>1700</v>
      </c>
      <c r="S737" s="22" t="s">
        <v>1697</v>
      </c>
      <c r="T737" s="39">
        <f>IF(I737 &gt;= H737, (I737-H737)/((F737*O737)-H737), 0)</f>
        <v>0.12759170653907495</v>
      </c>
    </row>
    <row r="738" spans="1:20" x14ac:dyDescent="0.45">
      <c r="A738" s="4" t="s">
        <v>1412</v>
      </c>
      <c r="B738" t="s">
        <v>1413</v>
      </c>
      <c r="C738">
        <v>2</v>
      </c>
      <c r="D738">
        <v>3</v>
      </c>
      <c r="E738" t="s">
        <v>1438</v>
      </c>
      <c r="H738">
        <v>19</v>
      </c>
      <c r="I738" s="26">
        <v>33</v>
      </c>
      <c r="J738" s="5"/>
      <c r="K738" s="2"/>
      <c r="L738" s="2"/>
      <c r="M738" s="2"/>
      <c r="N738" s="2"/>
      <c r="O738" s="2"/>
      <c r="P738" s="2"/>
      <c r="Q738" s="5" t="s">
        <v>1690</v>
      </c>
      <c r="R738" s="1" t="s">
        <v>1698</v>
      </c>
      <c r="S738" s="22" t="s">
        <v>1699</v>
      </c>
      <c r="T738" s="39">
        <f>IFERROR(IF(I738 &gt;= H738, H738/H738, IF(I738 &lt; H738, I738/H738, 0)),0)</f>
        <v>1</v>
      </c>
    </row>
    <row r="739" spans="1:20" x14ac:dyDescent="0.45">
      <c r="A739" s="4" t="s">
        <v>1412</v>
      </c>
      <c r="B739" t="s">
        <v>1413</v>
      </c>
      <c r="C739">
        <v>2</v>
      </c>
      <c r="D739">
        <v>3</v>
      </c>
      <c r="E739" t="s">
        <v>1438</v>
      </c>
      <c r="F739">
        <v>6.8000000000000005E-2</v>
      </c>
      <c r="H739">
        <v>19</v>
      </c>
      <c r="I739" s="26">
        <v>33</v>
      </c>
      <c r="J739" s="8">
        <v>44683</v>
      </c>
      <c r="K739" s="18" t="s">
        <v>1412</v>
      </c>
      <c r="L739" s="18"/>
      <c r="M739" s="2">
        <v>2</v>
      </c>
      <c r="N739" s="2"/>
      <c r="O739" s="2">
        <v>1886</v>
      </c>
      <c r="P739" s="2"/>
      <c r="Q739" s="5" t="s">
        <v>1690</v>
      </c>
      <c r="R739" s="1" t="s">
        <v>1704</v>
      </c>
      <c r="S739" s="22" t="s">
        <v>1701</v>
      </c>
      <c r="T739" s="39">
        <f>IF(I739 &gt;= H739, (I739-H739)/((F739*O739)-H739), 0)</f>
        <v>0.12814879906268306</v>
      </c>
    </row>
    <row r="740" spans="1:20" x14ac:dyDescent="0.45">
      <c r="A740" s="4" t="s">
        <v>1412</v>
      </c>
      <c r="B740" t="s">
        <v>1413</v>
      </c>
      <c r="C740">
        <v>3</v>
      </c>
      <c r="D740">
        <v>4</v>
      </c>
      <c r="E740" t="s">
        <v>1438</v>
      </c>
      <c r="H740">
        <v>40</v>
      </c>
      <c r="I740" s="26">
        <v>49</v>
      </c>
      <c r="J740" s="5"/>
      <c r="K740" s="2"/>
      <c r="L740" s="2"/>
      <c r="M740" s="2"/>
      <c r="N740" s="2"/>
      <c r="O740" s="2"/>
      <c r="P740" s="2"/>
      <c r="Q740" s="5" t="s">
        <v>1690</v>
      </c>
      <c r="R740" s="1" t="s">
        <v>1702</v>
      </c>
      <c r="S740" s="22" t="s">
        <v>1703</v>
      </c>
      <c r="T740" s="39">
        <f>IFERROR(IF(I740 &gt;= H740, H740/H740, IF(I740 &lt; H740, I740/H740, 0)),0)</f>
        <v>1</v>
      </c>
    </row>
    <row r="741" spans="1:20" x14ac:dyDescent="0.45">
      <c r="A741" s="4" t="s">
        <v>1412</v>
      </c>
      <c r="B741" t="s">
        <v>1413</v>
      </c>
      <c r="C741">
        <v>3</v>
      </c>
      <c r="D741">
        <v>4</v>
      </c>
      <c r="E741" t="s">
        <v>1438</v>
      </c>
      <c r="F741">
        <v>8.4000000000000005E-2</v>
      </c>
      <c r="H741">
        <v>40</v>
      </c>
      <c r="I741" s="26">
        <v>49</v>
      </c>
      <c r="J741" s="8">
        <v>44683</v>
      </c>
      <c r="K741" s="18" t="s">
        <v>1412</v>
      </c>
      <c r="L741" s="18"/>
      <c r="M741" s="2">
        <v>3</v>
      </c>
      <c r="N741" s="2"/>
      <c r="O741" s="2">
        <v>1922</v>
      </c>
      <c r="P741" s="2"/>
      <c r="Q741" s="5" t="s">
        <v>1690</v>
      </c>
      <c r="R741" s="1" t="s">
        <v>1708</v>
      </c>
      <c r="S741" s="22" t="s">
        <v>1705</v>
      </c>
      <c r="T741" s="39">
        <f>IF(I741 &gt;= H741, (I741-H741)/((F741*O741)-H741), 0)</f>
        <v>7.4105790132402344E-2</v>
      </c>
    </row>
    <row r="742" spans="1:20" x14ac:dyDescent="0.45">
      <c r="A742" s="4" t="s">
        <v>1412</v>
      </c>
      <c r="B742" t="s">
        <v>1413</v>
      </c>
      <c r="C742">
        <v>4</v>
      </c>
      <c r="D742">
        <v>5</v>
      </c>
      <c r="E742" t="s">
        <v>1438</v>
      </c>
      <c r="H742">
        <v>37</v>
      </c>
      <c r="I742" s="26">
        <v>42</v>
      </c>
      <c r="J742" s="5"/>
      <c r="K742" s="2"/>
      <c r="L742" s="2"/>
      <c r="M742" s="2"/>
      <c r="N742" s="2"/>
      <c r="O742" s="2"/>
      <c r="P742" s="2"/>
      <c r="Q742" s="5" t="s">
        <v>1690</v>
      </c>
      <c r="R742" s="1" t="s">
        <v>1706</v>
      </c>
      <c r="S742" s="22" t="s">
        <v>1707</v>
      </c>
      <c r="T742" s="39">
        <f>IFERROR(IF(I742 &gt;= H742, H742/H742, IF(I742 &lt; H742, I742/H742, 0)),0)</f>
        <v>1</v>
      </c>
    </row>
    <row r="743" spans="1:20" x14ac:dyDescent="0.45">
      <c r="A743" s="4" t="s">
        <v>1412</v>
      </c>
      <c r="B743" t="s">
        <v>1413</v>
      </c>
      <c r="C743">
        <v>4</v>
      </c>
      <c r="D743">
        <v>5</v>
      </c>
      <c r="E743" t="s">
        <v>1438</v>
      </c>
      <c r="F743">
        <v>6.8000000000000005E-2</v>
      </c>
      <c r="H743">
        <v>37</v>
      </c>
      <c r="I743" s="26">
        <v>42</v>
      </c>
      <c r="J743" s="8">
        <v>44683</v>
      </c>
      <c r="K743" s="18" t="s">
        <v>1412</v>
      </c>
      <c r="L743" s="18"/>
      <c r="M743" s="2">
        <v>4</v>
      </c>
      <c r="N743" s="2"/>
      <c r="O743" s="2">
        <v>2030</v>
      </c>
      <c r="P743" s="2"/>
      <c r="Q743" s="5" t="s">
        <v>1690</v>
      </c>
      <c r="R743" s="1" t="s">
        <v>1712</v>
      </c>
      <c r="S743" s="22" t="s">
        <v>1709</v>
      </c>
      <c r="T743" s="39">
        <f>IF(I743 &gt;= H743, (I743-H743)/((F743*O743)-H743), 0)</f>
        <v>4.9485352335708617E-2</v>
      </c>
    </row>
    <row r="744" spans="1:20" x14ac:dyDescent="0.45">
      <c r="A744" s="4" t="s">
        <v>1412</v>
      </c>
      <c r="B744" t="s">
        <v>1413</v>
      </c>
      <c r="C744">
        <v>5</v>
      </c>
      <c r="D744">
        <v>6</v>
      </c>
      <c r="E744" t="s">
        <v>1438</v>
      </c>
      <c r="H744">
        <v>43</v>
      </c>
      <c r="I744" s="26">
        <v>48</v>
      </c>
      <c r="J744" s="5"/>
      <c r="K744" s="2"/>
      <c r="L744" s="2"/>
      <c r="M744" s="2"/>
      <c r="N744" s="2"/>
      <c r="O744" s="2"/>
      <c r="P744" s="2"/>
      <c r="Q744" s="5" t="s">
        <v>1690</v>
      </c>
      <c r="R744" s="1" t="s">
        <v>1710</v>
      </c>
      <c r="S744" s="22" t="s">
        <v>1711</v>
      </c>
      <c r="T744" s="39">
        <f>IFERROR(IF(I744 &gt;= H744, H744/H744, IF(I744 &lt; H744, I744/H744, 0)),0)</f>
        <v>1</v>
      </c>
    </row>
    <row r="745" spans="1:20" x14ac:dyDescent="0.45">
      <c r="A745" s="4" t="s">
        <v>1412</v>
      </c>
      <c r="B745" t="s">
        <v>1413</v>
      </c>
      <c r="C745">
        <v>5</v>
      </c>
      <c r="D745">
        <v>6</v>
      </c>
      <c r="E745" t="s">
        <v>1438</v>
      </c>
      <c r="F745">
        <v>7.1999999999999995E-2</v>
      </c>
      <c r="H745">
        <v>43</v>
      </c>
      <c r="I745" s="26">
        <v>48</v>
      </c>
      <c r="J745" s="8">
        <v>44683</v>
      </c>
      <c r="K745" s="18" t="s">
        <v>1412</v>
      </c>
      <c r="L745" s="18"/>
      <c r="M745" s="2">
        <v>5</v>
      </c>
      <c r="N745" s="2"/>
      <c r="O745" s="2">
        <v>2046</v>
      </c>
      <c r="P745" s="2"/>
      <c r="Q745" s="5" t="s">
        <v>1690</v>
      </c>
      <c r="R745" s="1" t="s">
        <v>1716</v>
      </c>
      <c r="S745" s="22" t="s">
        <v>1713</v>
      </c>
      <c r="T745" s="39">
        <f>IF(I745 &gt;= H745, (I745-H745)/((F745*O745)-H745), 0)</f>
        <v>4.7933123705805665E-2</v>
      </c>
    </row>
    <row r="746" spans="1:20" x14ac:dyDescent="0.45">
      <c r="A746" s="4" t="s">
        <v>1412</v>
      </c>
      <c r="B746" t="s">
        <v>1413</v>
      </c>
      <c r="C746">
        <v>6</v>
      </c>
      <c r="D746">
        <v>7</v>
      </c>
      <c r="E746" t="s">
        <v>1438</v>
      </c>
      <c r="H746">
        <v>41</v>
      </c>
      <c r="I746" s="26">
        <v>38</v>
      </c>
      <c r="J746" s="5"/>
      <c r="K746" s="2"/>
      <c r="L746" s="2"/>
      <c r="M746" s="2"/>
      <c r="N746" s="2"/>
      <c r="O746" s="2"/>
      <c r="P746" s="2"/>
      <c r="Q746" s="5" t="s">
        <v>1690</v>
      </c>
      <c r="R746" s="1" t="s">
        <v>1714</v>
      </c>
      <c r="S746" s="22" t="s">
        <v>1715</v>
      </c>
      <c r="T746" s="39">
        <f>IFERROR(IF(I746 &gt;= H746, H746/H746, IF(I746 &lt; H746, I746/H746, 0)),0)</f>
        <v>0.92682926829268297</v>
      </c>
    </row>
    <row r="747" spans="1:20" x14ac:dyDescent="0.45">
      <c r="A747" s="4" t="s">
        <v>1412</v>
      </c>
      <c r="B747" t="s">
        <v>1413</v>
      </c>
      <c r="C747">
        <v>6</v>
      </c>
      <c r="D747">
        <v>7</v>
      </c>
      <c r="E747" t="s">
        <v>1438</v>
      </c>
      <c r="F747">
        <v>6.5000000000000002E-2</v>
      </c>
      <c r="H747">
        <v>41</v>
      </c>
      <c r="I747" s="26">
        <v>38</v>
      </c>
      <c r="J747" s="8">
        <v>44683</v>
      </c>
      <c r="K747" s="18" t="s">
        <v>1412</v>
      </c>
      <c r="L747" s="18"/>
      <c r="M747" s="2">
        <v>6</v>
      </c>
      <c r="N747" s="2"/>
      <c r="O747" s="2">
        <v>2093</v>
      </c>
      <c r="P747" s="2"/>
      <c r="Q747" s="5" t="s">
        <v>1690</v>
      </c>
      <c r="R747" s="1" t="s">
        <v>1720</v>
      </c>
      <c r="S747" s="22" t="s">
        <v>1717</v>
      </c>
      <c r="T747" s="39">
        <f>IF(I747 &gt;= H747, (I747-H747)/((F747*O747)-H747), 0)</f>
        <v>0</v>
      </c>
    </row>
    <row r="748" spans="1:20" x14ac:dyDescent="0.45">
      <c r="A748" s="4" t="s">
        <v>1412</v>
      </c>
      <c r="B748" t="s">
        <v>1413</v>
      </c>
      <c r="C748">
        <v>7</v>
      </c>
      <c r="D748">
        <v>8</v>
      </c>
      <c r="E748" t="s">
        <v>1438</v>
      </c>
      <c r="H748">
        <v>26</v>
      </c>
      <c r="I748" s="26">
        <v>26</v>
      </c>
      <c r="J748" s="5"/>
      <c r="K748" s="2"/>
      <c r="L748" s="2"/>
      <c r="M748" s="2"/>
      <c r="N748" s="2"/>
      <c r="O748" s="2"/>
      <c r="P748" s="2"/>
      <c r="Q748" s="5" t="s">
        <v>1690</v>
      </c>
      <c r="R748" s="1" t="s">
        <v>1718</v>
      </c>
      <c r="S748" s="22" t="s">
        <v>1719</v>
      </c>
      <c r="T748" s="39">
        <f>IFERROR(IF(I748 &gt;= H748, H748/H748, IF(I748 &lt; H748, I748/H748, 0)),0)</f>
        <v>1</v>
      </c>
    </row>
    <row r="749" spans="1:20" x14ac:dyDescent="0.45">
      <c r="A749" s="4" t="s">
        <v>1412</v>
      </c>
      <c r="B749" t="s">
        <v>1413</v>
      </c>
      <c r="C749">
        <v>7</v>
      </c>
      <c r="D749">
        <v>8</v>
      </c>
      <c r="E749" t="s">
        <v>1438</v>
      </c>
      <c r="F749">
        <v>5.8000000000000003E-2</v>
      </c>
      <c r="H749">
        <v>26</v>
      </c>
      <c r="I749" s="26">
        <v>26</v>
      </c>
      <c r="J749" s="8">
        <v>44683</v>
      </c>
      <c r="K749" s="18" t="s">
        <v>1412</v>
      </c>
      <c r="L749" s="18"/>
      <c r="M749" s="2">
        <v>7</v>
      </c>
      <c r="N749" s="2"/>
      <c r="O749" s="2">
        <v>2165</v>
      </c>
      <c r="P749" s="2"/>
      <c r="Q749" s="5" t="s">
        <v>1690</v>
      </c>
      <c r="R749" s="1" t="s">
        <v>1724</v>
      </c>
      <c r="S749" s="22" t="s">
        <v>1721</v>
      </c>
      <c r="T749" s="39">
        <f>IF(I749 &gt;= H749, (I749-H749)/((F749*O749)-H749), 0)</f>
        <v>0</v>
      </c>
    </row>
    <row r="750" spans="1:20" x14ac:dyDescent="0.45">
      <c r="A750" s="4" t="s">
        <v>1412</v>
      </c>
      <c r="B750" t="s">
        <v>1413</v>
      </c>
      <c r="C750">
        <v>8</v>
      </c>
      <c r="D750">
        <v>9</v>
      </c>
      <c r="E750" t="s">
        <v>1438</v>
      </c>
      <c r="H750">
        <v>30</v>
      </c>
      <c r="I750" s="26">
        <v>31</v>
      </c>
      <c r="J750" s="5"/>
      <c r="K750" s="2"/>
      <c r="L750" s="2"/>
      <c r="M750" s="2"/>
      <c r="N750" s="2"/>
      <c r="O750" s="2"/>
      <c r="P750" s="2"/>
      <c r="Q750" s="5" t="s">
        <v>1690</v>
      </c>
      <c r="R750" s="1" t="s">
        <v>1722</v>
      </c>
      <c r="S750" s="22" t="s">
        <v>1723</v>
      </c>
      <c r="T750" s="39">
        <f>IFERROR(IF(I750 &gt;= H750, H750/H750, IF(I750 &lt; H750, I750/H750, 0)),0)</f>
        <v>1</v>
      </c>
    </row>
    <row r="751" spans="1:20" x14ac:dyDescent="0.45">
      <c r="A751" s="4" t="s">
        <v>1412</v>
      </c>
      <c r="B751" t="s">
        <v>1413</v>
      </c>
      <c r="C751">
        <v>8</v>
      </c>
      <c r="D751">
        <v>9</v>
      </c>
      <c r="E751" t="s">
        <v>1438</v>
      </c>
      <c r="F751">
        <v>6.3E-2</v>
      </c>
      <c r="H751">
        <v>30</v>
      </c>
      <c r="I751" s="26">
        <v>31</v>
      </c>
      <c r="J751" s="8">
        <v>44683</v>
      </c>
      <c r="K751" s="18" t="s">
        <v>1412</v>
      </c>
      <c r="L751" s="18"/>
      <c r="M751" s="2">
        <v>8</v>
      </c>
      <c r="N751" s="2"/>
      <c r="O751" s="2">
        <v>2258</v>
      </c>
      <c r="P751" s="2"/>
      <c r="Q751" s="5" t="s">
        <v>1690</v>
      </c>
      <c r="R751" s="1" t="s">
        <v>1728</v>
      </c>
      <c r="S751" s="22" t="s">
        <v>1725</v>
      </c>
      <c r="T751" s="39">
        <f>IF(I751 &gt;= H751, (I751-H751)/((F751*O751)-H751), 0)</f>
        <v>8.9083685213889943E-3</v>
      </c>
    </row>
    <row r="752" spans="1:20" x14ac:dyDescent="0.45">
      <c r="A752" s="4" t="s">
        <v>1412</v>
      </c>
      <c r="B752" t="s">
        <v>1413</v>
      </c>
      <c r="C752">
        <v>9</v>
      </c>
      <c r="D752">
        <v>10</v>
      </c>
      <c r="E752" t="s">
        <v>1438</v>
      </c>
      <c r="H752">
        <v>38</v>
      </c>
      <c r="I752" s="26">
        <v>37</v>
      </c>
      <c r="J752" s="5"/>
      <c r="K752" s="2"/>
      <c r="L752" s="2"/>
      <c r="M752" s="2"/>
      <c r="N752" s="2"/>
      <c r="O752" s="2"/>
      <c r="P752" s="2"/>
      <c r="Q752" s="5" t="s">
        <v>1690</v>
      </c>
      <c r="R752" s="1" t="s">
        <v>1726</v>
      </c>
      <c r="S752" s="22" t="s">
        <v>1727</v>
      </c>
      <c r="T752" s="39">
        <f>IFERROR(IF(I752 &gt;= H752, H752/H752, IF(I752 &lt; H752, I752/H752, 0)),0)</f>
        <v>0.97368421052631582</v>
      </c>
    </row>
    <row r="753" spans="1:20" x14ac:dyDescent="0.45">
      <c r="A753" s="4" t="s">
        <v>1412</v>
      </c>
      <c r="B753" t="s">
        <v>1413</v>
      </c>
      <c r="C753">
        <v>9</v>
      </c>
      <c r="D753">
        <v>10</v>
      </c>
      <c r="E753" t="s">
        <v>1438</v>
      </c>
      <c r="F753">
        <v>5.7000000000000002E-2</v>
      </c>
      <c r="H753">
        <v>38</v>
      </c>
      <c r="I753" s="26">
        <v>37</v>
      </c>
      <c r="J753" s="8">
        <v>44683</v>
      </c>
      <c r="K753" s="18" t="s">
        <v>1412</v>
      </c>
      <c r="L753" s="18"/>
      <c r="M753" s="2">
        <v>9</v>
      </c>
      <c r="N753" s="2"/>
      <c r="O753" s="2">
        <v>2499</v>
      </c>
      <c r="P753" s="2"/>
      <c r="Q753" s="5" t="s">
        <v>1690</v>
      </c>
      <c r="R753" s="1" t="s">
        <v>1732</v>
      </c>
      <c r="S753" s="22" t="s">
        <v>1729</v>
      </c>
      <c r="T753" s="39">
        <f>IF(I753 &gt;= H753, (I753-H753)/((F753*O753)-H753), 0)</f>
        <v>0</v>
      </c>
    </row>
    <row r="754" spans="1:20" x14ac:dyDescent="0.45">
      <c r="A754" s="4" t="s">
        <v>1412</v>
      </c>
      <c r="B754" t="s">
        <v>1413</v>
      </c>
      <c r="C754">
        <v>10</v>
      </c>
      <c r="D754">
        <v>11</v>
      </c>
      <c r="E754" t="s">
        <v>1438</v>
      </c>
      <c r="H754">
        <v>38</v>
      </c>
      <c r="I754" s="26">
        <v>38</v>
      </c>
      <c r="J754" s="5"/>
      <c r="K754" s="2"/>
      <c r="L754" s="2"/>
      <c r="M754" s="2"/>
      <c r="N754" s="2"/>
      <c r="O754" s="2"/>
      <c r="P754" s="2"/>
      <c r="Q754" s="5" t="s">
        <v>1690</v>
      </c>
      <c r="R754" s="1" t="s">
        <v>1730</v>
      </c>
      <c r="S754" s="22" t="s">
        <v>1731</v>
      </c>
      <c r="T754" s="39">
        <f>IFERROR(IF(I754 &gt;= H754, H754/H754, IF(I754 &lt; H754, I754/H754, 0)),0)</f>
        <v>1</v>
      </c>
    </row>
    <row r="755" spans="1:20" x14ac:dyDescent="0.45">
      <c r="A755" s="4" t="s">
        <v>1412</v>
      </c>
      <c r="B755" t="s">
        <v>1413</v>
      </c>
      <c r="C755">
        <v>10</v>
      </c>
      <c r="D755">
        <v>11</v>
      </c>
      <c r="E755" t="s">
        <v>1438</v>
      </c>
      <c r="F755">
        <v>6.0999999999999999E-2</v>
      </c>
      <c r="H755">
        <v>38</v>
      </c>
      <c r="I755" s="26">
        <v>38</v>
      </c>
      <c r="J755" s="8">
        <v>44683</v>
      </c>
      <c r="K755" s="18" t="s">
        <v>1412</v>
      </c>
      <c r="L755" s="18"/>
      <c r="M755" s="2">
        <v>10</v>
      </c>
      <c r="N755" s="2"/>
      <c r="O755" s="2">
        <v>2610</v>
      </c>
      <c r="P755" s="2"/>
      <c r="Q755" s="5" t="s">
        <v>1690</v>
      </c>
      <c r="R755" s="1" t="s">
        <v>1736</v>
      </c>
      <c r="S755" s="22" t="s">
        <v>1733</v>
      </c>
      <c r="T755" s="39">
        <f>IF(I755 &gt;= H755, (I755-H755)/((F755*O755)-H755), 0)</f>
        <v>0</v>
      </c>
    </row>
    <row r="756" spans="1:20" x14ac:dyDescent="0.45">
      <c r="A756" s="4" t="s">
        <v>1412</v>
      </c>
      <c r="B756" t="s">
        <v>1413</v>
      </c>
      <c r="C756">
        <v>11</v>
      </c>
      <c r="D756">
        <v>12</v>
      </c>
      <c r="E756" t="s">
        <v>1438</v>
      </c>
      <c r="H756">
        <v>45</v>
      </c>
      <c r="I756" s="26">
        <v>44</v>
      </c>
      <c r="J756" s="5"/>
      <c r="K756" s="2"/>
      <c r="L756" s="2"/>
      <c r="M756" s="2"/>
      <c r="N756" s="2"/>
      <c r="O756" s="2"/>
      <c r="P756" s="2"/>
      <c r="Q756" s="5" t="s">
        <v>1690</v>
      </c>
      <c r="R756" s="1" t="s">
        <v>1734</v>
      </c>
      <c r="S756" s="22" t="s">
        <v>1735</v>
      </c>
      <c r="T756" s="39">
        <f>IFERROR(IF(I756 &gt;= H756, H756/H756, IF(I756 &lt; H756, I756/H756, 0)),0)</f>
        <v>0.97777777777777775</v>
      </c>
    </row>
    <row r="757" spans="1:20" x14ac:dyDescent="0.45">
      <c r="A757" s="43" t="s">
        <v>1412</v>
      </c>
      <c r="B757" s="9" t="s">
        <v>1413</v>
      </c>
      <c r="C757" s="9">
        <v>11</v>
      </c>
      <c r="D757" s="9">
        <v>12</v>
      </c>
      <c r="E757" s="9" t="s">
        <v>1438</v>
      </c>
      <c r="F757" s="9">
        <v>6.3E-2</v>
      </c>
      <c r="G757" s="9"/>
      <c r="H757" s="9">
        <v>45</v>
      </c>
      <c r="I757" s="28">
        <v>44</v>
      </c>
      <c r="J757" s="10">
        <v>44683</v>
      </c>
      <c r="K757" s="19" t="s">
        <v>1412</v>
      </c>
      <c r="L757" s="19"/>
      <c r="M757" s="11">
        <v>11</v>
      </c>
      <c r="N757" s="11"/>
      <c r="O757" s="11">
        <v>2500</v>
      </c>
      <c r="P757" s="11"/>
      <c r="Q757" s="12" t="s">
        <v>1690</v>
      </c>
      <c r="R757" s="13" t="s">
        <v>1811</v>
      </c>
      <c r="S757" s="23" t="s">
        <v>1737</v>
      </c>
      <c r="T757" s="40">
        <f>IF(I757 &gt;= H757, (I757-H757)/((F757*O757)-H757), 0)</f>
        <v>0</v>
      </c>
    </row>
    <row r="758" spans="1:20" x14ac:dyDescent="0.45">
      <c r="A758" s="4"/>
      <c r="B758" t="s">
        <v>1413</v>
      </c>
      <c r="D758" t="s">
        <v>708</v>
      </c>
      <c r="E758" t="s">
        <v>790</v>
      </c>
      <c r="I758" s="20">
        <v>0</v>
      </c>
      <c r="J758" s="18">
        <v>44775</v>
      </c>
      <c r="K758" s="18"/>
      <c r="L758" s="18" t="s">
        <v>1413</v>
      </c>
      <c r="M758" s="2"/>
      <c r="N758" s="2" t="s">
        <v>708</v>
      </c>
      <c r="O758" s="2"/>
      <c r="P758" s="2">
        <v>1601</v>
      </c>
      <c r="Q758" s="5" t="s">
        <v>503</v>
      </c>
      <c r="R758" s="1" t="s">
        <v>1878</v>
      </c>
      <c r="S758" s="22" t="s">
        <v>1890</v>
      </c>
      <c r="T758" s="39">
        <f>I758/(P758-(P758*(G658+G683+G708+G733)))</f>
        <v>0</v>
      </c>
    </row>
    <row r="759" spans="1:20" x14ac:dyDescent="0.45">
      <c r="A759" s="4" t="s">
        <v>1412</v>
      </c>
      <c r="B759" t="s">
        <v>1413</v>
      </c>
      <c r="C759" t="s">
        <v>708</v>
      </c>
      <c r="D759">
        <v>1</v>
      </c>
      <c r="E759" t="s">
        <v>790</v>
      </c>
      <c r="H759">
        <v>1</v>
      </c>
      <c r="I759" s="26">
        <v>2</v>
      </c>
      <c r="J759" s="5"/>
      <c r="K759" s="2"/>
      <c r="L759" s="2"/>
      <c r="M759" s="2"/>
      <c r="N759" s="2"/>
      <c r="O759" s="2"/>
      <c r="P759" s="2"/>
      <c r="Q759" s="5" t="s">
        <v>503</v>
      </c>
      <c r="R759" s="1" t="s">
        <v>582</v>
      </c>
      <c r="S759" s="22" t="s">
        <v>1286</v>
      </c>
      <c r="T759" s="39">
        <f>IFERROR(IF(I759 &gt;= H759, H759/H759, IF(I759 &lt; H759, I759/H759, 0)),0)</f>
        <v>1</v>
      </c>
    </row>
    <row r="760" spans="1:20" x14ac:dyDescent="0.45">
      <c r="A760" s="4" t="s">
        <v>1412</v>
      </c>
      <c r="B760" t="s">
        <v>1413</v>
      </c>
      <c r="C760" t="s">
        <v>708</v>
      </c>
      <c r="D760">
        <v>1</v>
      </c>
      <c r="E760" t="s">
        <v>790</v>
      </c>
      <c r="H760">
        <v>1</v>
      </c>
      <c r="I760" s="26">
        <v>2</v>
      </c>
      <c r="J760" s="8">
        <v>44683</v>
      </c>
      <c r="K760" s="18" t="s">
        <v>1412</v>
      </c>
      <c r="L760" s="18"/>
      <c r="M760" s="2" t="s">
        <v>708</v>
      </c>
      <c r="N760" s="2"/>
      <c r="O760" s="2">
        <v>1755</v>
      </c>
      <c r="P760" s="2"/>
      <c r="Q760" s="5" t="s">
        <v>503</v>
      </c>
      <c r="R760" s="1" t="s">
        <v>584</v>
      </c>
      <c r="S760" s="22" t="s">
        <v>1287</v>
      </c>
      <c r="T760" s="39">
        <f>IF(I760 &gt;= H760, (I760-H760)/(O760-H760-(O760*(F660+F685+F710+F735))), 0)</f>
        <v>3.468007629616781E-2</v>
      </c>
    </row>
    <row r="761" spans="1:20" x14ac:dyDescent="0.45">
      <c r="A761" s="4" t="s">
        <v>1412</v>
      </c>
      <c r="B761" t="s">
        <v>1413</v>
      </c>
      <c r="C761">
        <v>1</v>
      </c>
      <c r="D761">
        <v>2</v>
      </c>
      <c r="E761" t="s">
        <v>790</v>
      </c>
      <c r="H761">
        <v>0</v>
      </c>
      <c r="I761" s="26">
        <v>1</v>
      </c>
      <c r="J761" s="5"/>
      <c r="K761" s="2"/>
      <c r="L761" s="2"/>
      <c r="M761" s="2"/>
      <c r="N761" s="2"/>
      <c r="O761" s="2"/>
      <c r="P761" s="2"/>
      <c r="Q761" s="5" t="s">
        <v>503</v>
      </c>
      <c r="R761" s="1" t="s">
        <v>583</v>
      </c>
      <c r="S761" s="22" t="s">
        <v>1288</v>
      </c>
      <c r="T761" s="39">
        <f>IFERROR(IF(I761 &gt;= H761, H761/H761, IF(I761 &lt; H761, I761/H761, 0)),0)</f>
        <v>0</v>
      </c>
    </row>
    <row r="762" spans="1:20" x14ac:dyDescent="0.45">
      <c r="A762" s="4" t="s">
        <v>1412</v>
      </c>
      <c r="B762" t="s">
        <v>1413</v>
      </c>
      <c r="C762">
        <v>1</v>
      </c>
      <c r="D762">
        <v>2</v>
      </c>
      <c r="E762" t="s">
        <v>790</v>
      </c>
      <c r="H762">
        <v>0</v>
      </c>
      <c r="I762" s="26">
        <v>1</v>
      </c>
      <c r="J762" s="8">
        <v>44683</v>
      </c>
      <c r="K762" s="18" t="s">
        <v>1412</v>
      </c>
      <c r="L762" s="18"/>
      <c r="M762" s="2">
        <v>1</v>
      </c>
      <c r="N762" s="2"/>
      <c r="O762" s="2">
        <v>1765</v>
      </c>
      <c r="P762" s="2"/>
      <c r="Q762" s="5" t="s">
        <v>503</v>
      </c>
      <c r="R762" s="1" t="s">
        <v>586</v>
      </c>
      <c r="S762" s="22" t="s">
        <v>1289</v>
      </c>
      <c r="T762" s="39">
        <f>IF(I762 &gt;= H762, (I762-H762)/(O762-H762-(O762*(F662+F687+F712+F737))), 0)</f>
        <v>4.3582479843103192E-2</v>
      </c>
    </row>
    <row r="763" spans="1:20" x14ac:dyDescent="0.45">
      <c r="A763" s="4" t="s">
        <v>1412</v>
      </c>
      <c r="B763" t="s">
        <v>1413</v>
      </c>
      <c r="C763">
        <v>2</v>
      </c>
      <c r="D763">
        <v>3</v>
      </c>
      <c r="E763" t="s">
        <v>790</v>
      </c>
      <c r="H763">
        <v>1</v>
      </c>
      <c r="I763" s="26">
        <v>1</v>
      </c>
      <c r="J763" s="5"/>
      <c r="K763" s="2"/>
      <c r="L763" s="2"/>
      <c r="M763" s="2"/>
      <c r="N763" s="2"/>
      <c r="O763" s="2"/>
      <c r="P763" s="2"/>
      <c r="Q763" s="5" t="s">
        <v>503</v>
      </c>
      <c r="R763" s="1" t="s">
        <v>585</v>
      </c>
      <c r="S763" s="22" t="s">
        <v>1290</v>
      </c>
      <c r="T763" s="39">
        <f>IFERROR(IF(I763 &gt;= H763, H763/H763, IF(I763 &lt; H763, I763/H763, 0)),0)</f>
        <v>1</v>
      </c>
    </row>
    <row r="764" spans="1:20" x14ac:dyDescent="0.45">
      <c r="A764" s="4" t="s">
        <v>1412</v>
      </c>
      <c r="B764" t="s">
        <v>1413</v>
      </c>
      <c r="C764">
        <v>2</v>
      </c>
      <c r="D764">
        <v>3</v>
      </c>
      <c r="E764" t="s">
        <v>790</v>
      </c>
      <c r="H764">
        <v>1</v>
      </c>
      <c r="I764" s="26">
        <v>1</v>
      </c>
      <c r="J764" s="8">
        <v>44683</v>
      </c>
      <c r="K764" s="18" t="s">
        <v>1412</v>
      </c>
      <c r="L764" s="18"/>
      <c r="M764" s="2">
        <v>2</v>
      </c>
      <c r="N764" s="2"/>
      <c r="O764" s="2">
        <v>1886</v>
      </c>
      <c r="P764" s="2"/>
      <c r="Q764" s="5" t="s">
        <v>503</v>
      </c>
      <c r="R764" s="1" t="s">
        <v>588</v>
      </c>
      <c r="S764" s="22" t="s">
        <v>1291</v>
      </c>
      <c r="T764" s="39">
        <f>IF(I764 &gt;= H764, (I764-H764)/(O764-H764-(O764*(F664+F689+F714+F739))), 0)</f>
        <v>0</v>
      </c>
    </row>
    <row r="765" spans="1:20" x14ac:dyDescent="0.45">
      <c r="A765" s="4" t="s">
        <v>1412</v>
      </c>
      <c r="B765" t="s">
        <v>1413</v>
      </c>
      <c r="C765">
        <v>3</v>
      </c>
      <c r="D765">
        <v>4</v>
      </c>
      <c r="E765" t="s">
        <v>790</v>
      </c>
      <c r="H765">
        <v>0</v>
      </c>
      <c r="I765" s="26">
        <v>0</v>
      </c>
      <c r="J765" s="5"/>
      <c r="K765" s="2"/>
      <c r="L765" s="2"/>
      <c r="M765" s="2"/>
      <c r="N765" s="2"/>
      <c r="O765" s="2"/>
      <c r="P765" s="2"/>
      <c r="Q765" s="5" t="s">
        <v>503</v>
      </c>
      <c r="R765" s="1" t="s">
        <v>587</v>
      </c>
      <c r="S765" s="22" t="s">
        <v>1292</v>
      </c>
      <c r="T765" s="39">
        <f>IFERROR(IF(I765 &gt;= H765, H765/H765, IF(I765 &lt; H765, I765/H765, 0)),0)</f>
        <v>0</v>
      </c>
    </row>
    <row r="766" spans="1:20" x14ac:dyDescent="0.45">
      <c r="A766" s="4" t="s">
        <v>1412</v>
      </c>
      <c r="B766" t="s">
        <v>1413</v>
      </c>
      <c r="C766">
        <v>3</v>
      </c>
      <c r="D766">
        <v>4</v>
      </c>
      <c r="E766" t="s">
        <v>790</v>
      </c>
      <c r="H766">
        <v>0</v>
      </c>
      <c r="I766" s="26">
        <v>0</v>
      </c>
      <c r="J766" s="8">
        <v>44683</v>
      </c>
      <c r="K766" s="18" t="s">
        <v>1412</v>
      </c>
      <c r="L766" s="18"/>
      <c r="M766" s="2">
        <v>3</v>
      </c>
      <c r="N766" s="2"/>
      <c r="O766" s="2">
        <v>1922</v>
      </c>
      <c r="P766" s="2"/>
      <c r="Q766" s="5" t="s">
        <v>503</v>
      </c>
      <c r="R766" s="1" t="s">
        <v>590</v>
      </c>
      <c r="S766" s="22" t="s">
        <v>1293</v>
      </c>
      <c r="T766" s="39">
        <f>IF(I766 &gt;= H766, (I766-H766)/(O766-H766-(O766*(F666+F691+F716+F741))), 0)</f>
        <v>0</v>
      </c>
    </row>
    <row r="767" spans="1:20" x14ac:dyDescent="0.45">
      <c r="A767" s="4" t="s">
        <v>1412</v>
      </c>
      <c r="B767" t="s">
        <v>1413</v>
      </c>
      <c r="C767">
        <v>4</v>
      </c>
      <c r="D767">
        <v>5</v>
      </c>
      <c r="E767" t="s">
        <v>790</v>
      </c>
      <c r="H767">
        <v>3</v>
      </c>
      <c r="I767" s="26">
        <v>3</v>
      </c>
      <c r="J767" s="5"/>
      <c r="K767" s="2"/>
      <c r="L767" s="2"/>
      <c r="M767" s="2"/>
      <c r="N767" s="2"/>
      <c r="O767" s="2"/>
      <c r="P767" s="2"/>
      <c r="Q767" s="5" t="s">
        <v>503</v>
      </c>
      <c r="R767" s="1" t="s">
        <v>589</v>
      </c>
      <c r="S767" s="22" t="s">
        <v>1294</v>
      </c>
      <c r="T767" s="39">
        <f>IFERROR(IF(I767 &gt;= H767, H767/H767, IF(I767 &lt; H767, I767/H767, 0)),0)</f>
        <v>1</v>
      </c>
    </row>
    <row r="768" spans="1:20" x14ac:dyDescent="0.45">
      <c r="A768" s="4" t="s">
        <v>1412</v>
      </c>
      <c r="B768" t="s">
        <v>1413</v>
      </c>
      <c r="C768">
        <v>4</v>
      </c>
      <c r="D768">
        <v>5</v>
      </c>
      <c r="E768" t="s">
        <v>790</v>
      </c>
      <c r="H768">
        <v>3</v>
      </c>
      <c r="I768" s="26">
        <v>3</v>
      </c>
      <c r="J768" s="8">
        <v>44683</v>
      </c>
      <c r="K768" s="18" t="s">
        <v>1412</v>
      </c>
      <c r="L768" s="18"/>
      <c r="M768" s="2">
        <v>4</v>
      </c>
      <c r="N768" s="2"/>
      <c r="O768" s="2">
        <v>2030</v>
      </c>
      <c r="P768" s="2"/>
      <c r="Q768" s="5" t="s">
        <v>503</v>
      </c>
      <c r="R768" s="1" t="s">
        <v>592</v>
      </c>
      <c r="S768" s="22" t="s">
        <v>1295</v>
      </c>
      <c r="T768" s="39">
        <f>IF(I768 &gt;= H768, (I768-H768)/(O768-H768-(O768*(F668+F693+F718+F743))), 0)</f>
        <v>0</v>
      </c>
    </row>
    <row r="769" spans="1:20" x14ac:dyDescent="0.45">
      <c r="A769" s="4" t="s">
        <v>1412</v>
      </c>
      <c r="B769" t="s">
        <v>1413</v>
      </c>
      <c r="C769">
        <v>5</v>
      </c>
      <c r="D769">
        <v>6</v>
      </c>
      <c r="E769" t="s">
        <v>790</v>
      </c>
      <c r="H769">
        <v>2</v>
      </c>
      <c r="I769" s="26">
        <v>2</v>
      </c>
      <c r="J769" s="5"/>
      <c r="K769" s="2"/>
      <c r="L769" s="2"/>
      <c r="M769" s="2"/>
      <c r="N769" s="2"/>
      <c r="O769" s="2"/>
      <c r="P769" s="2"/>
      <c r="Q769" s="5" t="s">
        <v>503</v>
      </c>
      <c r="R769" s="1" t="s">
        <v>591</v>
      </c>
      <c r="S769" s="22" t="s">
        <v>1296</v>
      </c>
      <c r="T769" s="39">
        <f>IFERROR(IF(I769 &gt;= H769, H769/H769, IF(I769 &lt; H769, I769/H769, 0)),0)</f>
        <v>1</v>
      </c>
    </row>
    <row r="770" spans="1:20" x14ac:dyDescent="0.45">
      <c r="A770" s="4" t="s">
        <v>1412</v>
      </c>
      <c r="B770" t="s">
        <v>1413</v>
      </c>
      <c r="C770">
        <v>5</v>
      </c>
      <c r="D770">
        <v>6</v>
      </c>
      <c r="E770" t="s">
        <v>790</v>
      </c>
      <c r="H770">
        <v>2</v>
      </c>
      <c r="I770" s="26">
        <v>2</v>
      </c>
      <c r="J770" s="8">
        <v>44683</v>
      </c>
      <c r="K770" s="18" t="s">
        <v>1412</v>
      </c>
      <c r="L770" s="18"/>
      <c r="M770" s="2">
        <v>5</v>
      </c>
      <c r="N770" s="2"/>
      <c r="O770" s="2">
        <v>2046</v>
      </c>
      <c r="P770" s="2"/>
      <c r="Q770" s="5" t="s">
        <v>503</v>
      </c>
      <c r="R770" s="1" t="s">
        <v>594</v>
      </c>
      <c r="S770" s="22" t="s">
        <v>1297</v>
      </c>
      <c r="T770" s="39">
        <f>IF(I770 &gt;= H770, (I770-H770)/(O770-H770-(O770*(F670+F695+F720+F745))), 0)</f>
        <v>0</v>
      </c>
    </row>
    <row r="771" spans="1:20" x14ac:dyDescent="0.45">
      <c r="A771" s="4" t="s">
        <v>1412</v>
      </c>
      <c r="B771" t="s">
        <v>1413</v>
      </c>
      <c r="C771">
        <v>6</v>
      </c>
      <c r="D771">
        <v>7</v>
      </c>
      <c r="E771" t="s">
        <v>790</v>
      </c>
      <c r="H771">
        <v>1</v>
      </c>
      <c r="I771" s="26">
        <v>0</v>
      </c>
      <c r="J771" s="5"/>
      <c r="K771" s="2"/>
      <c r="L771" s="2"/>
      <c r="M771" s="2"/>
      <c r="N771" s="2"/>
      <c r="O771" s="2"/>
      <c r="P771" s="2"/>
      <c r="Q771" s="5" t="s">
        <v>503</v>
      </c>
      <c r="R771" s="1" t="s">
        <v>593</v>
      </c>
      <c r="S771" s="22" t="s">
        <v>1298</v>
      </c>
      <c r="T771" s="39">
        <f>IFERROR(IF(I771 &gt;= H771, H771/H771, IF(I771 &lt; H771, I771/H771, 0)),0)</f>
        <v>0</v>
      </c>
    </row>
    <row r="772" spans="1:20" x14ac:dyDescent="0.45">
      <c r="A772" s="4" t="s">
        <v>1412</v>
      </c>
      <c r="B772" t="s">
        <v>1413</v>
      </c>
      <c r="C772">
        <v>6</v>
      </c>
      <c r="D772">
        <v>7</v>
      </c>
      <c r="E772" t="s">
        <v>790</v>
      </c>
      <c r="H772">
        <v>1</v>
      </c>
      <c r="I772" s="26">
        <v>0</v>
      </c>
      <c r="J772" s="8">
        <v>44683</v>
      </c>
      <c r="K772" s="18" t="s">
        <v>1412</v>
      </c>
      <c r="L772" s="18"/>
      <c r="M772" s="2">
        <v>6</v>
      </c>
      <c r="N772" s="2"/>
      <c r="O772" s="2">
        <v>2093</v>
      </c>
      <c r="P772" s="2"/>
      <c r="Q772" s="5" t="s">
        <v>503</v>
      </c>
      <c r="R772" s="1" t="s">
        <v>596</v>
      </c>
      <c r="S772" s="22" t="s">
        <v>1299</v>
      </c>
      <c r="T772" s="39">
        <f>IF(I772 &gt;= H772, (I772-H772)/(O772-H772-(O772*(F672+F697+F722+F747))), 0)</f>
        <v>0</v>
      </c>
    </row>
    <row r="773" spans="1:20" x14ac:dyDescent="0.45">
      <c r="A773" s="4" t="s">
        <v>1412</v>
      </c>
      <c r="B773" t="s">
        <v>1413</v>
      </c>
      <c r="C773">
        <v>7</v>
      </c>
      <c r="D773">
        <v>8</v>
      </c>
      <c r="E773" t="s">
        <v>790</v>
      </c>
      <c r="H773">
        <v>1</v>
      </c>
      <c r="I773" s="26">
        <v>1</v>
      </c>
      <c r="J773" s="5"/>
      <c r="K773" s="2"/>
      <c r="L773" s="2"/>
      <c r="M773" s="2"/>
      <c r="N773" s="2"/>
      <c r="O773" s="2"/>
      <c r="P773" s="2"/>
      <c r="Q773" s="5" t="s">
        <v>503</v>
      </c>
      <c r="R773" s="1" t="s">
        <v>595</v>
      </c>
      <c r="S773" s="22" t="s">
        <v>1300</v>
      </c>
      <c r="T773" s="39">
        <f>IFERROR(IF(I773 &gt;= H773, H773/H773, IF(I773 &lt; H773, I773/H773, 0)),0)</f>
        <v>1</v>
      </c>
    </row>
    <row r="774" spans="1:20" x14ac:dyDescent="0.45">
      <c r="A774" s="4" t="s">
        <v>1412</v>
      </c>
      <c r="B774" t="s">
        <v>1413</v>
      </c>
      <c r="C774">
        <v>7</v>
      </c>
      <c r="D774">
        <v>8</v>
      </c>
      <c r="E774" t="s">
        <v>790</v>
      </c>
      <c r="H774">
        <v>1</v>
      </c>
      <c r="I774" s="26">
        <v>1</v>
      </c>
      <c r="J774" s="8">
        <v>44683</v>
      </c>
      <c r="K774" s="18" t="s">
        <v>1412</v>
      </c>
      <c r="L774" s="18"/>
      <c r="M774" s="2">
        <v>7</v>
      </c>
      <c r="N774" s="2"/>
      <c r="O774" s="2">
        <v>2165</v>
      </c>
      <c r="P774" s="2"/>
      <c r="Q774" s="5" t="s">
        <v>503</v>
      </c>
      <c r="R774" s="1" t="s">
        <v>598</v>
      </c>
      <c r="S774" s="22" t="s">
        <v>1301</v>
      </c>
      <c r="T774" s="39">
        <f>IF(I774 &gt;= H774, (I774-H774)/(O774-H774-(O774*(F674+F699+F724+F749))), 0)</f>
        <v>0</v>
      </c>
    </row>
    <row r="775" spans="1:20" x14ac:dyDescent="0.45">
      <c r="A775" s="4" t="s">
        <v>1412</v>
      </c>
      <c r="B775" t="s">
        <v>1413</v>
      </c>
      <c r="C775">
        <v>8</v>
      </c>
      <c r="D775">
        <v>9</v>
      </c>
      <c r="E775" t="s">
        <v>790</v>
      </c>
      <c r="H775">
        <v>4</v>
      </c>
      <c r="I775" s="26">
        <v>3</v>
      </c>
      <c r="J775" s="5"/>
      <c r="K775" s="2"/>
      <c r="L775" s="2"/>
      <c r="M775" s="2"/>
      <c r="N775" s="2"/>
      <c r="O775" s="2"/>
      <c r="P775" s="2"/>
      <c r="Q775" s="5" t="s">
        <v>503</v>
      </c>
      <c r="R775" s="1" t="s">
        <v>597</v>
      </c>
      <c r="S775" s="22" t="s">
        <v>1302</v>
      </c>
      <c r="T775" s="39">
        <f>IFERROR(IF(I775 &gt;= H775, H775/H775, IF(I775 &lt; H775, I775/H775, 0)),0)</f>
        <v>0.75</v>
      </c>
    </row>
    <row r="776" spans="1:20" x14ac:dyDescent="0.45">
      <c r="A776" s="4" t="s">
        <v>1412</v>
      </c>
      <c r="B776" t="s">
        <v>1413</v>
      </c>
      <c r="C776">
        <v>8</v>
      </c>
      <c r="D776">
        <v>9</v>
      </c>
      <c r="E776" t="s">
        <v>790</v>
      </c>
      <c r="H776">
        <v>4</v>
      </c>
      <c r="I776" s="26">
        <v>3</v>
      </c>
      <c r="J776" s="8">
        <v>44683</v>
      </c>
      <c r="K776" s="18" t="s">
        <v>1412</v>
      </c>
      <c r="L776" s="18"/>
      <c r="M776" s="2">
        <v>8</v>
      </c>
      <c r="N776" s="2"/>
      <c r="O776" s="2">
        <v>2258</v>
      </c>
      <c r="P776" s="2"/>
      <c r="Q776" s="5" t="s">
        <v>503</v>
      </c>
      <c r="R776" s="1" t="s">
        <v>600</v>
      </c>
      <c r="S776" s="22" t="s">
        <v>1303</v>
      </c>
      <c r="T776" s="39">
        <f>IF(I776 &gt;= H776, (I776-H776)/(O776-H776-(O776*(F676+F701+F726+F751))), 0)</f>
        <v>0</v>
      </c>
    </row>
    <row r="777" spans="1:20" x14ac:dyDescent="0.45">
      <c r="A777" s="4" t="s">
        <v>1412</v>
      </c>
      <c r="B777" t="s">
        <v>1413</v>
      </c>
      <c r="C777">
        <v>9</v>
      </c>
      <c r="D777">
        <v>10</v>
      </c>
      <c r="E777" t="s">
        <v>790</v>
      </c>
      <c r="H777">
        <v>4</v>
      </c>
      <c r="I777" s="26">
        <v>2</v>
      </c>
      <c r="J777" s="5"/>
      <c r="K777" s="2"/>
      <c r="L777" s="2"/>
      <c r="M777" s="2"/>
      <c r="N777" s="2"/>
      <c r="O777" s="2"/>
      <c r="P777" s="2"/>
      <c r="Q777" s="5" t="s">
        <v>503</v>
      </c>
      <c r="R777" s="1" t="s">
        <v>599</v>
      </c>
      <c r="S777" s="22" t="s">
        <v>1304</v>
      </c>
      <c r="T777" s="39">
        <f>IFERROR(IF(I777 &gt;= H777, H777/H777, IF(I777 &lt; H777, I777/H777, 0)),0)</f>
        <v>0.5</v>
      </c>
    </row>
    <row r="778" spans="1:20" x14ac:dyDescent="0.45">
      <c r="A778" s="4" t="s">
        <v>1412</v>
      </c>
      <c r="B778" t="s">
        <v>1413</v>
      </c>
      <c r="C778">
        <v>9</v>
      </c>
      <c r="D778">
        <v>10</v>
      </c>
      <c r="E778" t="s">
        <v>790</v>
      </c>
      <c r="H778">
        <v>4</v>
      </c>
      <c r="I778" s="26">
        <v>2</v>
      </c>
      <c r="J778" s="8">
        <v>44683</v>
      </c>
      <c r="K778" s="18" t="s">
        <v>1412</v>
      </c>
      <c r="L778" s="18"/>
      <c r="M778" s="2">
        <v>9</v>
      </c>
      <c r="N778" s="2"/>
      <c r="O778" s="2">
        <v>2499</v>
      </c>
      <c r="P778" s="2"/>
      <c r="Q778" s="5" t="s">
        <v>503</v>
      </c>
      <c r="R778" s="1" t="s">
        <v>602</v>
      </c>
      <c r="S778" s="22" t="s">
        <v>1305</v>
      </c>
      <c r="T778" s="39">
        <f>IF(I778 &gt;= H778, (I778-H778)/(O778-H778-(O778*(F678+F703+F728+F753))), 0)</f>
        <v>0</v>
      </c>
    </row>
    <row r="779" spans="1:20" x14ac:dyDescent="0.45">
      <c r="A779" s="4" t="s">
        <v>1412</v>
      </c>
      <c r="B779" t="s">
        <v>1413</v>
      </c>
      <c r="C779">
        <v>10</v>
      </c>
      <c r="D779">
        <v>11</v>
      </c>
      <c r="E779" t="s">
        <v>790</v>
      </c>
      <c r="H779">
        <v>0</v>
      </c>
      <c r="I779" s="26">
        <v>0</v>
      </c>
      <c r="J779" s="5"/>
      <c r="K779" s="2"/>
      <c r="L779" s="2"/>
      <c r="M779" s="2"/>
      <c r="N779" s="2"/>
      <c r="O779" s="2"/>
      <c r="P779" s="2"/>
      <c r="Q779" s="5" t="s">
        <v>503</v>
      </c>
      <c r="R779" s="1" t="s">
        <v>601</v>
      </c>
      <c r="S779" s="22" t="s">
        <v>1306</v>
      </c>
      <c r="T779" s="39">
        <f>IFERROR(IF(I779 &gt;= H779, H779/H779, IF(I779 &lt; H779, I779/H779, 0)),0)</f>
        <v>0</v>
      </c>
    </row>
    <row r="780" spans="1:20" x14ac:dyDescent="0.45">
      <c r="A780" s="4" t="s">
        <v>1412</v>
      </c>
      <c r="B780" t="s">
        <v>1413</v>
      </c>
      <c r="C780">
        <v>10</v>
      </c>
      <c r="D780">
        <v>11</v>
      </c>
      <c r="E780" t="s">
        <v>790</v>
      </c>
      <c r="H780">
        <v>0</v>
      </c>
      <c r="I780" s="26">
        <v>0</v>
      </c>
      <c r="J780" s="8">
        <v>44683</v>
      </c>
      <c r="K780" s="18" t="s">
        <v>1412</v>
      </c>
      <c r="L780" s="18"/>
      <c r="M780" s="2">
        <v>10</v>
      </c>
      <c r="N780" s="2"/>
      <c r="O780" s="2">
        <v>2610</v>
      </c>
      <c r="P780" s="2"/>
      <c r="Q780" s="5" t="s">
        <v>503</v>
      </c>
      <c r="R780" s="1" t="s">
        <v>604</v>
      </c>
      <c r="S780" s="22" t="s">
        <v>1307</v>
      </c>
      <c r="T780" s="39">
        <f>IF(I780 &gt;= H780, (I780-H780)/(O780-H780-(O780*(F680+F705+F730+F755))), 0)</f>
        <v>0</v>
      </c>
    </row>
    <row r="781" spans="1:20" x14ac:dyDescent="0.45">
      <c r="A781" s="4" t="s">
        <v>1412</v>
      </c>
      <c r="B781" t="s">
        <v>1413</v>
      </c>
      <c r="C781">
        <v>11</v>
      </c>
      <c r="D781">
        <v>12</v>
      </c>
      <c r="E781" t="s">
        <v>790</v>
      </c>
      <c r="H781">
        <v>1</v>
      </c>
      <c r="I781" s="26">
        <v>1</v>
      </c>
      <c r="J781" s="5"/>
      <c r="K781" s="2"/>
      <c r="L781" s="2"/>
      <c r="M781" s="2"/>
      <c r="N781" s="2"/>
      <c r="O781" s="2"/>
      <c r="P781" s="2"/>
      <c r="Q781" s="5" t="s">
        <v>503</v>
      </c>
      <c r="R781" s="1" t="s">
        <v>603</v>
      </c>
      <c r="S781" s="22" t="s">
        <v>1308</v>
      </c>
      <c r="T781" s="39">
        <f>IFERROR(IF(I781 &gt;= H781, H781/H781, IF(I781 &lt; H781, I781/H781, 0)),0)</f>
        <v>1</v>
      </c>
    </row>
    <row r="782" spans="1:20" ht="14.65" thickBot="1" x14ac:dyDescent="0.5">
      <c r="A782" s="44" t="s">
        <v>1412</v>
      </c>
      <c r="B782" s="14" t="s">
        <v>1413</v>
      </c>
      <c r="C782" s="14">
        <v>11</v>
      </c>
      <c r="D782" s="14">
        <v>12</v>
      </c>
      <c r="E782" s="14" t="s">
        <v>790</v>
      </c>
      <c r="F782" s="14"/>
      <c r="G782" s="14"/>
      <c r="H782" s="14">
        <v>1</v>
      </c>
      <c r="I782" s="29">
        <v>1</v>
      </c>
      <c r="J782" s="10">
        <v>44683</v>
      </c>
      <c r="K782" s="19" t="s">
        <v>1412</v>
      </c>
      <c r="L782" s="19"/>
      <c r="M782" s="11">
        <v>11</v>
      </c>
      <c r="N782" s="11"/>
      <c r="O782" s="11">
        <v>2500</v>
      </c>
      <c r="P782" s="11"/>
      <c r="Q782" s="17" t="s">
        <v>503</v>
      </c>
      <c r="R782" s="13" t="s">
        <v>1812</v>
      </c>
      <c r="S782" s="24" t="s">
        <v>1309</v>
      </c>
      <c r="T782" s="41">
        <f>IF(I782 &gt;= H782, (I782-H782)/(O782-H782-(O782*(F682+F707+F732+F757))), 0)</f>
        <v>0</v>
      </c>
    </row>
    <row r="783" spans="1:20" ht="14.65" thickTop="1" x14ac:dyDescent="0.45">
      <c r="A783" s="4"/>
      <c r="B783" t="s">
        <v>1414</v>
      </c>
      <c r="D783" t="s">
        <v>708</v>
      </c>
      <c r="E783" t="s">
        <v>709</v>
      </c>
      <c r="F783">
        <v>0.61799999999999999</v>
      </c>
      <c r="I783" s="26"/>
      <c r="J783" s="8">
        <v>45148</v>
      </c>
      <c r="K783" s="18"/>
      <c r="L783" s="18"/>
      <c r="M783" s="2" t="s">
        <v>708</v>
      </c>
      <c r="N783" s="2"/>
      <c r="O783" s="2">
        <v>1519</v>
      </c>
      <c r="P783" s="2"/>
      <c r="Q783" s="5" t="s">
        <v>605</v>
      </c>
      <c r="R783" s="1"/>
      <c r="S783" s="22" t="s">
        <v>1310</v>
      </c>
      <c r="T783" s="37">
        <f>O783*F783</f>
        <v>938.74199999999996</v>
      </c>
    </row>
    <row r="784" spans="1:20" x14ac:dyDescent="0.45">
      <c r="A784" s="4"/>
      <c r="B784" t="s">
        <v>1414</v>
      </c>
      <c r="D784" t="s">
        <v>708</v>
      </c>
      <c r="E784" t="s">
        <v>738</v>
      </c>
      <c r="F784">
        <v>7.3999999999999996E-2</v>
      </c>
      <c r="I784" s="26"/>
      <c r="J784" s="8">
        <v>45148</v>
      </c>
      <c r="K784" s="18"/>
      <c r="L784" s="18"/>
      <c r="M784" s="2" t="s">
        <v>708</v>
      </c>
      <c r="N784" s="2"/>
      <c r="O784" s="2">
        <v>1519</v>
      </c>
      <c r="P784" s="2"/>
      <c r="Q784" s="5" t="s">
        <v>606</v>
      </c>
      <c r="R784" s="1"/>
      <c r="S784" s="22" t="s">
        <v>1311</v>
      </c>
      <c r="T784" s="37">
        <f>O784*F784</f>
        <v>112.40599999999999</v>
      </c>
    </row>
    <row r="785" spans="1:20" x14ac:dyDescent="0.45">
      <c r="A785" s="4"/>
      <c r="B785" t="s">
        <v>1414</v>
      </c>
      <c r="D785" t="s">
        <v>708</v>
      </c>
      <c r="E785" t="s">
        <v>789</v>
      </c>
      <c r="F785">
        <v>0.216</v>
      </c>
      <c r="I785" s="26"/>
      <c r="J785" s="8">
        <v>45148</v>
      </c>
      <c r="K785" s="18"/>
      <c r="L785" s="18"/>
      <c r="M785" s="2" t="s">
        <v>708</v>
      </c>
      <c r="N785" s="2"/>
      <c r="O785" s="2">
        <v>1519</v>
      </c>
      <c r="P785" s="2"/>
      <c r="Q785" s="5" t="s">
        <v>607</v>
      </c>
      <c r="R785" s="1"/>
      <c r="S785" s="22" t="s">
        <v>1312</v>
      </c>
      <c r="T785" s="37">
        <f>O785*F785</f>
        <v>328.10399999999998</v>
      </c>
    </row>
    <row r="786" spans="1:20" x14ac:dyDescent="0.45">
      <c r="A786" s="4"/>
      <c r="B786" t="s">
        <v>1414</v>
      </c>
      <c r="D786" t="s">
        <v>708</v>
      </c>
      <c r="E786" t="s">
        <v>1438</v>
      </c>
      <c r="F786">
        <v>8.2000000000000003E-2</v>
      </c>
      <c r="I786" s="26"/>
      <c r="J786" s="8">
        <v>45148</v>
      </c>
      <c r="K786" s="18"/>
      <c r="L786" s="18"/>
      <c r="M786" s="2" t="s">
        <v>708</v>
      </c>
      <c r="N786" s="2"/>
      <c r="O786" s="2">
        <v>1519</v>
      </c>
      <c r="P786" s="2"/>
      <c r="Q786" s="5" t="s">
        <v>1738</v>
      </c>
      <c r="R786" s="1"/>
      <c r="S786" s="22" t="s">
        <v>1739</v>
      </c>
      <c r="T786" s="37">
        <f>O786*F786</f>
        <v>124.55800000000001</v>
      </c>
    </row>
    <row r="787" spans="1:20" x14ac:dyDescent="0.45">
      <c r="A787" s="43"/>
      <c r="B787" s="9" t="s">
        <v>1414</v>
      </c>
      <c r="C787" s="9"/>
      <c r="D787" s="9" t="s">
        <v>708</v>
      </c>
      <c r="E787" s="9" t="s">
        <v>790</v>
      </c>
      <c r="F787" s="9"/>
      <c r="G787" s="9"/>
      <c r="H787" s="9"/>
      <c r="I787" s="28"/>
      <c r="J787" s="10">
        <v>45148</v>
      </c>
      <c r="K787" s="19"/>
      <c r="L787" s="19"/>
      <c r="M787" s="11" t="s">
        <v>708</v>
      </c>
      <c r="N787" s="11"/>
      <c r="O787" s="11">
        <v>1519</v>
      </c>
      <c r="P787" s="11"/>
      <c r="Q787" s="12" t="s">
        <v>608</v>
      </c>
      <c r="R787" s="13"/>
      <c r="S787" s="23" t="s">
        <v>1313</v>
      </c>
      <c r="T787" s="38">
        <f>O787-SUM(T783:T786)</f>
        <v>15.190000000000055</v>
      </c>
    </row>
    <row r="788" spans="1:20" x14ac:dyDescent="0.45">
      <c r="A788" s="4"/>
      <c r="B788" t="s">
        <v>1414</v>
      </c>
      <c r="D788" t="s">
        <v>708</v>
      </c>
      <c r="E788" t="s">
        <v>709</v>
      </c>
      <c r="G788">
        <v>0.61799999999999999</v>
      </c>
      <c r="I788" s="20">
        <v>14</v>
      </c>
      <c r="J788" s="18">
        <v>45148</v>
      </c>
      <c r="K788" s="18"/>
      <c r="L788" s="18" t="s">
        <v>1414</v>
      </c>
      <c r="M788" s="2"/>
      <c r="N788" s="2" t="s">
        <v>708</v>
      </c>
      <c r="O788" s="2"/>
      <c r="P788" s="2">
        <v>1519</v>
      </c>
      <c r="Q788" s="30" t="s">
        <v>506</v>
      </c>
      <c r="R788" s="1" t="s">
        <v>1879</v>
      </c>
      <c r="S788" s="22" t="s">
        <v>1891</v>
      </c>
      <c r="T788" s="39">
        <f>I788/(G788*P788)</f>
        <v>1.4913575828076299E-2</v>
      </c>
    </row>
    <row r="789" spans="1:20" x14ac:dyDescent="0.45">
      <c r="A789" s="4" t="s">
        <v>1413</v>
      </c>
      <c r="B789" t="s">
        <v>1414</v>
      </c>
      <c r="C789" t="s">
        <v>708</v>
      </c>
      <c r="D789">
        <v>1</v>
      </c>
      <c r="E789" t="s">
        <v>709</v>
      </c>
      <c r="H789">
        <v>16</v>
      </c>
      <c r="I789" s="26">
        <v>60</v>
      </c>
      <c r="J789" s="5"/>
      <c r="K789" s="2"/>
      <c r="L789" s="2"/>
      <c r="M789" s="2"/>
      <c r="N789" s="2"/>
      <c r="O789" s="2"/>
      <c r="P789" s="2"/>
      <c r="Q789" s="5" t="s">
        <v>506</v>
      </c>
      <c r="R789" s="1" t="s">
        <v>611</v>
      </c>
      <c r="S789" s="22" t="s">
        <v>1314</v>
      </c>
      <c r="T789" s="39">
        <f>IFERROR(IF(I789 &gt;= H789, H789/H789, IF(I789 &lt; H789, I789/H789, 0)),0)</f>
        <v>1</v>
      </c>
    </row>
    <row r="790" spans="1:20" x14ac:dyDescent="0.45">
      <c r="A790" s="4" t="s">
        <v>1413</v>
      </c>
      <c r="B790" t="s">
        <v>1414</v>
      </c>
      <c r="C790" t="s">
        <v>708</v>
      </c>
      <c r="D790">
        <v>1</v>
      </c>
      <c r="E790" t="s">
        <v>709</v>
      </c>
      <c r="F790">
        <v>0.63100000000000001</v>
      </c>
      <c r="H790">
        <v>16</v>
      </c>
      <c r="I790" s="26">
        <v>60</v>
      </c>
      <c r="J790" s="8">
        <v>45047</v>
      </c>
      <c r="K790" s="18" t="s">
        <v>1413</v>
      </c>
      <c r="L790" s="18"/>
      <c r="M790" s="2" t="s">
        <v>708</v>
      </c>
      <c r="N790" s="2"/>
      <c r="O790" s="2">
        <v>1678</v>
      </c>
      <c r="P790" s="2"/>
      <c r="Q790" s="5" t="s">
        <v>506</v>
      </c>
      <c r="R790" s="1" t="s">
        <v>613</v>
      </c>
      <c r="S790" s="22" t="s">
        <v>1315</v>
      </c>
      <c r="T790" s="39">
        <f>IF(I790 &gt;= H790, (I790-H790)/((F790*O790)-H790), 0)</f>
        <v>4.2193364518065476E-2</v>
      </c>
    </row>
    <row r="791" spans="1:20" x14ac:dyDescent="0.45">
      <c r="A791" s="4" t="s">
        <v>1413</v>
      </c>
      <c r="B791" t="s">
        <v>1414</v>
      </c>
      <c r="C791">
        <v>1</v>
      </c>
      <c r="D791">
        <v>2</v>
      </c>
      <c r="E791" t="s">
        <v>709</v>
      </c>
      <c r="H791">
        <v>50</v>
      </c>
      <c r="I791" s="26">
        <v>196</v>
      </c>
      <c r="J791" s="5"/>
      <c r="K791" s="2"/>
      <c r="L791" s="2"/>
      <c r="M791" s="2"/>
      <c r="N791" s="2"/>
      <c r="O791" s="2"/>
      <c r="P791" s="2"/>
      <c r="Q791" s="5" t="s">
        <v>506</v>
      </c>
      <c r="R791" s="1" t="s">
        <v>612</v>
      </c>
      <c r="S791" s="22" t="s">
        <v>1316</v>
      </c>
      <c r="T791" s="39">
        <f>IFERROR(IF(I791 &gt;= H791, H791/H791, IF(I791 &lt; H791, I791/H791, 0)),0)</f>
        <v>1</v>
      </c>
    </row>
    <row r="792" spans="1:20" x14ac:dyDescent="0.45">
      <c r="A792" s="4" t="s">
        <v>1413</v>
      </c>
      <c r="B792" t="s">
        <v>1414</v>
      </c>
      <c r="C792">
        <v>1</v>
      </c>
      <c r="D792">
        <v>2</v>
      </c>
      <c r="E792" t="s">
        <v>709</v>
      </c>
      <c r="F792">
        <v>0.65200000000000002</v>
      </c>
      <c r="H792">
        <v>50</v>
      </c>
      <c r="I792" s="26">
        <v>196</v>
      </c>
      <c r="J792" s="8">
        <v>45047</v>
      </c>
      <c r="K792" s="18" t="s">
        <v>1413</v>
      </c>
      <c r="L792" s="18"/>
      <c r="M792" s="2">
        <v>1</v>
      </c>
      <c r="N792" s="2"/>
      <c r="O792" s="2">
        <v>1780</v>
      </c>
      <c r="P792" s="2"/>
      <c r="Q792" s="5" t="s">
        <v>506</v>
      </c>
      <c r="R792" s="1" t="s">
        <v>615</v>
      </c>
      <c r="S792" s="22" t="s">
        <v>1317</v>
      </c>
      <c r="T792" s="39">
        <f>IF(I792 &gt;= H792, (I792-H792)/((F792*O792)-H792), 0)</f>
        <v>0.1314652067425443</v>
      </c>
    </row>
    <row r="793" spans="1:20" x14ac:dyDescent="0.45">
      <c r="A793" s="4" t="s">
        <v>1413</v>
      </c>
      <c r="B793" t="s">
        <v>1414</v>
      </c>
      <c r="C793">
        <v>2</v>
      </c>
      <c r="D793">
        <v>3</v>
      </c>
      <c r="E793" t="s">
        <v>709</v>
      </c>
      <c r="H793">
        <v>154</v>
      </c>
      <c r="I793" s="26">
        <v>261</v>
      </c>
      <c r="J793" s="5"/>
      <c r="K793" s="2"/>
      <c r="L793" s="2"/>
      <c r="M793" s="2"/>
      <c r="N793" s="2"/>
      <c r="O793" s="2"/>
      <c r="P793" s="2"/>
      <c r="Q793" s="5" t="s">
        <v>506</v>
      </c>
      <c r="R793" s="1" t="s">
        <v>614</v>
      </c>
      <c r="S793" s="22" t="s">
        <v>1318</v>
      </c>
      <c r="T793" s="39">
        <f>IFERROR(IF(I793 &gt;= H793, H793/H793, IF(I793 &lt; H793, I793/H793, 0)),0)</f>
        <v>1</v>
      </c>
    </row>
    <row r="794" spans="1:20" x14ac:dyDescent="0.45">
      <c r="A794" s="4" t="s">
        <v>1413</v>
      </c>
      <c r="B794" t="s">
        <v>1414</v>
      </c>
      <c r="C794">
        <v>2</v>
      </c>
      <c r="D794">
        <v>3</v>
      </c>
      <c r="E794" t="s">
        <v>709</v>
      </c>
      <c r="F794">
        <v>0.65600000000000003</v>
      </c>
      <c r="H794">
        <v>154</v>
      </c>
      <c r="I794" s="26">
        <v>261</v>
      </c>
      <c r="J794" s="8">
        <v>45047</v>
      </c>
      <c r="K794" s="18" t="s">
        <v>1413</v>
      </c>
      <c r="L794" s="18"/>
      <c r="M794" s="2">
        <v>2</v>
      </c>
      <c r="N794" s="2"/>
      <c r="O794" s="2">
        <v>1798</v>
      </c>
      <c r="P794" s="2"/>
      <c r="Q794" s="5" t="s">
        <v>506</v>
      </c>
      <c r="R794" s="1" t="s">
        <v>617</v>
      </c>
      <c r="S794" s="22" t="s">
        <v>1319</v>
      </c>
      <c r="T794" s="39">
        <f>IF(I794 &gt;= H794, (I794-H794)/((F794*O794)-H794), 0)</f>
        <v>0.10434056761268781</v>
      </c>
    </row>
    <row r="795" spans="1:20" x14ac:dyDescent="0.45">
      <c r="A795" s="4" t="s">
        <v>1413</v>
      </c>
      <c r="B795" t="s">
        <v>1414</v>
      </c>
      <c r="C795">
        <v>3</v>
      </c>
      <c r="D795">
        <v>4</v>
      </c>
      <c r="E795" t="s">
        <v>709</v>
      </c>
      <c r="H795">
        <v>244</v>
      </c>
      <c r="I795" s="26">
        <v>342</v>
      </c>
      <c r="J795" s="5"/>
      <c r="K795" s="2"/>
      <c r="L795" s="2"/>
      <c r="M795" s="2"/>
      <c r="N795" s="2"/>
      <c r="O795" s="2"/>
      <c r="P795" s="2"/>
      <c r="Q795" s="5" t="s">
        <v>506</v>
      </c>
      <c r="R795" s="1" t="s">
        <v>616</v>
      </c>
      <c r="S795" s="22" t="s">
        <v>1320</v>
      </c>
      <c r="T795" s="39">
        <f>IFERROR(IF(I795 &gt;= H795, H795/H795, IF(I795 &lt; H795, I795/H795, 0)),0)</f>
        <v>1</v>
      </c>
    </row>
    <row r="796" spans="1:20" x14ac:dyDescent="0.45">
      <c r="A796" s="4" t="s">
        <v>1413</v>
      </c>
      <c r="B796" t="s">
        <v>1414</v>
      </c>
      <c r="C796">
        <v>3</v>
      </c>
      <c r="D796">
        <v>4</v>
      </c>
      <c r="E796" t="s">
        <v>709</v>
      </c>
      <c r="F796">
        <v>0.65200000000000002</v>
      </c>
      <c r="H796">
        <v>244</v>
      </c>
      <c r="I796" s="26">
        <v>342</v>
      </c>
      <c r="J796" s="8">
        <v>45047</v>
      </c>
      <c r="K796" s="18" t="s">
        <v>1413</v>
      </c>
      <c r="L796" s="18"/>
      <c r="M796" s="2">
        <v>3</v>
      </c>
      <c r="N796" s="2"/>
      <c r="O796" s="2">
        <v>1904</v>
      </c>
      <c r="P796" s="2"/>
      <c r="Q796" s="5" t="s">
        <v>506</v>
      </c>
      <c r="R796" s="1" t="s">
        <v>619</v>
      </c>
      <c r="S796" s="22" t="s">
        <v>1321</v>
      </c>
      <c r="T796" s="39">
        <f>IF(I796 &gt;= H796, (I796-H796)/((F796*O796)-H796), 0)</f>
        <v>9.8254676120504328E-2</v>
      </c>
    </row>
    <row r="797" spans="1:20" x14ac:dyDescent="0.45">
      <c r="A797" s="4" t="s">
        <v>1413</v>
      </c>
      <c r="B797" t="s">
        <v>1414</v>
      </c>
      <c r="C797">
        <v>4</v>
      </c>
      <c r="D797">
        <v>5</v>
      </c>
      <c r="E797" t="s">
        <v>709</v>
      </c>
      <c r="H797">
        <v>271</v>
      </c>
      <c r="I797" s="26">
        <v>334</v>
      </c>
      <c r="J797" s="5"/>
      <c r="K797" s="2"/>
      <c r="L797" s="2"/>
      <c r="M797" s="2"/>
      <c r="N797" s="2"/>
      <c r="O797" s="2"/>
      <c r="P797" s="2"/>
      <c r="Q797" s="5" t="s">
        <v>506</v>
      </c>
      <c r="R797" s="1" t="s">
        <v>618</v>
      </c>
      <c r="S797" s="22" t="s">
        <v>1322</v>
      </c>
      <c r="T797" s="39">
        <f>IFERROR(IF(I797 &gt;= H797, H797/H797, IF(I797 &lt; H797, I797/H797, 0)),0)</f>
        <v>1</v>
      </c>
    </row>
    <row r="798" spans="1:20" x14ac:dyDescent="0.45">
      <c r="A798" s="4" t="s">
        <v>1413</v>
      </c>
      <c r="B798" t="s">
        <v>1414</v>
      </c>
      <c r="C798">
        <v>4</v>
      </c>
      <c r="D798">
        <v>5</v>
      </c>
      <c r="E798" t="s">
        <v>709</v>
      </c>
      <c r="F798">
        <v>0.64600000000000002</v>
      </c>
      <c r="H798">
        <v>271</v>
      </c>
      <c r="I798" s="26">
        <v>334</v>
      </c>
      <c r="J798" s="8">
        <v>45047</v>
      </c>
      <c r="K798" s="18" t="s">
        <v>1413</v>
      </c>
      <c r="L798" s="18"/>
      <c r="M798" s="2">
        <v>4</v>
      </c>
      <c r="N798" s="2"/>
      <c r="O798" s="2">
        <v>1950</v>
      </c>
      <c r="P798" s="2"/>
      <c r="Q798" s="5" t="s">
        <v>506</v>
      </c>
      <c r="R798" s="1" t="s">
        <v>621</v>
      </c>
      <c r="S798" s="22" t="s">
        <v>1323</v>
      </c>
      <c r="T798" s="39">
        <f>IF(I798 &gt;= H798, (I798-H798)/((F798*O798)-H798), 0)</f>
        <v>6.3720036411449368E-2</v>
      </c>
    </row>
    <row r="799" spans="1:20" x14ac:dyDescent="0.45">
      <c r="A799" s="4" t="s">
        <v>1413</v>
      </c>
      <c r="B799" t="s">
        <v>1414</v>
      </c>
      <c r="C799">
        <v>5</v>
      </c>
      <c r="D799">
        <v>6</v>
      </c>
      <c r="E799" t="s">
        <v>709</v>
      </c>
      <c r="H799">
        <v>358</v>
      </c>
      <c r="I799" s="26">
        <v>402</v>
      </c>
      <c r="J799" s="5"/>
      <c r="K799" s="2"/>
      <c r="L799" s="2"/>
      <c r="M799" s="2"/>
      <c r="N799" s="2"/>
      <c r="O799" s="2"/>
      <c r="P799" s="2"/>
      <c r="Q799" s="5" t="s">
        <v>506</v>
      </c>
      <c r="R799" s="1" t="s">
        <v>620</v>
      </c>
      <c r="S799" s="22" t="s">
        <v>1324</v>
      </c>
      <c r="T799" s="39">
        <f>IFERROR(IF(I799 &gt;= H799, H799/H799, IF(I799 &lt; H799, I799/H799, 0)),0)</f>
        <v>1</v>
      </c>
    </row>
    <row r="800" spans="1:20" x14ac:dyDescent="0.45">
      <c r="A800" s="4" t="s">
        <v>1413</v>
      </c>
      <c r="B800" t="s">
        <v>1414</v>
      </c>
      <c r="C800">
        <v>5</v>
      </c>
      <c r="D800">
        <v>6</v>
      </c>
      <c r="E800" t="s">
        <v>709</v>
      </c>
      <c r="F800">
        <v>0.67200000000000004</v>
      </c>
      <c r="H800">
        <v>358</v>
      </c>
      <c r="I800" s="26">
        <v>402</v>
      </c>
      <c r="J800" s="8">
        <v>45047</v>
      </c>
      <c r="K800" s="18" t="s">
        <v>1413</v>
      </c>
      <c r="L800" s="18"/>
      <c r="M800" s="2">
        <v>5</v>
      </c>
      <c r="N800" s="2"/>
      <c r="O800" s="2">
        <v>2023</v>
      </c>
      <c r="P800" s="2"/>
      <c r="Q800" s="5" t="s">
        <v>506</v>
      </c>
      <c r="R800" s="1" t="s">
        <v>623</v>
      </c>
      <c r="S800" s="22" t="s">
        <v>1325</v>
      </c>
      <c r="T800" s="39">
        <f>IF(I800 &gt;= H800, (I800-H800)/((F800*O800)-H800), 0)</f>
        <v>4.3936029141569868E-2</v>
      </c>
    </row>
    <row r="801" spans="1:20" x14ac:dyDescent="0.45">
      <c r="A801" s="4" t="s">
        <v>1413</v>
      </c>
      <c r="B801" t="s">
        <v>1414</v>
      </c>
      <c r="C801">
        <v>6</v>
      </c>
      <c r="D801">
        <v>7</v>
      </c>
      <c r="E801" t="s">
        <v>709</v>
      </c>
      <c r="H801">
        <v>334</v>
      </c>
      <c r="I801" s="26">
        <v>357</v>
      </c>
      <c r="J801" s="5"/>
      <c r="K801" s="2"/>
      <c r="L801" s="2"/>
      <c r="M801" s="2"/>
      <c r="N801" s="2"/>
      <c r="O801" s="2"/>
      <c r="P801" s="2"/>
      <c r="Q801" s="5" t="s">
        <v>506</v>
      </c>
      <c r="R801" s="1" t="s">
        <v>622</v>
      </c>
      <c r="S801" s="22" t="s">
        <v>1326</v>
      </c>
      <c r="T801" s="39">
        <f>IFERROR(IF(I801 &gt;= H801, H801/H801, IF(I801 &lt; H801, I801/H801, 0)),0)</f>
        <v>1</v>
      </c>
    </row>
    <row r="802" spans="1:20" x14ac:dyDescent="0.45">
      <c r="A802" s="4" t="s">
        <v>1413</v>
      </c>
      <c r="B802" t="s">
        <v>1414</v>
      </c>
      <c r="C802">
        <v>6</v>
      </c>
      <c r="D802">
        <v>7</v>
      </c>
      <c r="E802" t="s">
        <v>709</v>
      </c>
      <c r="F802">
        <v>0.66900000000000004</v>
      </c>
      <c r="H802">
        <v>334</v>
      </c>
      <c r="I802" s="26">
        <v>357</v>
      </c>
      <c r="J802" s="8">
        <v>45047</v>
      </c>
      <c r="K802" s="18" t="s">
        <v>1413</v>
      </c>
      <c r="L802" s="18"/>
      <c r="M802" s="2">
        <v>6</v>
      </c>
      <c r="N802" s="2"/>
      <c r="O802" s="2">
        <v>2085</v>
      </c>
      <c r="P802" s="2"/>
      <c r="Q802" s="5" t="s">
        <v>506</v>
      </c>
      <c r="R802" s="1" t="s">
        <v>625</v>
      </c>
      <c r="S802" s="22" t="s">
        <v>1327</v>
      </c>
      <c r="T802" s="39">
        <f>IF(I802 &gt;= H802, (I802-H802)/((F802*O802)-H802), 0)</f>
        <v>2.1680421165746821E-2</v>
      </c>
    </row>
    <row r="803" spans="1:20" x14ac:dyDescent="0.45">
      <c r="A803" s="4" t="s">
        <v>1413</v>
      </c>
      <c r="B803" t="s">
        <v>1414</v>
      </c>
      <c r="C803">
        <v>7</v>
      </c>
      <c r="D803">
        <v>8</v>
      </c>
      <c r="E803" t="s">
        <v>709</v>
      </c>
      <c r="H803">
        <v>313</v>
      </c>
      <c r="I803" s="26">
        <v>325</v>
      </c>
      <c r="J803" s="5"/>
      <c r="K803" s="2"/>
      <c r="L803" s="2"/>
      <c r="M803" s="2"/>
      <c r="N803" s="2"/>
      <c r="O803" s="2"/>
      <c r="P803" s="2"/>
      <c r="Q803" s="5" t="s">
        <v>506</v>
      </c>
      <c r="R803" s="1" t="s">
        <v>624</v>
      </c>
      <c r="S803" s="22" t="s">
        <v>1328</v>
      </c>
      <c r="T803" s="39">
        <f>IFERROR(IF(I803 &gt;= H803, H803/H803, IF(I803 &lt; H803, I803/H803, 0)),0)</f>
        <v>1</v>
      </c>
    </row>
    <row r="804" spans="1:20" x14ac:dyDescent="0.45">
      <c r="A804" s="4" t="s">
        <v>1413</v>
      </c>
      <c r="B804" t="s">
        <v>1414</v>
      </c>
      <c r="C804">
        <v>7</v>
      </c>
      <c r="D804">
        <v>8</v>
      </c>
      <c r="E804" t="s">
        <v>709</v>
      </c>
      <c r="F804">
        <v>0.66200000000000003</v>
      </c>
      <c r="H804">
        <v>313</v>
      </c>
      <c r="I804" s="26">
        <v>325</v>
      </c>
      <c r="J804" s="8">
        <v>45047</v>
      </c>
      <c r="K804" s="18" t="s">
        <v>1413</v>
      </c>
      <c r="L804" s="18"/>
      <c r="M804" s="2">
        <v>7</v>
      </c>
      <c r="N804" s="2"/>
      <c r="O804" s="2">
        <v>2107</v>
      </c>
      <c r="P804" s="2"/>
      <c r="Q804" s="5" t="s">
        <v>506</v>
      </c>
      <c r="R804" s="1" t="s">
        <v>627</v>
      </c>
      <c r="S804" s="22" t="s">
        <v>1329</v>
      </c>
      <c r="T804" s="39">
        <f>IF(I804 &gt;= H804, (I804-H804)/((F804*O804)-H804), 0)</f>
        <v>1.1092274785225828E-2</v>
      </c>
    </row>
    <row r="805" spans="1:20" x14ac:dyDescent="0.45">
      <c r="A805" s="4" t="s">
        <v>1413</v>
      </c>
      <c r="B805" t="s">
        <v>1414</v>
      </c>
      <c r="C805">
        <v>8</v>
      </c>
      <c r="D805">
        <v>9</v>
      </c>
      <c r="E805" t="s">
        <v>709</v>
      </c>
      <c r="H805">
        <v>341</v>
      </c>
      <c r="I805" s="26">
        <v>345</v>
      </c>
      <c r="J805" s="5"/>
      <c r="K805" s="2"/>
      <c r="L805" s="2"/>
      <c r="M805" s="2"/>
      <c r="N805" s="2"/>
      <c r="O805" s="2"/>
      <c r="P805" s="2"/>
      <c r="Q805" s="5" t="s">
        <v>506</v>
      </c>
      <c r="R805" s="1" t="s">
        <v>626</v>
      </c>
      <c r="S805" s="22" t="s">
        <v>1330</v>
      </c>
      <c r="T805" s="39">
        <f>IFERROR(IF(I805 &gt;= H805, H805/H805, IF(I805 &lt; H805, I805/H805, 0)),0)</f>
        <v>1</v>
      </c>
    </row>
    <row r="806" spans="1:20" x14ac:dyDescent="0.45">
      <c r="A806" s="4" t="s">
        <v>1413</v>
      </c>
      <c r="B806" t="s">
        <v>1414</v>
      </c>
      <c r="C806">
        <v>8</v>
      </c>
      <c r="D806">
        <v>9</v>
      </c>
      <c r="E806" t="s">
        <v>709</v>
      </c>
      <c r="F806">
        <v>0.68</v>
      </c>
      <c r="H806">
        <v>341</v>
      </c>
      <c r="I806" s="26">
        <v>345</v>
      </c>
      <c r="J806" s="8">
        <v>45047</v>
      </c>
      <c r="K806" s="18" t="s">
        <v>1413</v>
      </c>
      <c r="L806" s="18"/>
      <c r="M806" s="2">
        <v>8</v>
      </c>
      <c r="N806" s="2"/>
      <c r="O806" s="2">
        <v>2147</v>
      </c>
      <c r="P806" s="2"/>
      <c r="Q806" s="5" t="s">
        <v>506</v>
      </c>
      <c r="R806" s="1" t="s">
        <v>629</v>
      </c>
      <c r="S806" s="22" t="s">
        <v>1331</v>
      </c>
      <c r="T806" s="39">
        <f>IF(I806 &gt;= H806, (I806-H806)/((F806*O806)-H806), 0)</f>
        <v>3.5747479802673912E-3</v>
      </c>
    </row>
    <row r="807" spans="1:20" x14ac:dyDescent="0.45">
      <c r="A807" s="4" t="s">
        <v>1413</v>
      </c>
      <c r="B807" t="s">
        <v>1414</v>
      </c>
      <c r="C807">
        <v>9</v>
      </c>
      <c r="D807">
        <v>10</v>
      </c>
      <c r="E807" t="s">
        <v>709</v>
      </c>
      <c r="H807">
        <v>394</v>
      </c>
      <c r="I807" s="26">
        <v>391</v>
      </c>
      <c r="J807" s="5"/>
      <c r="K807" s="2"/>
      <c r="L807" s="2"/>
      <c r="M807" s="2"/>
      <c r="N807" s="2"/>
      <c r="O807" s="2"/>
      <c r="P807" s="2"/>
      <c r="Q807" s="5" t="s">
        <v>506</v>
      </c>
      <c r="R807" s="1" t="s">
        <v>628</v>
      </c>
      <c r="S807" s="22" t="s">
        <v>1332</v>
      </c>
      <c r="T807" s="39">
        <f>IFERROR(IF(I807 &gt;= H807, H807/H807, IF(I807 &lt; H807, I807/H807, 0)),0)</f>
        <v>0.99238578680203049</v>
      </c>
    </row>
    <row r="808" spans="1:20" x14ac:dyDescent="0.45">
      <c r="A808" s="4" t="s">
        <v>1413</v>
      </c>
      <c r="B808" t="s">
        <v>1414</v>
      </c>
      <c r="C808">
        <v>9</v>
      </c>
      <c r="D808">
        <v>10</v>
      </c>
      <c r="E808" t="s">
        <v>709</v>
      </c>
      <c r="F808">
        <v>0.66400000000000003</v>
      </c>
      <c r="H808">
        <v>394</v>
      </c>
      <c r="I808" s="26">
        <v>391</v>
      </c>
      <c r="J808" s="8">
        <v>45047</v>
      </c>
      <c r="K808" s="18" t="s">
        <v>1413</v>
      </c>
      <c r="L808" s="18"/>
      <c r="M808" s="2">
        <v>9</v>
      </c>
      <c r="N808" s="2"/>
      <c r="O808" s="2">
        <v>2446</v>
      </c>
      <c r="P808" s="2"/>
      <c r="Q808" s="5" t="s">
        <v>506</v>
      </c>
      <c r="R808" s="1" t="s">
        <v>631</v>
      </c>
      <c r="S808" s="22" t="s">
        <v>1333</v>
      </c>
      <c r="T808" s="39">
        <f>IF(I808 &gt;= H808, (I808-H808)/((F808*O808)-H808), 0)</f>
        <v>0</v>
      </c>
    </row>
    <row r="809" spans="1:20" x14ac:dyDescent="0.45">
      <c r="A809" s="4" t="s">
        <v>1413</v>
      </c>
      <c r="B809" t="s">
        <v>1414</v>
      </c>
      <c r="C809">
        <v>10</v>
      </c>
      <c r="D809">
        <v>11</v>
      </c>
      <c r="E809" t="s">
        <v>709</v>
      </c>
      <c r="H809">
        <v>361</v>
      </c>
      <c r="I809" s="26">
        <v>349</v>
      </c>
      <c r="J809" s="5"/>
      <c r="K809" s="2"/>
      <c r="L809" s="2"/>
      <c r="M809" s="2"/>
      <c r="N809" s="2"/>
      <c r="O809" s="2"/>
      <c r="P809" s="2"/>
      <c r="Q809" s="5" t="s">
        <v>506</v>
      </c>
      <c r="R809" s="1" t="s">
        <v>630</v>
      </c>
      <c r="S809" s="22" t="s">
        <v>1334</v>
      </c>
      <c r="T809" s="39">
        <f>IFERROR(IF(I809 &gt;= H809, H809/H809, IF(I809 &lt; H809, I809/H809, 0)),0)</f>
        <v>0.96675900277008309</v>
      </c>
    </row>
    <row r="810" spans="1:20" x14ac:dyDescent="0.45">
      <c r="A810" s="4" t="s">
        <v>1413</v>
      </c>
      <c r="B810" t="s">
        <v>1414</v>
      </c>
      <c r="C810">
        <v>10</v>
      </c>
      <c r="D810">
        <v>11</v>
      </c>
      <c r="E810" t="s">
        <v>709</v>
      </c>
      <c r="F810">
        <v>0.67400000000000004</v>
      </c>
      <c r="H810">
        <v>361</v>
      </c>
      <c r="I810" s="26">
        <v>349</v>
      </c>
      <c r="J810" s="8">
        <v>45047</v>
      </c>
      <c r="K810" s="18" t="s">
        <v>1413</v>
      </c>
      <c r="L810" s="18"/>
      <c r="M810" s="2">
        <v>10</v>
      </c>
      <c r="N810" s="2"/>
      <c r="O810" s="2">
        <v>2493</v>
      </c>
      <c r="P810" s="2"/>
      <c r="Q810" s="5" t="s">
        <v>506</v>
      </c>
      <c r="R810" s="1" t="s">
        <v>633</v>
      </c>
      <c r="S810" s="22" t="s">
        <v>1335</v>
      </c>
      <c r="T810" s="39">
        <f>IF(I810 &gt;= H810, (I810-H810)/((F810*O810)-H810), 0)</f>
        <v>0</v>
      </c>
    </row>
    <row r="811" spans="1:20" x14ac:dyDescent="0.45">
      <c r="A811" s="4" t="s">
        <v>1413</v>
      </c>
      <c r="B811" t="s">
        <v>1414</v>
      </c>
      <c r="C811">
        <v>11</v>
      </c>
      <c r="D811">
        <v>12</v>
      </c>
      <c r="E811" t="s">
        <v>709</v>
      </c>
      <c r="H811">
        <v>360</v>
      </c>
      <c r="I811" s="26">
        <v>359</v>
      </c>
      <c r="J811" s="5"/>
      <c r="K811" s="2"/>
      <c r="L811" s="2"/>
      <c r="M811" s="2"/>
      <c r="N811" s="2"/>
      <c r="O811" s="2"/>
      <c r="P811" s="2"/>
      <c r="Q811" s="5" t="s">
        <v>506</v>
      </c>
      <c r="R811" s="1" t="s">
        <v>632</v>
      </c>
      <c r="S811" s="22" t="s">
        <v>1336</v>
      </c>
      <c r="T811" s="39">
        <f>IFERROR(IF(I811 &gt;= H811, H811/H811, IF(I811 &lt; H811, I811/H811, 0)),0)</f>
        <v>0.99722222222222223</v>
      </c>
    </row>
    <row r="812" spans="1:20" x14ac:dyDescent="0.45">
      <c r="A812" s="43" t="s">
        <v>1413</v>
      </c>
      <c r="B812" s="9" t="s">
        <v>1414</v>
      </c>
      <c r="C812" s="9">
        <v>11</v>
      </c>
      <c r="D812" s="9">
        <v>12</v>
      </c>
      <c r="E812" s="9" t="s">
        <v>709</v>
      </c>
      <c r="F812" s="9">
        <v>0.68400000000000005</v>
      </c>
      <c r="G812" s="9"/>
      <c r="H812" s="9">
        <v>360</v>
      </c>
      <c r="I812" s="28">
        <v>359</v>
      </c>
      <c r="J812" s="10">
        <v>45047</v>
      </c>
      <c r="K812" s="19" t="s">
        <v>1413</v>
      </c>
      <c r="L812" s="19"/>
      <c r="M812" s="11">
        <v>11</v>
      </c>
      <c r="N812" s="11"/>
      <c r="O812" s="11">
        <v>2601</v>
      </c>
      <c r="P812" s="11"/>
      <c r="Q812" s="12" t="s">
        <v>506</v>
      </c>
      <c r="R812" s="13" t="s">
        <v>1813</v>
      </c>
      <c r="S812" s="23" t="s">
        <v>1337</v>
      </c>
      <c r="T812" s="40">
        <f>IF(I812 &gt;= H812, (I812-H812)/((F812*O812)-H812), 0)</f>
        <v>0</v>
      </c>
    </row>
    <row r="813" spans="1:20" x14ac:dyDescent="0.45">
      <c r="A813" s="4"/>
      <c r="B813" t="s">
        <v>1414</v>
      </c>
      <c r="D813" t="s">
        <v>708</v>
      </c>
      <c r="E813" t="s">
        <v>738</v>
      </c>
      <c r="G813">
        <v>7.3999999999999996E-2</v>
      </c>
      <c r="I813" s="26">
        <v>1</v>
      </c>
      <c r="J813" s="18">
        <v>45148</v>
      </c>
      <c r="K813" s="18"/>
      <c r="L813" s="18" t="s">
        <v>1414</v>
      </c>
      <c r="M813" s="2"/>
      <c r="N813" s="2" t="s">
        <v>708</v>
      </c>
      <c r="O813" s="2"/>
      <c r="P813" s="2">
        <v>1519</v>
      </c>
      <c r="Q813" s="30" t="s">
        <v>609</v>
      </c>
      <c r="R813" s="1" t="s">
        <v>1880</v>
      </c>
      <c r="S813" s="22" t="s">
        <v>1892</v>
      </c>
      <c r="T813" s="39">
        <f>I813/(G813*P813)</f>
        <v>8.8963222603775614E-3</v>
      </c>
    </row>
    <row r="814" spans="1:20" x14ac:dyDescent="0.45">
      <c r="A814" s="4" t="s">
        <v>1413</v>
      </c>
      <c r="B814" t="s">
        <v>1414</v>
      </c>
      <c r="C814" t="s">
        <v>708</v>
      </c>
      <c r="D814">
        <v>1</v>
      </c>
      <c r="E814" t="s">
        <v>738</v>
      </c>
      <c r="H814">
        <v>1</v>
      </c>
      <c r="I814" s="26">
        <v>2</v>
      </c>
      <c r="J814" s="5"/>
      <c r="K814" s="2"/>
      <c r="L814" s="2"/>
      <c r="M814" s="2"/>
      <c r="N814" s="2"/>
      <c r="O814" s="2"/>
      <c r="P814" s="2"/>
      <c r="Q814" s="5" t="s">
        <v>609</v>
      </c>
      <c r="R814" s="1" t="s">
        <v>634</v>
      </c>
      <c r="S814" s="22" t="s">
        <v>1338</v>
      </c>
      <c r="T814" s="39">
        <f>IFERROR(IF(I814 &gt;= H814, H814/H814, IF(I814 &lt; H814, I814/H814, 0)),0)</f>
        <v>1</v>
      </c>
    </row>
    <row r="815" spans="1:20" x14ac:dyDescent="0.45">
      <c r="A815" s="4" t="s">
        <v>1413</v>
      </c>
      <c r="B815" t="s">
        <v>1414</v>
      </c>
      <c r="C815" t="s">
        <v>708</v>
      </c>
      <c r="D815">
        <v>1</v>
      </c>
      <c r="E815" t="s">
        <v>738</v>
      </c>
      <c r="F815">
        <v>5.3999999999999999E-2</v>
      </c>
      <c r="H815">
        <v>1</v>
      </c>
      <c r="I815" s="26">
        <v>2</v>
      </c>
      <c r="J815" s="8">
        <v>45047</v>
      </c>
      <c r="K815" s="18" t="s">
        <v>1413</v>
      </c>
      <c r="L815" s="18"/>
      <c r="M815" s="2" t="s">
        <v>708</v>
      </c>
      <c r="N815" s="2"/>
      <c r="O815" s="2">
        <v>1678</v>
      </c>
      <c r="P815" s="2"/>
      <c r="Q815" s="5" t="s">
        <v>609</v>
      </c>
      <c r="R815" s="1" t="s">
        <v>636</v>
      </c>
      <c r="S815" s="22" t="s">
        <v>1339</v>
      </c>
      <c r="T815" s="39">
        <f>IF(I815 &gt;= H815, (I815-H815)/((F815*O815)-H815), 0)</f>
        <v>1.1159219747355266E-2</v>
      </c>
    </row>
    <row r="816" spans="1:20" x14ac:dyDescent="0.45">
      <c r="A816" s="4" t="s">
        <v>1413</v>
      </c>
      <c r="B816" t="s">
        <v>1414</v>
      </c>
      <c r="C816">
        <v>1</v>
      </c>
      <c r="D816">
        <v>2</v>
      </c>
      <c r="E816" t="s">
        <v>738</v>
      </c>
      <c r="H816">
        <v>10</v>
      </c>
      <c r="I816" s="26">
        <v>16</v>
      </c>
      <c r="J816" s="5"/>
      <c r="K816" s="2"/>
      <c r="L816" s="2"/>
      <c r="M816" s="2"/>
      <c r="N816" s="2"/>
      <c r="O816" s="2"/>
      <c r="P816" s="2"/>
      <c r="Q816" s="5" t="s">
        <v>609</v>
      </c>
      <c r="R816" s="1" t="s">
        <v>635</v>
      </c>
      <c r="S816" s="22" t="s">
        <v>1340</v>
      </c>
      <c r="T816" s="39">
        <f>IFERROR(IF(I816 &gt;= H816, H816/H816, IF(I816 &lt; H816, I816/H816, 0)),0)</f>
        <v>1</v>
      </c>
    </row>
    <row r="817" spans="1:20" x14ac:dyDescent="0.45">
      <c r="A817" s="4" t="s">
        <v>1413</v>
      </c>
      <c r="B817" t="s">
        <v>1414</v>
      </c>
      <c r="C817">
        <v>1</v>
      </c>
      <c r="D817">
        <v>2</v>
      </c>
      <c r="E817" t="s">
        <v>738</v>
      </c>
      <c r="F817">
        <v>5.1999999999999998E-2</v>
      </c>
      <c r="H817">
        <v>10</v>
      </c>
      <c r="I817" s="26">
        <v>16</v>
      </c>
      <c r="J817" s="8">
        <v>45047</v>
      </c>
      <c r="K817" s="18" t="s">
        <v>1413</v>
      </c>
      <c r="L817" s="18"/>
      <c r="M817" s="2">
        <v>1</v>
      </c>
      <c r="N817" s="2"/>
      <c r="O817" s="2">
        <v>1780</v>
      </c>
      <c r="P817" s="2"/>
      <c r="Q817" s="5" t="s">
        <v>609</v>
      </c>
      <c r="R817" s="1" t="s">
        <v>638</v>
      </c>
      <c r="S817" s="22" t="s">
        <v>1341</v>
      </c>
      <c r="T817" s="39">
        <f>IF(I817 &gt;= H817, (I817-H817)/((F817*O817)-H817), 0)</f>
        <v>7.2674418604651167E-2</v>
      </c>
    </row>
    <row r="818" spans="1:20" x14ac:dyDescent="0.45">
      <c r="A818" s="4" t="s">
        <v>1413</v>
      </c>
      <c r="B818" t="s">
        <v>1414</v>
      </c>
      <c r="C818">
        <v>2</v>
      </c>
      <c r="D818">
        <v>3</v>
      </c>
      <c r="E818" t="s">
        <v>738</v>
      </c>
      <c r="H818">
        <v>13</v>
      </c>
      <c r="I818" s="26">
        <v>22</v>
      </c>
      <c r="J818" s="5"/>
      <c r="K818" s="2"/>
      <c r="L818" s="2"/>
      <c r="M818" s="2"/>
      <c r="N818" s="2"/>
      <c r="O818" s="2"/>
      <c r="P818" s="2"/>
      <c r="Q818" s="5" t="s">
        <v>609</v>
      </c>
      <c r="R818" s="1" t="s">
        <v>637</v>
      </c>
      <c r="S818" s="22" t="s">
        <v>1342</v>
      </c>
      <c r="T818" s="39">
        <f>IFERROR(IF(I818 &gt;= H818, H818/H818, IF(I818 &lt; H818, I818/H818, 0)),0)</f>
        <v>1</v>
      </c>
    </row>
    <row r="819" spans="1:20" x14ac:dyDescent="0.45">
      <c r="A819" s="4" t="s">
        <v>1413</v>
      </c>
      <c r="B819" t="s">
        <v>1414</v>
      </c>
      <c r="C819">
        <v>2</v>
      </c>
      <c r="D819">
        <v>3</v>
      </c>
      <c r="E819" t="s">
        <v>738</v>
      </c>
      <c r="F819">
        <v>5.6000000000000001E-2</v>
      </c>
      <c r="H819">
        <v>13</v>
      </c>
      <c r="I819" s="26">
        <v>22</v>
      </c>
      <c r="J819" s="8">
        <v>45047</v>
      </c>
      <c r="K819" s="18" t="s">
        <v>1413</v>
      </c>
      <c r="L819" s="18"/>
      <c r="M819" s="2">
        <v>2</v>
      </c>
      <c r="N819" s="2"/>
      <c r="O819" s="2">
        <v>1798</v>
      </c>
      <c r="P819" s="2"/>
      <c r="Q819" s="5" t="s">
        <v>609</v>
      </c>
      <c r="R819" s="1" t="s">
        <v>640</v>
      </c>
      <c r="S819" s="22" t="s">
        <v>1343</v>
      </c>
      <c r="T819" s="39">
        <f>IF(I819 &gt;= H819, (I819-H819)/((F819*O819)-H819), 0)</f>
        <v>0.10263662074628227</v>
      </c>
    </row>
    <row r="820" spans="1:20" x14ac:dyDescent="0.45">
      <c r="A820" s="4" t="s">
        <v>1413</v>
      </c>
      <c r="B820" t="s">
        <v>1414</v>
      </c>
      <c r="C820">
        <v>3</v>
      </c>
      <c r="D820">
        <v>4</v>
      </c>
      <c r="E820" t="s">
        <v>738</v>
      </c>
      <c r="H820">
        <v>29</v>
      </c>
      <c r="I820" s="26">
        <v>43</v>
      </c>
      <c r="J820" s="5"/>
      <c r="K820" s="2"/>
      <c r="L820" s="2"/>
      <c r="M820" s="2"/>
      <c r="N820" s="2"/>
      <c r="O820" s="2"/>
      <c r="P820" s="2"/>
      <c r="Q820" s="5" t="s">
        <v>609</v>
      </c>
      <c r="R820" s="1" t="s">
        <v>639</v>
      </c>
      <c r="S820" s="22" t="s">
        <v>1344</v>
      </c>
      <c r="T820" s="39">
        <f>IFERROR(IF(I820 &gt;= H820, H820/H820, IF(I820 &lt; H820, I820/H820, 0)),0)</f>
        <v>1</v>
      </c>
    </row>
    <row r="821" spans="1:20" x14ac:dyDescent="0.45">
      <c r="A821" s="4" t="s">
        <v>1413</v>
      </c>
      <c r="B821" t="s">
        <v>1414</v>
      </c>
      <c r="C821">
        <v>3</v>
      </c>
      <c r="D821">
        <v>4</v>
      </c>
      <c r="E821" t="s">
        <v>738</v>
      </c>
      <c r="F821">
        <v>5.8999999999999997E-2</v>
      </c>
      <c r="H821">
        <v>29</v>
      </c>
      <c r="I821" s="26">
        <v>43</v>
      </c>
      <c r="J821" s="8">
        <v>45047</v>
      </c>
      <c r="K821" s="18" t="s">
        <v>1413</v>
      </c>
      <c r="L821" s="18"/>
      <c r="M821" s="2">
        <v>3</v>
      </c>
      <c r="N821" s="2"/>
      <c r="O821" s="2">
        <v>1904</v>
      </c>
      <c r="P821" s="2"/>
      <c r="Q821" s="5" t="s">
        <v>609</v>
      </c>
      <c r="R821" s="1" t="s">
        <v>642</v>
      </c>
      <c r="S821" s="22" t="s">
        <v>1345</v>
      </c>
      <c r="T821" s="39">
        <f>IF(I821 &gt;= H821, (I821-H821)/((F821*O821)-H821), 0)</f>
        <v>0.16799462417202649</v>
      </c>
    </row>
    <row r="822" spans="1:20" x14ac:dyDescent="0.45">
      <c r="A822" s="4" t="s">
        <v>1413</v>
      </c>
      <c r="B822" t="s">
        <v>1414</v>
      </c>
      <c r="C822">
        <v>4</v>
      </c>
      <c r="D822">
        <v>5</v>
      </c>
      <c r="E822" t="s">
        <v>738</v>
      </c>
      <c r="H822">
        <v>28</v>
      </c>
      <c r="I822" s="26">
        <v>28</v>
      </c>
      <c r="J822" s="5"/>
      <c r="K822" s="2"/>
      <c r="L822" s="2"/>
      <c r="M822" s="2"/>
      <c r="N822" s="2"/>
      <c r="O822" s="2"/>
      <c r="P822" s="2"/>
      <c r="Q822" s="5" t="s">
        <v>609</v>
      </c>
      <c r="R822" s="1" t="s">
        <v>641</v>
      </c>
      <c r="S822" s="22" t="s">
        <v>1346</v>
      </c>
      <c r="T822" s="39">
        <f>IFERROR(IF(I822 &gt;= H822, H822/H822, IF(I822 &lt; H822, I822/H822, 0)),0)</f>
        <v>1</v>
      </c>
    </row>
    <row r="823" spans="1:20" x14ac:dyDescent="0.45">
      <c r="A823" s="4" t="s">
        <v>1413</v>
      </c>
      <c r="B823" t="s">
        <v>1414</v>
      </c>
      <c r="C823">
        <v>4</v>
      </c>
      <c r="D823">
        <v>5</v>
      </c>
      <c r="E823" t="s">
        <v>738</v>
      </c>
      <c r="F823">
        <v>5.2999999999999999E-2</v>
      </c>
      <c r="H823">
        <v>28</v>
      </c>
      <c r="I823" s="26">
        <v>28</v>
      </c>
      <c r="J823" s="8">
        <v>45047</v>
      </c>
      <c r="K823" s="18" t="s">
        <v>1413</v>
      </c>
      <c r="L823" s="18"/>
      <c r="M823" s="2">
        <v>4</v>
      </c>
      <c r="N823" s="2"/>
      <c r="O823" s="2">
        <v>1950</v>
      </c>
      <c r="P823" s="2"/>
      <c r="Q823" s="5" t="s">
        <v>609</v>
      </c>
      <c r="R823" s="1" t="s">
        <v>644</v>
      </c>
      <c r="S823" s="22" t="s">
        <v>1347</v>
      </c>
      <c r="T823" s="39">
        <f>IF(I823 &gt;= H823, (I823-H823)/((F823*O823)-H823), 0)</f>
        <v>0</v>
      </c>
    </row>
    <row r="824" spans="1:20" x14ac:dyDescent="0.45">
      <c r="A824" s="4" t="s">
        <v>1413</v>
      </c>
      <c r="B824" t="s">
        <v>1414</v>
      </c>
      <c r="C824">
        <v>5</v>
      </c>
      <c r="D824">
        <v>6</v>
      </c>
      <c r="E824" t="s">
        <v>738</v>
      </c>
      <c r="H824">
        <v>39</v>
      </c>
      <c r="I824" s="26">
        <v>43</v>
      </c>
      <c r="J824" s="5"/>
      <c r="K824" s="2"/>
      <c r="L824" s="2"/>
      <c r="M824" s="2"/>
      <c r="N824" s="2"/>
      <c r="O824" s="2"/>
      <c r="P824" s="2"/>
      <c r="Q824" s="5" t="s">
        <v>609</v>
      </c>
      <c r="R824" s="1" t="s">
        <v>643</v>
      </c>
      <c r="S824" s="22" t="s">
        <v>1348</v>
      </c>
      <c r="T824" s="39">
        <f>IFERROR(IF(I824 &gt;= H824, H824/H824, IF(I824 &lt; H824, I824/H824, 0)),0)</f>
        <v>1</v>
      </c>
    </row>
    <row r="825" spans="1:20" x14ac:dyDescent="0.45">
      <c r="A825" s="4" t="s">
        <v>1413</v>
      </c>
      <c r="B825" t="s">
        <v>1414</v>
      </c>
      <c r="C825">
        <v>5</v>
      </c>
      <c r="D825">
        <v>6</v>
      </c>
      <c r="E825" t="s">
        <v>738</v>
      </c>
      <c r="F825">
        <v>5.8000000000000003E-2</v>
      </c>
      <c r="H825">
        <v>39</v>
      </c>
      <c r="I825" s="26">
        <v>43</v>
      </c>
      <c r="J825" s="8">
        <v>45047</v>
      </c>
      <c r="K825" s="18" t="s">
        <v>1413</v>
      </c>
      <c r="L825" s="18"/>
      <c r="M825" s="2">
        <v>5</v>
      </c>
      <c r="N825" s="2"/>
      <c r="O825" s="2">
        <v>2023</v>
      </c>
      <c r="P825" s="2"/>
      <c r="Q825" s="5" t="s">
        <v>609</v>
      </c>
      <c r="R825" s="1" t="s">
        <v>646</v>
      </c>
      <c r="S825" s="22" t="s">
        <v>1349</v>
      </c>
      <c r="T825" s="39">
        <f>IF(I825 &gt;= H825, (I825-H825)/((F825*O825)-H825), 0)</f>
        <v>5.1063395205147188E-2</v>
      </c>
    </row>
    <row r="826" spans="1:20" x14ac:dyDescent="0.45">
      <c r="A826" s="4" t="s">
        <v>1413</v>
      </c>
      <c r="B826" t="s">
        <v>1414</v>
      </c>
      <c r="C826">
        <v>6</v>
      </c>
      <c r="D826">
        <v>7</v>
      </c>
      <c r="E826" t="s">
        <v>738</v>
      </c>
      <c r="H826">
        <v>27</v>
      </c>
      <c r="I826" s="26">
        <v>32</v>
      </c>
      <c r="J826" s="5"/>
      <c r="K826" s="2"/>
      <c r="L826" s="2"/>
      <c r="M826" s="2"/>
      <c r="N826" s="2"/>
      <c r="O826" s="2"/>
      <c r="P826" s="2"/>
      <c r="Q826" s="5" t="s">
        <v>609</v>
      </c>
      <c r="R826" s="1" t="s">
        <v>645</v>
      </c>
      <c r="S826" s="22" t="s">
        <v>1350</v>
      </c>
      <c r="T826" s="39">
        <f>IFERROR(IF(I826 &gt;= H826, H826/H826, IF(I826 &lt; H826, I826/H826, 0)),0)</f>
        <v>1</v>
      </c>
    </row>
    <row r="827" spans="1:20" x14ac:dyDescent="0.45">
      <c r="A827" s="4" t="s">
        <v>1413</v>
      </c>
      <c r="B827" t="s">
        <v>1414</v>
      </c>
      <c r="C827">
        <v>6</v>
      </c>
      <c r="D827">
        <v>7</v>
      </c>
      <c r="E827" t="s">
        <v>738</v>
      </c>
      <c r="F827">
        <v>5.5E-2</v>
      </c>
      <c r="H827">
        <v>27</v>
      </c>
      <c r="I827" s="26">
        <v>32</v>
      </c>
      <c r="J827" s="8">
        <v>45047</v>
      </c>
      <c r="K827" s="18" t="s">
        <v>1413</v>
      </c>
      <c r="L827" s="18"/>
      <c r="M827" s="2">
        <v>6</v>
      </c>
      <c r="N827" s="2"/>
      <c r="O827" s="2">
        <v>2085</v>
      </c>
      <c r="P827" s="2"/>
      <c r="Q827" s="5" t="s">
        <v>609</v>
      </c>
      <c r="R827" s="1" t="s">
        <v>648</v>
      </c>
      <c r="S827" s="22" t="s">
        <v>1351</v>
      </c>
      <c r="T827" s="39">
        <f>IF(I827 &gt;= H827, (I827-H827)/((F827*O827)-H827), 0)</f>
        <v>5.7028799543769604E-2</v>
      </c>
    </row>
    <row r="828" spans="1:20" x14ac:dyDescent="0.45">
      <c r="A828" s="4" t="s">
        <v>1413</v>
      </c>
      <c r="B828" t="s">
        <v>1414</v>
      </c>
      <c r="C828">
        <v>7</v>
      </c>
      <c r="D828">
        <v>8</v>
      </c>
      <c r="E828" t="s">
        <v>738</v>
      </c>
      <c r="H828">
        <v>33</v>
      </c>
      <c r="I828" s="26">
        <v>31</v>
      </c>
      <c r="J828" s="5"/>
      <c r="K828" s="2"/>
      <c r="L828" s="2"/>
      <c r="M828" s="2"/>
      <c r="N828" s="2"/>
      <c r="O828" s="2"/>
      <c r="P828" s="2"/>
      <c r="Q828" s="5" t="s">
        <v>609</v>
      </c>
      <c r="R828" s="1" t="s">
        <v>647</v>
      </c>
      <c r="S828" s="22" t="s">
        <v>1352</v>
      </c>
      <c r="T828" s="39">
        <f>IFERROR(IF(I828 &gt;= H828, H828/H828, IF(I828 &lt; H828, I828/H828, 0)),0)</f>
        <v>0.93939393939393945</v>
      </c>
    </row>
    <row r="829" spans="1:20" x14ac:dyDescent="0.45">
      <c r="A829" s="4" t="s">
        <v>1413</v>
      </c>
      <c r="B829" t="s">
        <v>1414</v>
      </c>
      <c r="C829">
        <v>7</v>
      </c>
      <c r="D829">
        <v>8</v>
      </c>
      <c r="E829" t="s">
        <v>738</v>
      </c>
      <c r="F829">
        <v>5.6000000000000001E-2</v>
      </c>
      <c r="H829">
        <v>33</v>
      </c>
      <c r="I829" s="26">
        <v>31</v>
      </c>
      <c r="J829" s="8">
        <v>45047</v>
      </c>
      <c r="K829" s="18" t="s">
        <v>1413</v>
      </c>
      <c r="L829" s="18"/>
      <c r="M829" s="2">
        <v>7</v>
      </c>
      <c r="N829" s="2"/>
      <c r="O829" s="2">
        <v>2107</v>
      </c>
      <c r="P829" s="2"/>
      <c r="Q829" s="5" t="s">
        <v>609</v>
      </c>
      <c r="R829" s="1" t="s">
        <v>650</v>
      </c>
      <c r="S829" s="22" t="s">
        <v>1353</v>
      </c>
      <c r="T829" s="39">
        <f>IF(I829 &gt;= H829, (I829-H829)/((F829*O829)-H829), 0)</f>
        <v>0</v>
      </c>
    </row>
    <row r="830" spans="1:20" x14ac:dyDescent="0.45">
      <c r="A830" s="4" t="s">
        <v>1413</v>
      </c>
      <c r="B830" t="s">
        <v>1414</v>
      </c>
      <c r="C830">
        <v>8</v>
      </c>
      <c r="D830">
        <v>9</v>
      </c>
      <c r="E830" t="s">
        <v>738</v>
      </c>
      <c r="H830">
        <v>34</v>
      </c>
      <c r="I830" s="26">
        <v>38</v>
      </c>
      <c r="J830" s="5"/>
      <c r="K830" s="2"/>
      <c r="L830" s="2"/>
      <c r="M830" s="2"/>
      <c r="N830" s="2"/>
      <c r="O830" s="2"/>
      <c r="P830" s="2"/>
      <c r="Q830" s="5" t="s">
        <v>609</v>
      </c>
      <c r="R830" s="1" t="s">
        <v>649</v>
      </c>
      <c r="S830" s="22" t="s">
        <v>1354</v>
      </c>
      <c r="T830" s="39">
        <f>IFERROR(IF(I830 &gt;= H830, H830/H830, IF(I830 &lt; H830, I830/H830, 0)),0)</f>
        <v>1</v>
      </c>
    </row>
    <row r="831" spans="1:20" x14ac:dyDescent="0.45">
      <c r="A831" s="4" t="s">
        <v>1413</v>
      </c>
      <c r="B831" t="s">
        <v>1414</v>
      </c>
      <c r="C831">
        <v>8</v>
      </c>
      <c r="D831">
        <v>9</v>
      </c>
      <c r="E831" t="s">
        <v>738</v>
      </c>
      <c r="F831">
        <v>5.6000000000000001E-2</v>
      </c>
      <c r="H831">
        <v>34</v>
      </c>
      <c r="I831" s="26">
        <v>38</v>
      </c>
      <c r="J831" s="8">
        <v>45047</v>
      </c>
      <c r="K831" s="18" t="s">
        <v>1413</v>
      </c>
      <c r="L831" s="18"/>
      <c r="M831" s="2">
        <v>8</v>
      </c>
      <c r="N831" s="2"/>
      <c r="O831" s="2">
        <v>2147</v>
      </c>
      <c r="P831" s="2"/>
      <c r="Q831" s="5" t="s">
        <v>609</v>
      </c>
      <c r="R831" s="1" t="s">
        <v>652</v>
      </c>
      <c r="S831" s="22" t="s">
        <v>1355</v>
      </c>
      <c r="T831" s="39">
        <f>IF(I831 &gt;= H831, (I831-H831)/((F831*O831)-H831), 0)</f>
        <v>4.6386492253455792E-2</v>
      </c>
    </row>
    <row r="832" spans="1:20" x14ac:dyDescent="0.45">
      <c r="A832" s="4" t="s">
        <v>1413</v>
      </c>
      <c r="B832" t="s">
        <v>1414</v>
      </c>
      <c r="C832">
        <v>9</v>
      </c>
      <c r="D832">
        <v>10</v>
      </c>
      <c r="E832" t="s">
        <v>738</v>
      </c>
      <c r="H832">
        <v>37</v>
      </c>
      <c r="I832" s="26">
        <v>38</v>
      </c>
      <c r="J832" s="5"/>
      <c r="K832" s="2"/>
      <c r="L832" s="2"/>
      <c r="M832" s="2"/>
      <c r="N832" s="2"/>
      <c r="O832" s="2"/>
      <c r="P832" s="2"/>
      <c r="Q832" s="5" t="s">
        <v>609</v>
      </c>
      <c r="R832" s="1" t="s">
        <v>651</v>
      </c>
      <c r="S832" s="22" t="s">
        <v>1356</v>
      </c>
      <c r="T832" s="39">
        <f>IFERROR(IF(I832 &gt;= H832, H832/H832, IF(I832 &lt; H832, I832/H832, 0)),0)</f>
        <v>1</v>
      </c>
    </row>
    <row r="833" spans="1:20" x14ac:dyDescent="0.45">
      <c r="A833" s="4" t="s">
        <v>1413</v>
      </c>
      <c r="B833" t="s">
        <v>1414</v>
      </c>
      <c r="C833">
        <v>9</v>
      </c>
      <c r="D833">
        <v>10</v>
      </c>
      <c r="E833" t="s">
        <v>738</v>
      </c>
      <c r="F833">
        <v>5.8999999999999997E-2</v>
      </c>
      <c r="H833">
        <v>37</v>
      </c>
      <c r="I833" s="26">
        <v>38</v>
      </c>
      <c r="J833" s="8">
        <v>45047</v>
      </c>
      <c r="K833" s="18" t="s">
        <v>1413</v>
      </c>
      <c r="L833" s="18"/>
      <c r="M833" s="2">
        <v>9</v>
      </c>
      <c r="N833" s="2"/>
      <c r="O833" s="2">
        <v>2446</v>
      </c>
      <c r="P833" s="2"/>
      <c r="Q833" s="5" t="s">
        <v>609</v>
      </c>
      <c r="R833" s="1" t="s">
        <v>654</v>
      </c>
      <c r="S833" s="22" t="s">
        <v>1357</v>
      </c>
      <c r="T833" s="39">
        <f>IF(I833 &gt;= H833, (I833-H833)/((F833*O833)-H833), 0)</f>
        <v>9.3184486646663064E-3</v>
      </c>
    </row>
    <row r="834" spans="1:20" x14ac:dyDescent="0.45">
      <c r="A834" s="4" t="s">
        <v>1413</v>
      </c>
      <c r="B834" t="s">
        <v>1414</v>
      </c>
      <c r="C834">
        <v>10</v>
      </c>
      <c r="D834">
        <v>11</v>
      </c>
      <c r="E834" t="s">
        <v>738</v>
      </c>
      <c r="H834">
        <v>32</v>
      </c>
      <c r="I834" s="26">
        <v>31</v>
      </c>
      <c r="J834" s="5"/>
      <c r="K834" s="2"/>
      <c r="L834" s="2"/>
      <c r="M834" s="2"/>
      <c r="N834" s="2"/>
      <c r="O834" s="2"/>
      <c r="P834" s="2"/>
      <c r="Q834" s="5" t="s">
        <v>609</v>
      </c>
      <c r="R834" s="1" t="s">
        <v>653</v>
      </c>
      <c r="S834" s="22" t="s">
        <v>1358</v>
      </c>
      <c r="T834" s="39">
        <f>IFERROR(IF(I834 &gt;= H834, H834/H834, IF(I834 &lt; H834, I834/H834, 0)),0)</f>
        <v>0.96875</v>
      </c>
    </row>
    <row r="835" spans="1:20" x14ac:dyDescent="0.45">
      <c r="A835" s="4" t="s">
        <v>1413</v>
      </c>
      <c r="B835" t="s">
        <v>1414</v>
      </c>
      <c r="C835">
        <v>10</v>
      </c>
      <c r="D835">
        <v>11</v>
      </c>
      <c r="E835" t="s">
        <v>738</v>
      </c>
      <c r="F835">
        <v>5.8000000000000003E-2</v>
      </c>
      <c r="H835">
        <v>32</v>
      </c>
      <c r="I835" s="26">
        <v>31</v>
      </c>
      <c r="J835" s="8">
        <v>45047</v>
      </c>
      <c r="K835" s="18" t="s">
        <v>1413</v>
      </c>
      <c r="L835" s="18"/>
      <c r="M835" s="2">
        <v>10</v>
      </c>
      <c r="N835" s="2"/>
      <c r="O835" s="2">
        <v>2493</v>
      </c>
      <c r="P835" s="2"/>
      <c r="Q835" s="5" t="s">
        <v>609</v>
      </c>
      <c r="R835" s="1" t="s">
        <v>656</v>
      </c>
      <c r="S835" s="22" t="s">
        <v>1359</v>
      </c>
      <c r="T835" s="39">
        <f>IF(I835 &gt;= H835, (I835-H835)/((F835*O835)-H835), 0)</f>
        <v>0</v>
      </c>
    </row>
    <row r="836" spans="1:20" x14ac:dyDescent="0.45">
      <c r="A836" s="4" t="s">
        <v>1413</v>
      </c>
      <c r="B836" t="s">
        <v>1414</v>
      </c>
      <c r="C836">
        <v>11</v>
      </c>
      <c r="D836">
        <v>12</v>
      </c>
      <c r="E836" t="s">
        <v>738</v>
      </c>
      <c r="H836">
        <v>34</v>
      </c>
      <c r="I836" s="26">
        <v>34</v>
      </c>
      <c r="J836" s="5"/>
      <c r="K836" s="2"/>
      <c r="L836" s="2"/>
      <c r="M836" s="2"/>
      <c r="N836" s="2"/>
      <c r="O836" s="2"/>
      <c r="P836" s="2"/>
      <c r="Q836" s="5" t="s">
        <v>609</v>
      </c>
      <c r="R836" s="1" t="s">
        <v>655</v>
      </c>
      <c r="S836" s="22" t="s">
        <v>1360</v>
      </c>
      <c r="T836" s="39">
        <f>IFERROR(IF(I836 &gt;= H836, H836/H836, IF(I836 &lt; H836, I836/H836, 0)),0)</f>
        <v>1</v>
      </c>
    </row>
    <row r="837" spans="1:20" x14ac:dyDescent="0.45">
      <c r="A837" s="43" t="s">
        <v>1413</v>
      </c>
      <c r="B837" s="9" t="s">
        <v>1414</v>
      </c>
      <c r="C837" s="9">
        <v>11</v>
      </c>
      <c r="D837" s="9">
        <v>12</v>
      </c>
      <c r="E837" s="9" t="s">
        <v>738</v>
      </c>
      <c r="F837" s="9">
        <v>0.06</v>
      </c>
      <c r="G837" s="9"/>
      <c r="H837" s="9">
        <v>34</v>
      </c>
      <c r="I837" s="28">
        <v>34</v>
      </c>
      <c r="J837" s="10">
        <v>45047</v>
      </c>
      <c r="K837" s="19" t="s">
        <v>1413</v>
      </c>
      <c r="L837" s="19"/>
      <c r="M837" s="11">
        <v>11</v>
      </c>
      <c r="N837" s="11"/>
      <c r="O837" s="11">
        <v>2601</v>
      </c>
      <c r="P837" s="11"/>
      <c r="Q837" s="12" t="s">
        <v>609</v>
      </c>
      <c r="R837" s="13" t="s">
        <v>1814</v>
      </c>
      <c r="S837" s="23" t="s">
        <v>1361</v>
      </c>
      <c r="T837" s="40">
        <f>IF(I837 &gt;= H837, (I837-H837)/((F837*O837)-H837), 0)</f>
        <v>0</v>
      </c>
    </row>
    <row r="838" spans="1:20" x14ac:dyDescent="0.45">
      <c r="A838" s="4"/>
      <c r="B838" t="s">
        <v>1414</v>
      </c>
      <c r="D838" t="s">
        <v>708</v>
      </c>
      <c r="E838" t="s">
        <v>789</v>
      </c>
      <c r="G838">
        <v>0.216</v>
      </c>
      <c r="I838" s="26">
        <v>0</v>
      </c>
      <c r="J838" s="18">
        <v>45148</v>
      </c>
      <c r="K838" s="18"/>
      <c r="L838" s="18" t="s">
        <v>1414</v>
      </c>
      <c r="M838" s="2"/>
      <c r="N838" s="2" t="s">
        <v>708</v>
      </c>
      <c r="O838" s="2"/>
      <c r="P838" s="2">
        <v>1519</v>
      </c>
      <c r="Q838" s="5" t="s">
        <v>610</v>
      </c>
      <c r="R838" s="1" t="s">
        <v>1881</v>
      </c>
      <c r="S838" s="22" t="s">
        <v>1893</v>
      </c>
      <c r="T838" s="39">
        <f>I838/(G838*P838)</f>
        <v>0</v>
      </c>
    </row>
    <row r="839" spans="1:20" x14ac:dyDescent="0.45">
      <c r="A839" s="4" t="s">
        <v>1413</v>
      </c>
      <c r="B839" t="s">
        <v>1414</v>
      </c>
      <c r="C839" t="s">
        <v>708</v>
      </c>
      <c r="D839">
        <v>1</v>
      </c>
      <c r="E839" t="s">
        <v>789</v>
      </c>
      <c r="H839">
        <v>1</v>
      </c>
      <c r="I839" s="26">
        <v>11</v>
      </c>
      <c r="J839" s="5"/>
      <c r="K839" s="2"/>
      <c r="L839" s="2"/>
      <c r="M839" s="2"/>
      <c r="N839" s="2"/>
      <c r="O839" s="2"/>
      <c r="P839" s="2"/>
      <c r="Q839" s="5" t="s">
        <v>610</v>
      </c>
      <c r="R839" s="1" t="s">
        <v>657</v>
      </c>
      <c r="S839" s="22" t="s">
        <v>1362</v>
      </c>
      <c r="T839" s="39">
        <f>IFERROR(IF(I839 &gt;= H839, H839/H839, IF(I839 &lt; H839, I839/H839, 0)),0)</f>
        <v>1</v>
      </c>
    </row>
    <row r="840" spans="1:20" x14ac:dyDescent="0.45">
      <c r="A840" s="4" t="s">
        <v>1413</v>
      </c>
      <c r="B840" t="s">
        <v>1414</v>
      </c>
      <c r="C840" t="s">
        <v>708</v>
      </c>
      <c r="D840">
        <v>1</v>
      </c>
      <c r="E840" t="s">
        <v>789</v>
      </c>
      <c r="F840">
        <v>0.22500000000000001</v>
      </c>
      <c r="H840">
        <v>1</v>
      </c>
      <c r="I840" s="26">
        <v>11</v>
      </c>
      <c r="J840" s="8">
        <v>45047</v>
      </c>
      <c r="K840" s="18" t="s">
        <v>1413</v>
      </c>
      <c r="L840" s="18"/>
      <c r="M840" s="2" t="s">
        <v>708</v>
      </c>
      <c r="N840" s="2"/>
      <c r="O840" s="2">
        <v>1678</v>
      </c>
      <c r="P840" s="2"/>
      <c r="Q840" s="5" t="s">
        <v>610</v>
      </c>
      <c r="R840" s="1" t="s">
        <v>659</v>
      </c>
      <c r="S840" s="22" t="s">
        <v>1363</v>
      </c>
      <c r="T840" s="39">
        <f>IF(I840 &gt;= H840, (I840-H840)/((F840*O840)-H840), 0)</f>
        <v>2.6556898154295579E-2</v>
      </c>
    </row>
    <row r="841" spans="1:20" x14ac:dyDescent="0.45">
      <c r="A841" s="4" t="s">
        <v>1413</v>
      </c>
      <c r="B841" t="s">
        <v>1414</v>
      </c>
      <c r="C841">
        <v>1</v>
      </c>
      <c r="D841">
        <v>2</v>
      </c>
      <c r="E841" t="s">
        <v>789</v>
      </c>
      <c r="H841">
        <v>10</v>
      </c>
      <c r="I841" s="26">
        <v>36</v>
      </c>
      <c r="J841" s="5"/>
      <c r="K841" s="2"/>
      <c r="L841" s="2"/>
      <c r="M841" s="2"/>
      <c r="N841" s="2"/>
      <c r="O841" s="2"/>
      <c r="P841" s="2"/>
      <c r="Q841" s="5" t="s">
        <v>610</v>
      </c>
      <c r="R841" s="1" t="s">
        <v>658</v>
      </c>
      <c r="S841" s="22" t="s">
        <v>1364</v>
      </c>
      <c r="T841" s="39">
        <f>IFERROR(IF(I841 &gt;= H841, H841/H841, IF(I841 &lt; H841, I841/H841, 0)),0)</f>
        <v>1</v>
      </c>
    </row>
    <row r="842" spans="1:20" x14ac:dyDescent="0.45">
      <c r="A842" s="4" t="s">
        <v>1413</v>
      </c>
      <c r="B842" t="s">
        <v>1414</v>
      </c>
      <c r="C842">
        <v>1</v>
      </c>
      <c r="D842">
        <v>2</v>
      </c>
      <c r="E842" t="s">
        <v>789</v>
      </c>
      <c r="F842">
        <v>0.2</v>
      </c>
      <c r="H842">
        <v>10</v>
      </c>
      <c r="I842" s="26">
        <v>36</v>
      </c>
      <c r="J842" s="8">
        <v>45047</v>
      </c>
      <c r="K842" s="18" t="s">
        <v>1413</v>
      </c>
      <c r="L842" s="18"/>
      <c r="M842" s="2">
        <v>1</v>
      </c>
      <c r="N842" s="2"/>
      <c r="O842" s="2">
        <v>1780</v>
      </c>
      <c r="P842" s="2"/>
      <c r="Q842" s="5" t="s">
        <v>610</v>
      </c>
      <c r="R842" s="1" t="s">
        <v>661</v>
      </c>
      <c r="S842" s="22" t="s">
        <v>1365</v>
      </c>
      <c r="T842" s="39">
        <f>IF(I842 &gt;= H842, (I842-H842)/((F842*O842)-H842), 0)</f>
        <v>7.5144508670520235E-2</v>
      </c>
    </row>
    <row r="843" spans="1:20" x14ac:dyDescent="0.45">
      <c r="A843" s="4" t="s">
        <v>1413</v>
      </c>
      <c r="B843" t="s">
        <v>1414</v>
      </c>
      <c r="C843">
        <v>2</v>
      </c>
      <c r="D843">
        <v>3</v>
      </c>
      <c r="E843" t="s">
        <v>789</v>
      </c>
      <c r="H843">
        <v>27</v>
      </c>
      <c r="I843" s="26">
        <v>48</v>
      </c>
      <c r="J843" s="5"/>
      <c r="K843" s="2"/>
      <c r="L843" s="2"/>
      <c r="M843" s="2"/>
      <c r="N843" s="2"/>
      <c r="O843" s="2"/>
      <c r="P843" s="2"/>
      <c r="Q843" s="5" t="s">
        <v>610</v>
      </c>
      <c r="R843" s="1" t="s">
        <v>660</v>
      </c>
      <c r="S843" s="22" t="s">
        <v>1366</v>
      </c>
      <c r="T843" s="39">
        <f>IFERROR(IF(I843 &gt;= H843, H843/H843, IF(I843 &lt; H843, I843/H843, 0)),0)</f>
        <v>1</v>
      </c>
    </row>
    <row r="844" spans="1:20" x14ac:dyDescent="0.45">
      <c r="A844" s="4" t="s">
        <v>1413</v>
      </c>
      <c r="B844" t="s">
        <v>1414</v>
      </c>
      <c r="C844">
        <v>2</v>
      </c>
      <c r="D844">
        <v>3</v>
      </c>
      <c r="E844" t="s">
        <v>789</v>
      </c>
      <c r="F844">
        <v>0.20599999999999999</v>
      </c>
      <c r="H844">
        <v>27</v>
      </c>
      <c r="I844" s="26">
        <v>48</v>
      </c>
      <c r="J844" s="8">
        <v>45047</v>
      </c>
      <c r="K844" s="18" t="s">
        <v>1413</v>
      </c>
      <c r="L844" s="18"/>
      <c r="M844" s="2">
        <v>2</v>
      </c>
      <c r="N844" s="2"/>
      <c r="O844" s="2">
        <v>1798</v>
      </c>
      <c r="P844" s="2"/>
      <c r="Q844" s="5" t="s">
        <v>610</v>
      </c>
      <c r="R844" s="1" t="s">
        <v>663</v>
      </c>
      <c r="S844" s="22" t="s">
        <v>1367</v>
      </c>
      <c r="T844" s="39">
        <f>IF(I844 &gt;= H844, (I844-H844)/((F844*O844)-H844), 0)</f>
        <v>6.1155311193169248E-2</v>
      </c>
    </row>
    <row r="845" spans="1:20" x14ac:dyDescent="0.45">
      <c r="A845" s="4" t="s">
        <v>1413</v>
      </c>
      <c r="B845" t="s">
        <v>1414</v>
      </c>
      <c r="C845">
        <v>3</v>
      </c>
      <c r="D845">
        <v>4</v>
      </c>
      <c r="E845" t="s">
        <v>789</v>
      </c>
      <c r="H845">
        <v>36</v>
      </c>
      <c r="I845" s="26">
        <v>49</v>
      </c>
      <c r="J845" s="5"/>
      <c r="K845" s="2"/>
      <c r="L845" s="2"/>
      <c r="M845" s="2"/>
      <c r="N845" s="2"/>
      <c r="O845" s="2"/>
      <c r="P845" s="2"/>
      <c r="Q845" s="5" t="s">
        <v>610</v>
      </c>
      <c r="R845" s="1" t="s">
        <v>662</v>
      </c>
      <c r="S845" s="22" t="s">
        <v>1368</v>
      </c>
      <c r="T845" s="39">
        <f>IFERROR(IF(I845 &gt;= H845, H845/H845, IF(I845 &lt; H845, I845/H845, 0)),0)</f>
        <v>1</v>
      </c>
    </row>
    <row r="846" spans="1:20" x14ac:dyDescent="0.45">
      <c r="A846" s="4" t="s">
        <v>1413</v>
      </c>
      <c r="B846" t="s">
        <v>1414</v>
      </c>
      <c r="C846">
        <v>3</v>
      </c>
      <c r="D846">
        <v>4</v>
      </c>
      <c r="E846" t="s">
        <v>789</v>
      </c>
      <c r="F846">
        <v>0.214</v>
      </c>
      <c r="H846">
        <v>36</v>
      </c>
      <c r="I846" s="26">
        <v>49</v>
      </c>
      <c r="J846" s="8">
        <v>45047</v>
      </c>
      <c r="K846" s="18" t="s">
        <v>1413</v>
      </c>
      <c r="L846" s="18"/>
      <c r="M846" s="2">
        <v>3</v>
      </c>
      <c r="N846" s="2"/>
      <c r="O846" s="2">
        <v>1904</v>
      </c>
      <c r="P846" s="2"/>
      <c r="Q846" s="5" t="s">
        <v>610</v>
      </c>
      <c r="R846" s="1" t="s">
        <v>665</v>
      </c>
      <c r="S846" s="22" t="s">
        <v>1369</v>
      </c>
      <c r="T846" s="39">
        <f>IF(I846 &gt;= H846, (I846-H846)/((F846*O846)-H846), 0)</f>
        <v>3.4997415575465193E-2</v>
      </c>
    </row>
    <row r="847" spans="1:20" x14ac:dyDescent="0.45">
      <c r="A847" s="4" t="s">
        <v>1413</v>
      </c>
      <c r="B847" t="s">
        <v>1414</v>
      </c>
      <c r="C847">
        <v>4</v>
      </c>
      <c r="D847">
        <v>5</v>
      </c>
      <c r="E847" t="s">
        <v>789</v>
      </c>
      <c r="H847">
        <v>48</v>
      </c>
      <c r="I847" s="26">
        <v>67</v>
      </c>
      <c r="J847" s="5"/>
      <c r="K847" s="2"/>
      <c r="L847" s="2"/>
      <c r="M847" s="2"/>
      <c r="N847" s="2"/>
      <c r="O847" s="2"/>
      <c r="P847" s="2"/>
      <c r="Q847" s="5" t="s">
        <v>610</v>
      </c>
      <c r="R847" s="1" t="s">
        <v>664</v>
      </c>
      <c r="S847" s="22" t="s">
        <v>1370</v>
      </c>
      <c r="T847" s="39">
        <f>IFERROR(IF(I847 &gt;= H847, H847/H847, IF(I847 &lt; H847, I847/H847, 0)),0)</f>
        <v>1</v>
      </c>
    </row>
    <row r="848" spans="1:20" x14ac:dyDescent="0.45">
      <c r="A848" s="4" t="s">
        <v>1413</v>
      </c>
      <c r="B848" t="s">
        <v>1414</v>
      </c>
      <c r="C848">
        <v>4</v>
      </c>
      <c r="D848">
        <v>5</v>
      </c>
      <c r="E848" t="s">
        <v>789</v>
      </c>
      <c r="F848">
        <v>0.21099999999999999</v>
      </c>
      <c r="H848">
        <v>48</v>
      </c>
      <c r="I848" s="26">
        <v>67</v>
      </c>
      <c r="J848" s="8">
        <v>45047</v>
      </c>
      <c r="K848" s="18" t="s">
        <v>1413</v>
      </c>
      <c r="L848" s="18"/>
      <c r="M848" s="2">
        <v>4</v>
      </c>
      <c r="N848" s="2"/>
      <c r="O848" s="2">
        <v>1950</v>
      </c>
      <c r="P848" s="2"/>
      <c r="Q848" s="5" t="s">
        <v>610</v>
      </c>
      <c r="R848" s="1" t="s">
        <v>667</v>
      </c>
      <c r="S848" s="22" t="s">
        <v>1371</v>
      </c>
      <c r="T848" s="39">
        <f>IF(I848 &gt;= H848, (I848-H848)/((F848*O848)-H848), 0)</f>
        <v>5.2276791855826114E-2</v>
      </c>
    </row>
    <row r="849" spans="1:20" x14ac:dyDescent="0.45">
      <c r="A849" s="4" t="s">
        <v>1413</v>
      </c>
      <c r="B849" t="s">
        <v>1414</v>
      </c>
      <c r="C849">
        <v>5</v>
      </c>
      <c r="D849">
        <v>6</v>
      </c>
      <c r="E849" t="s">
        <v>789</v>
      </c>
      <c r="H849">
        <v>54</v>
      </c>
      <c r="I849" s="26">
        <v>62</v>
      </c>
      <c r="J849" s="5"/>
      <c r="K849" s="2"/>
      <c r="L849" s="2"/>
      <c r="M849" s="2"/>
      <c r="N849" s="2"/>
      <c r="O849" s="2"/>
      <c r="P849" s="2"/>
      <c r="Q849" s="5" t="s">
        <v>610</v>
      </c>
      <c r="R849" s="1" t="s">
        <v>666</v>
      </c>
      <c r="S849" s="22" t="s">
        <v>1372</v>
      </c>
      <c r="T849" s="39">
        <f>IFERROR(IF(I849 &gt;= H849, H849/H849, IF(I849 &lt; H849, I849/H849, 0)),0)</f>
        <v>1</v>
      </c>
    </row>
    <row r="850" spans="1:20" x14ac:dyDescent="0.45">
      <c r="A850" s="4" t="s">
        <v>1413</v>
      </c>
      <c r="B850" t="s">
        <v>1414</v>
      </c>
      <c r="C850">
        <v>5</v>
      </c>
      <c r="D850">
        <v>6</v>
      </c>
      <c r="E850" t="s">
        <v>789</v>
      </c>
      <c r="F850">
        <v>0.187</v>
      </c>
      <c r="H850">
        <v>54</v>
      </c>
      <c r="I850" s="26">
        <v>62</v>
      </c>
      <c r="J850" s="8">
        <v>45047</v>
      </c>
      <c r="K850" s="18" t="s">
        <v>1413</v>
      </c>
      <c r="L850" s="18"/>
      <c r="M850" s="2">
        <v>5</v>
      </c>
      <c r="N850" s="2"/>
      <c r="O850" s="2">
        <v>2023</v>
      </c>
      <c r="P850" s="2"/>
      <c r="Q850" s="5" t="s">
        <v>610</v>
      </c>
      <c r="R850" s="1" t="s">
        <v>669</v>
      </c>
      <c r="S850" s="22" t="s">
        <v>1373</v>
      </c>
      <c r="T850" s="39">
        <f>IF(I850 &gt;= H850, (I850-H850)/((F850*O850)-H850), 0)</f>
        <v>2.4668440738696458E-2</v>
      </c>
    </row>
    <row r="851" spans="1:20" x14ac:dyDescent="0.45">
      <c r="A851" s="4" t="s">
        <v>1413</v>
      </c>
      <c r="B851" t="s">
        <v>1414</v>
      </c>
      <c r="C851">
        <v>6</v>
      </c>
      <c r="D851">
        <v>7</v>
      </c>
      <c r="E851" t="s">
        <v>789</v>
      </c>
      <c r="H851">
        <v>50</v>
      </c>
      <c r="I851" s="26">
        <v>57</v>
      </c>
      <c r="J851" s="5"/>
      <c r="K851" s="2"/>
      <c r="L851" s="2"/>
      <c r="M851" s="2"/>
      <c r="N851" s="2"/>
      <c r="O851" s="2"/>
      <c r="P851" s="2"/>
      <c r="Q851" s="5" t="s">
        <v>610</v>
      </c>
      <c r="R851" s="1" t="s">
        <v>668</v>
      </c>
      <c r="S851" s="22" t="s">
        <v>1374</v>
      </c>
      <c r="T851" s="39">
        <f>IFERROR(IF(I851 &gt;= H851, H851/H851, IF(I851 &lt; H851, I851/H851, 0)),0)</f>
        <v>1</v>
      </c>
    </row>
    <row r="852" spans="1:20" x14ac:dyDescent="0.45">
      <c r="A852" s="4" t="s">
        <v>1413</v>
      </c>
      <c r="B852" t="s">
        <v>1414</v>
      </c>
      <c r="C852">
        <v>6</v>
      </c>
      <c r="D852">
        <v>7</v>
      </c>
      <c r="E852" t="s">
        <v>789</v>
      </c>
      <c r="F852">
        <v>0.192</v>
      </c>
      <c r="H852">
        <v>50</v>
      </c>
      <c r="I852" s="26">
        <v>57</v>
      </c>
      <c r="J852" s="8">
        <v>45047</v>
      </c>
      <c r="K852" s="18" t="s">
        <v>1413</v>
      </c>
      <c r="L852" s="18"/>
      <c r="M852" s="2">
        <v>6</v>
      </c>
      <c r="N852" s="2"/>
      <c r="O852" s="2">
        <v>2085</v>
      </c>
      <c r="P852" s="2"/>
      <c r="Q852" s="5" t="s">
        <v>610</v>
      </c>
      <c r="R852" s="1" t="s">
        <v>671</v>
      </c>
      <c r="S852" s="22" t="s">
        <v>1375</v>
      </c>
      <c r="T852" s="39">
        <f>IF(I852 &gt;= H852, (I852-H852)/((F852*O852)-H852), 0)</f>
        <v>1.9981730988810231E-2</v>
      </c>
    </row>
    <row r="853" spans="1:20" x14ac:dyDescent="0.45">
      <c r="A853" s="4" t="s">
        <v>1413</v>
      </c>
      <c r="B853" t="s">
        <v>1414</v>
      </c>
      <c r="C853">
        <v>7</v>
      </c>
      <c r="D853">
        <v>8</v>
      </c>
      <c r="E853" t="s">
        <v>789</v>
      </c>
      <c r="H853">
        <v>38</v>
      </c>
      <c r="I853" s="26">
        <v>40</v>
      </c>
      <c r="J853" s="5"/>
      <c r="K853" s="2"/>
      <c r="L853" s="2"/>
      <c r="M853" s="2"/>
      <c r="N853" s="2"/>
      <c r="O853" s="2"/>
      <c r="P853" s="2"/>
      <c r="Q853" s="5" t="s">
        <v>610</v>
      </c>
      <c r="R853" s="1" t="s">
        <v>670</v>
      </c>
      <c r="S853" s="22" t="s">
        <v>1376</v>
      </c>
      <c r="T853" s="39">
        <f>IFERROR(IF(I853 &gt;= H853, H853/H853, IF(I853 &lt; H853, I853/H853, 0)),0)</f>
        <v>1</v>
      </c>
    </row>
    <row r="854" spans="1:20" x14ac:dyDescent="0.45">
      <c r="A854" s="4" t="s">
        <v>1413</v>
      </c>
      <c r="B854" t="s">
        <v>1414</v>
      </c>
      <c r="C854">
        <v>7</v>
      </c>
      <c r="D854">
        <v>8</v>
      </c>
      <c r="E854" t="s">
        <v>789</v>
      </c>
      <c r="F854">
        <v>0.20499999999999999</v>
      </c>
      <c r="H854">
        <v>38</v>
      </c>
      <c r="I854" s="26">
        <v>40</v>
      </c>
      <c r="J854" s="8">
        <v>45047</v>
      </c>
      <c r="K854" s="18" t="s">
        <v>1413</v>
      </c>
      <c r="L854" s="18"/>
      <c r="M854" s="2">
        <v>7</v>
      </c>
      <c r="N854" s="2"/>
      <c r="O854" s="2">
        <v>2107</v>
      </c>
      <c r="P854" s="2"/>
      <c r="Q854" s="5" t="s">
        <v>610</v>
      </c>
      <c r="R854" s="1" t="s">
        <v>673</v>
      </c>
      <c r="S854" s="22" t="s">
        <v>1377</v>
      </c>
      <c r="T854" s="39">
        <f>IF(I854 &gt;= H854, (I854-H854)/((F854*O854)-H854), 0)</f>
        <v>5.0769797047736298E-3</v>
      </c>
    </row>
    <row r="855" spans="1:20" x14ac:dyDescent="0.45">
      <c r="A855" s="4" t="s">
        <v>1413</v>
      </c>
      <c r="B855" t="s">
        <v>1414</v>
      </c>
      <c r="C855">
        <v>8</v>
      </c>
      <c r="D855">
        <v>9</v>
      </c>
      <c r="E855" t="s">
        <v>789</v>
      </c>
      <c r="H855">
        <v>45</v>
      </c>
      <c r="I855" s="26">
        <v>45</v>
      </c>
      <c r="J855" s="5"/>
      <c r="K855" s="2"/>
      <c r="L855" s="2"/>
      <c r="M855" s="2"/>
      <c r="N855" s="2"/>
      <c r="O855" s="2"/>
      <c r="P855" s="2"/>
      <c r="Q855" s="5" t="s">
        <v>610</v>
      </c>
      <c r="R855" s="1" t="s">
        <v>672</v>
      </c>
      <c r="S855" s="22" t="s">
        <v>1378</v>
      </c>
      <c r="T855" s="39">
        <f>IFERROR(IF(I855 &gt;= H855, H855/H855, IF(I855 &lt; H855, I855/H855, 0)),0)</f>
        <v>1</v>
      </c>
    </row>
    <row r="856" spans="1:20" x14ac:dyDescent="0.45">
      <c r="A856" s="4" t="s">
        <v>1413</v>
      </c>
      <c r="B856" t="s">
        <v>1414</v>
      </c>
      <c r="C856">
        <v>8</v>
      </c>
      <c r="D856">
        <v>9</v>
      </c>
      <c r="E856" t="s">
        <v>789</v>
      </c>
      <c r="F856">
        <v>0.191</v>
      </c>
      <c r="H856">
        <v>45</v>
      </c>
      <c r="I856" s="26">
        <v>45</v>
      </c>
      <c r="J856" s="8">
        <v>45047</v>
      </c>
      <c r="K856" s="18" t="s">
        <v>1413</v>
      </c>
      <c r="L856" s="18"/>
      <c r="M856" s="2">
        <v>8</v>
      </c>
      <c r="N856" s="2"/>
      <c r="O856" s="2">
        <v>2147</v>
      </c>
      <c r="P856" s="2"/>
      <c r="Q856" s="5" t="s">
        <v>610</v>
      </c>
      <c r="R856" s="1" t="s">
        <v>675</v>
      </c>
      <c r="S856" s="22" t="s">
        <v>1379</v>
      </c>
      <c r="T856" s="39">
        <f>IF(I856 &gt;= H856, (I856-H856)/((F856*O856)-H856), 0)</f>
        <v>0</v>
      </c>
    </row>
    <row r="857" spans="1:20" x14ac:dyDescent="0.45">
      <c r="A857" s="4" t="s">
        <v>1413</v>
      </c>
      <c r="B857" t="s">
        <v>1414</v>
      </c>
      <c r="C857">
        <v>9</v>
      </c>
      <c r="D857">
        <v>10</v>
      </c>
      <c r="E857" t="s">
        <v>789</v>
      </c>
      <c r="H857">
        <v>45</v>
      </c>
      <c r="I857" s="26">
        <v>45</v>
      </c>
      <c r="J857" s="5"/>
      <c r="K857" s="2"/>
      <c r="L857" s="2"/>
      <c r="M857" s="2"/>
      <c r="N857" s="2"/>
      <c r="O857" s="2"/>
      <c r="P857" s="2"/>
      <c r="Q857" s="5" t="s">
        <v>610</v>
      </c>
      <c r="R857" s="1" t="s">
        <v>674</v>
      </c>
      <c r="S857" s="22" t="s">
        <v>1380</v>
      </c>
      <c r="T857" s="39">
        <f>IFERROR(IF(I857 &gt;= H857, H857/H857, IF(I857 &lt; H857, I857/H857, 0)),0)</f>
        <v>1</v>
      </c>
    </row>
    <row r="858" spans="1:20" x14ac:dyDescent="0.45">
      <c r="A858" s="4" t="s">
        <v>1413</v>
      </c>
      <c r="B858" t="s">
        <v>1414</v>
      </c>
      <c r="C858">
        <v>9</v>
      </c>
      <c r="D858">
        <v>10</v>
      </c>
      <c r="E858" t="s">
        <v>789</v>
      </c>
      <c r="F858">
        <v>0.20200000000000001</v>
      </c>
      <c r="H858">
        <v>45</v>
      </c>
      <c r="I858" s="26">
        <v>45</v>
      </c>
      <c r="J858" s="8">
        <v>45047</v>
      </c>
      <c r="K858" s="18" t="s">
        <v>1413</v>
      </c>
      <c r="L858" s="18"/>
      <c r="M858" s="2">
        <v>9</v>
      </c>
      <c r="N858" s="2"/>
      <c r="O858" s="2">
        <v>2446</v>
      </c>
      <c r="P858" s="2"/>
      <c r="Q858" s="5" t="s">
        <v>610</v>
      </c>
      <c r="R858" s="1" t="s">
        <v>677</v>
      </c>
      <c r="S858" s="22" t="s">
        <v>1381</v>
      </c>
      <c r="T858" s="39">
        <f>IF(I858 &gt;= H858, (I858-H858)/((F858*O858)-H858), 0)</f>
        <v>0</v>
      </c>
    </row>
    <row r="859" spans="1:20" x14ac:dyDescent="0.45">
      <c r="A859" s="4" t="s">
        <v>1413</v>
      </c>
      <c r="B859" t="s">
        <v>1414</v>
      </c>
      <c r="C859">
        <v>10</v>
      </c>
      <c r="D859">
        <v>11</v>
      </c>
      <c r="E859" t="s">
        <v>789</v>
      </c>
      <c r="H859">
        <v>31</v>
      </c>
      <c r="I859" s="26">
        <v>42</v>
      </c>
      <c r="J859" s="5"/>
      <c r="K859" s="2"/>
      <c r="L859" s="2"/>
      <c r="M859" s="2"/>
      <c r="N859" s="2"/>
      <c r="O859" s="2"/>
      <c r="P859" s="2"/>
      <c r="Q859" s="5" t="s">
        <v>610</v>
      </c>
      <c r="R859" s="1" t="s">
        <v>676</v>
      </c>
      <c r="S859" s="22" t="s">
        <v>1382</v>
      </c>
      <c r="T859" s="39">
        <f>IFERROR(IF(I859 &gt;= H859, H859/H859, IF(I859 &lt; H859, I859/H859, 0)),0)</f>
        <v>1</v>
      </c>
    </row>
    <row r="860" spans="1:20" x14ac:dyDescent="0.45">
      <c r="A860" s="4" t="s">
        <v>1413</v>
      </c>
      <c r="B860" t="s">
        <v>1414</v>
      </c>
      <c r="C860">
        <v>10</v>
      </c>
      <c r="D860">
        <v>11</v>
      </c>
      <c r="E860" t="s">
        <v>789</v>
      </c>
      <c r="F860">
        <v>0.19400000000000001</v>
      </c>
      <c r="H860">
        <v>31</v>
      </c>
      <c r="I860" s="26">
        <v>42</v>
      </c>
      <c r="J860" s="8">
        <v>45047</v>
      </c>
      <c r="K860" s="18" t="s">
        <v>1413</v>
      </c>
      <c r="L860" s="18"/>
      <c r="M860" s="2">
        <v>10</v>
      </c>
      <c r="N860" s="2"/>
      <c r="O860" s="2">
        <v>2493</v>
      </c>
      <c r="P860" s="2"/>
      <c r="Q860" s="5" t="s">
        <v>610</v>
      </c>
      <c r="R860" s="1" t="s">
        <v>679</v>
      </c>
      <c r="S860" s="22" t="s">
        <v>1383</v>
      </c>
      <c r="T860" s="39">
        <f>IF(I860 &gt;= H860, (I860-H860)/((F860*O860)-H860), 0)</f>
        <v>2.4301766075618261E-2</v>
      </c>
    </row>
    <row r="861" spans="1:20" x14ac:dyDescent="0.45">
      <c r="A861" s="4" t="s">
        <v>1413</v>
      </c>
      <c r="B861" t="s">
        <v>1414</v>
      </c>
      <c r="C861">
        <v>11</v>
      </c>
      <c r="D861">
        <v>12</v>
      </c>
      <c r="E861" t="s">
        <v>789</v>
      </c>
      <c r="H861">
        <v>37</v>
      </c>
      <c r="I861" s="26">
        <v>38</v>
      </c>
      <c r="J861" s="5"/>
      <c r="K861" s="2"/>
      <c r="L861" s="2"/>
      <c r="M861" s="2"/>
      <c r="N861" s="2"/>
      <c r="O861" s="2"/>
      <c r="P861" s="2"/>
      <c r="Q861" s="5" t="s">
        <v>610</v>
      </c>
      <c r="R861" s="1" t="s">
        <v>678</v>
      </c>
      <c r="S861" s="22" t="s">
        <v>1384</v>
      </c>
      <c r="T861" s="39">
        <f>IFERROR(IF(I861 &gt;= H861, H861/H861, IF(I861 &lt; H861, I861/H861, 0)),0)</f>
        <v>1</v>
      </c>
    </row>
    <row r="862" spans="1:20" x14ac:dyDescent="0.45">
      <c r="A862" s="43" t="s">
        <v>1413</v>
      </c>
      <c r="B862" s="9" t="s">
        <v>1414</v>
      </c>
      <c r="C862" s="9">
        <v>11</v>
      </c>
      <c r="D862" s="9">
        <v>12</v>
      </c>
      <c r="E862" s="9" t="s">
        <v>789</v>
      </c>
      <c r="F862" s="9">
        <v>0.182</v>
      </c>
      <c r="G862" s="9"/>
      <c r="H862" s="9">
        <v>37</v>
      </c>
      <c r="I862" s="28">
        <v>38</v>
      </c>
      <c r="J862" s="10">
        <v>45047</v>
      </c>
      <c r="K862" s="19" t="s">
        <v>1413</v>
      </c>
      <c r="L862" s="19"/>
      <c r="M862" s="11">
        <v>11</v>
      </c>
      <c r="N862" s="11"/>
      <c r="O862" s="11">
        <v>2601</v>
      </c>
      <c r="P862" s="11"/>
      <c r="Q862" s="12" t="s">
        <v>610</v>
      </c>
      <c r="R862" s="13" t="s">
        <v>1815</v>
      </c>
      <c r="S862" s="23" t="s">
        <v>1385</v>
      </c>
      <c r="T862" s="40">
        <f>IF(I862 &gt;= H862, (I862-H862)/((F862*O862)-H862), 0)</f>
        <v>2.2915702297528311E-3</v>
      </c>
    </row>
    <row r="863" spans="1:20" x14ac:dyDescent="0.45">
      <c r="A863" s="4"/>
      <c r="B863" t="s">
        <v>1414</v>
      </c>
      <c r="D863" t="s">
        <v>708</v>
      </c>
      <c r="E863" t="s">
        <v>1438</v>
      </c>
      <c r="G863">
        <v>8.2000000000000003E-2</v>
      </c>
      <c r="I863" s="26">
        <v>3</v>
      </c>
      <c r="J863" s="18">
        <v>45148</v>
      </c>
      <c r="K863" s="18"/>
      <c r="L863" s="18" t="s">
        <v>1414</v>
      </c>
      <c r="M863" s="2"/>
      <c r="N863" s="2" t="s">
        <v>708</v>
      </c>
      <c r="O863" s="2"/>
      <c r="P863" s="2">
        <v>1519</v>
      </c>
      <c r="Q863" s="5" t="s">
        <v>1740</v>
      </c>
      <c r="R863" s="1" t="s">
        <v>1882</v>
      </c>
      <c r="S863" s="22" t="s">
        <v>1894</v>
      </c>
      <c r="T863" s="39">
        <f>I863/(G863*P863)</f>
        <v>2.4085165143949001E-2</v>
      </c>
    </row>
    <row r="864" spans="1:20" x14ac:dyDescent="0.45">
      <c r="A864" s="4" t="s">
        <v>1413</v>
      </c>
      <c r="B864" t="s">
        <v>1414</v>
      </c>
      <c r="C864" t="s">
        <v>708</v>
      </c>
      <c r="D864">
        <v>1</v>
      </c>
      <c r="E864" t="s">
        <v>1438</v>
      </c>
      <c r="H864">
        <v>2</v>
      </c>
      <c r="I864" s="26">
        <v>8</v>
      </c>
      <c r="J864" s="5"/>
      <c r="K864" s="2"/>
      <c r="L864" s="2"/>
      <c r="M864" s="2"/>
      <c r="N864" s="2"/>
      <c r="O864" s="2"/>
      <c r="P864" s="2"/>
      <c r="Q864" s="5" t="s">
        <v>1740</v>
      </c>
      <c r="R864" s="1" t="s">
        <v>1741</v>
      </c>
      <c r="S864" s="22" t="s">
        <v>1742</v>
      </c>
      <c r="T864" s="39">
        <f>IFERROR(IF(I864 &gt;= H864, H864/H864, IF(I864 &lt; H864, I864/H864, 0)),0)</f>
        <v>1</v>
      </c>
    </row>
    <row r="865" spans="1:20" x14ac:dyDescent="0.45">
      <c r="A865" s="4" t="s">
        <v>1413</v>
      </c>
      <c r="B865" t="s">
        <v>1414</v>
      </c>
      <c r="C865" t="s">
        <v>708</v>
      </c>
      <c r="D865">
        <v>1</v>
      </c>
      <c r="E865" t="s">
        <v>1438</v>
      </c>
      <c r="F865">
        <v>7.5999999999999998E-2</v>
      </c>
      <c r="H865">
        <v>2</v>
      </c>
      <c r="I865" s="26">
        <v>8</v>
      </c>
      <c r="J865" s="8">
        <v>45047</v>
      </c>
      <c r="K865" s="18" t="s">
        <v>1413</v>
      </c>
      <c r="L865" s="18"/>
      <c r="M865" s="2" t="s">
        <v>708</v>
      </c>
      <c r="N865" s="2"/>
      <c r="O865" s="2">
        <v>1678</v>
      </c>
      <c r="P865" s="2"/>
      <c r="Q865" s="5" t="s">
        <v>1740</v>
      </c>
      <c r="R865" s="1" t="s">
        <v>1746</v>
      </c>
      <c r="S865" s="22" t="s">
        <v>1743</v>
      </c>
      <c r="T865" s="39">
        <f>IF(I865 &gt;= H865, (I865-H865)/((F865*O865)-H865), 0)</f>
        <v>4.7798100822127335E-2</v>
      </c>
    </row>
    <row r="866" spans="1:20" x14ac:dyDescent="0.45">
      <c r="A866" s="4" t="s">
        <v>1413</v>
      </c>
      <c r="B866" t="s">
        <v>1414</v>
      </c>
      <c r="C866">
        <v>1</v>
      </c>
      <c r="D866">
        <v>2</v>
      </c>
      <c r="E866" t="s">
        <v>1438</v>
      </c>
      <c r="H866">
        <v>11</v>
      </c>
      <c r="I866" s="26">
        <v>28</v>
      </c>
      <c r="J866" s="5"/>
      <c r="K866" s="2"/>
      <c r="L866" s="2"/>
      <c r="M866" s="2"/>
      <c r="N866" s="2"/>
      <c r="O866" s="2"/>
      <c r="P866" s="2"/>
      <c r="Q866" s="5" t="s">
        <v>1740</v>
      </c>
      <c r="R866" s="1" t="s">
        <v>1744</v>
      </c>
      <c r="S866" s="22" t="s">
        <v>1745</v>
      </c>
      <c r="T866" s="39">
        <f>IFERROR(IF(I866 &gt;= H866, H866/H866, IF(I866 &lt; H866, I866/H866, 0)),0)</f>
        <v>1</v>
      </c>
    </row>
    <row r="867" spans="1:20" x14ac:dyDescent="0.45">
      <c r="A867" s="4" t="s">
        <v>1413</v>
      </c>
      <c r="B867" t="s">
        <v>1414</v>
      </c>
      <c r="C867">
        <v>1</v>
      </c>
      <c r="D867">
        <v>2</v>
      </c>
      <c r="E867" t="s">
        <v>1438</v>
      </c>
      <c r="F867">
        <v>0.08</v>
      </c>
      <c r="H867">
        <v>11</v>
      </c>
      <c r="I867" s="26">
        <v>28</v>
      </c>
      <c r="J867" s="8">
        <v>45047</v>
      </c>
      <c r="K867" s="18" t="s">
        <v>1413</v>
      </c>
      <c r="L867" s="18"/>
      <c r="M867" s="2">
        <v>1</v>
      </c>
      <c r="N867" s="2"/>
      <c r="O867" s="2">
        <v>1780</v>
      </c>
      <c r="P867" s="2"/>
      <c r="Q867" s="5" t="s">
        <v>1740</v>
      </c>
      <c r="R867" s="1" t="s">
        <v>1750</v>
      </c>
      <c r="S867" s="22" t="s">
        <v>1747</v>
      </c>
      <c r="T867" s="39">
        <f>IF(I867 &gt;= H867, (I867-H867)/((F867*O867)-H867), 0)</f>
        <v>0.12937595129375951</v>
      </c>
    </row>
    <row r="868" spans="1:20" x14ac:dyDescent="0.45">
      <c r="A868" s="4" t="s">
        <v>1413</v>
      </c>
      <c r="B868" t="s">
        <v>1414</v>
      </c>
      <c r="C868">
        <v>2</v>
      </c>
      <c r="D868">
        <v>3</v>
      </c>
      <c r="E868" t="s">
        <v>1438</v>
      </c>
      <c r="H868">
        <v>19</v>
      </c>
      <c r="I868" s="26">
        <v>31</v>
      </c>
      <c r="J868" s="5"/>
      <c r="K868" s="2"/>
      <c r="L868" s="2"/>
      <c r="M868" s="2"/>
      <c r="N868" s="2"/>
      <c r="O868" s="2"/>
      <c r="P868" s="2"/>
      <c r="Q868" s="5" t="s">
        <v>1740</v>
      </c>
      <c r="R868" s="1" t="s">
        <v>1748</v>
      </c>
      <c r="S868" s="22" t="s">
        <v>1749</v>
      </c>
      <c r="T868" s="39">
        <f>IFERROR(IF(I868 &gt;= H868, H868/H868, IF(I868 &lt; H868, I868/H868, 0)),0)</f>
        <v>1</v>
      </c>
    </row>
    <row r="869" spans="1:20" x14ac:dyDescent="0.45">
      <c r="A869" s="4" t="s">
        <v>1413</v>
      </c>
      <c r="B869" t="s">
        <v>1414</v>
      </c>
      <c r="C869">
        <v>2</v>
      </c>
      <c r="D869">
        <v>3</v>
      </c>
      <c r="E869" t="s">
        <v>1438</v>
      </c>
      <c r="F869">
        <v>6.5000000000000002E-2</v>
      </c>
      <c r="H869">
        <v>19</v>
      </c>
      <c r="I869" s="26">
        <v>31</v>
      </c>
      <c r="J869" s="8">
        <v>45047</v>
      </c>
      <c r="K869" s="18" t="s">
        <v>1413</v>
      </c>
      <c r="L869" s="18"/>
      <c r="M869" s="2">
        <v>2</v>
      </c>
      <c r="N869" s="2"/>
      <c r="O869" s="2">
        <v>1798</v>
      </c>
      <c r="P869" s="2"/>
      <c r="Q869" s="5" t="s">
        <v>1740</v>
      </c>
      <c r="R869" s="1" t="s">
        <v>1754</v>
      </c>
      <c r="S869" s="22" t="s">
        <v>1751</v>
      </c>
      <c r="T869" s="39">
        <f>IF(I869 &gt;= H869, (I869-H869)/((F869*O869)-H869), 0)</f>
        <v>0.12261162766935731</v>
      </c>
    </row>
    <row r="870" spans="1:20" x14ac:dyDescent="0.45">
      <c r="A870" s="4" t="s">
        <v>1413</v>
      </c>
      <c r="B870" t="s">
        <v>1414</v>
      </c>
      <c r="C870">
        <v>3</v>
      </c>
      <c r="D870">
        <v>4</v>
      </c>
      <c r="E870" t="s">
        <v>1438</v>
      </c>
      <c r="H870">
        <v>33</v>
      </c>
      <c r="I870" s="26">
        <v>49</v>
      </c>
      <c r="J870" s="5"/>
      <c r="K870" s="2"/>
      <c r="L870" s="2"/>
      <c r="M870" s="2"/>
      <c r="N870" s="2"/>
      <c r="O870" s="2"/>
      <c r="P870" s="2"/>
      <c r="Q870" s="5" t="s">
        <v>1740</v>
      </c>
      <c r="R870" s="1" t="s">
        <v>1752</v>
      </c>
      <c r="S870" s="22" t="s">
        <v>1753</v>
      </c>
      <c r="T870" s="39">
        <f>IFERROR(IF(I870 &gt;= H870, H870/H870, IF(I870 &lt; H870, I870/H870, 0)),0)</f>
        <v>1</v>
      </c>
    </row>
    <row r="871" spans="1:20" x14ac:dyDescent="0.45">
      <c r="A871" s="4" t="s">
        <v>1413</v>
      </c>
      <c r="B871" t="s">
        <v>1414</v>
      </c>
      <c r="C871">
        <v>3</v>
      </c>
      <c r="D871">
        <v>4</v>
      </c>
      <c r="E871" t="s">
        <v>1438</v>
      </c>
      <c r="F871">
        <v>6.5000000000000002E-2</v>
      </c>
      <c r="H871">
        <v>33</v>
      </c>
      <c r="I871" s="26">
        <v>49</v>
      </c>
      <c r="J871" s="8">
        <v>45047</v>
      </c>
      <c r="K871" s="18" t="s">
        <v>1413</v>
      </c>
      <c r="L871" s="18"/>
      <c r="M871" s="2">
        <v>3</v>
      </c>
      <c r="N871" s="2"/>
      <c r="O871" s="2">
        <v>1904</v>
      </c>
      <c r="P871" s="2"/>
      <c r="Q871" s="5" t="s">
        <v>1740</v>
      </c>
      <c r="R871" s="1" t="s">
        <v>1758</v>
      </c>
      <c r="S871" s="22" t="s">
        <v>1755</v>
      </c>
      <c r="T871" s="39">
        <f>IF(I871 &gt;= H871, (I871-H871)/((F871*O871)-H871), 0)</f>
        <v>0.17628911414720139</v>
      </c>
    </row>
    <row r="872" spans="1:20" x14ac:dyDescent="0.45">
      <c r="A872" s="4" t="s">
        <v>1413</v>
      </c>
      <c r="B872" t="s">
        <v>1414</v>
      </c>
      <c r="C872">
        <v>4</v>
      </c>
      <c r="D872">
        <v>5</v>
      </c>
      <c r="E872" t="s">
        <v>1438</v>
      </c>
      <c r="H872">
        <v>49</v>
      </c>
      <c r="I872" s="26">
        <v>59</v>
      </c>
      <c r="J872" s="5"/>
      <c r="K872" s="2"/>
      <c r="L872" s="2"/>
      <c r="M872" s="2"/>
      <c r="N872" s="2"/>
      <c r="O872" s="2"/>
      <c r="P872" s="2"/>
      <c r="Q872" s="5" t="s">
        <v>1740</v>
      </c>
      <c r="R872" s="1" t="s">
        <v>1756</v>
      </c>
      <c r="S872" s="22" t="s">
        <v>1757</v>
      </c>
      <c r="T872" s="39">
        <f>IFERROR(IF(I872 &gt;= H872, H872/H872, IF(I872 &lt; H872, I872/H872, 0)),0)</f>
        <v>1</v>
      </c>
    </row>
    <row r="873" spans="1:20" x14ac:dyDescent="0.45">
      <c r="A873" s="4" t="s">
        <v>1413</v>
      </c>
      <c r="B873" t="s">
        <v>1414</v>
      </c>
      <c r="C873">
        <v>4</v>
      </c>
      <c r="D873">
        <v>5</v>
      </c>
      <c r="E873" t="s">
        <v>1438</v>
      </c>
      <c r="F873">
        <v>7.9000000000000001E-2</v>
      </c>
      <c r="H873">
        <v>49</v>
      </c>
      <c r="I873" s="26">
        <v>59</v>
      </c>
      <c r="J873" s="8">
        <v>45047</v>
      </c>
      <c r="K873" s="18" t="s">
        <v>1413</v>
      </c>
      <c r="L873" s="18"/>
      <c r="M873" s="2">
        <v>4</v>
      </c>
      <c r="N873" s="2"/>
      <c r="O873" s="2">
        <v>1950</v>
      </c>
      <c r="P873" s="2"/>
      <c r="Q873" s="5" t="s">
        <v>1740</v>
      </c>
      <c r="R873" s="1" t="s">
        <v>1762</v>
      </c>
      <c r="S873" s="22" t="s">
        <v>1759</v>
      </c>
      <c r="T873" s="39">
        <f>IF(I873 &gt;= H873, (I873-H873)/((F873*O873)-H873), 0)</f>
        <v>9.5192765349833397E-2</v>
      </c>
    </row>
    <row r="874" spans="1:20" x14ac:dyDescent="0.45">
      <c r="A874" s="4" t="s">
        <v>1413</v>
      </c>
      <c r="B874" t="s">
        <v>1414</v>
      </c>
      <c r="C874">
        <v>5</v>
      </c>
      <c r="D874">
        <v>6</v>
      </c>
      <c r="E874" t="s">
        <v>1438</v>
      </c>
      <c r="H874">
        <v>42</v>
      </c>
      <c r="I874" s="26">
        <v>48</v>
      </c>
      <c r="J874" s="5"/>
      <c r="K874" s="2"/>
      <c r="L874" s="2"/>
      <c r="M874" s="2"/>
      <c r="N874" s="2"/>
      <c r="O874" s="2"/>
      <c r="P874" s="2"/>
      <c r="Q874" s="5" t="s">
        <v>1740</v>
      </c>
      <c r="R874" s="1" t="s">
        <v>1760</v>
      </c>
      <c r="S874" s="22" t="s">
        <v>1761</v>
      </c>
      <c r="T874" s="39">
        <f>IFERROR(IF(I874 &gt;= H874, H874/H874, IF(I874 &lt; H874, I874/H874, 0)),0)</f>
        <v>1</v>
      </c>
    </row>
    <row r="875" spans="1:20" x14ac:dyDescent="0.45">
      <c r="A875" s="4" t="s">
        <v>1413</v>
      </c>
      <c r="B875" t="s">
        <v>1414</v>
      </c>
      <c r="C875">
        <v>5</v>
      </c>
      <c r="D875">
        <v>6</v>
      </c>
      <c r="E875" t="s">
        <v>1438</v>
      </c>
      <c r="F875">
        <v>6.9000000000000006E-2</v>
      </c>
      <c r="H875">
        <v>42</v>
      </c>
      <c r="I875" s="26">
        <v>48</v>
      </c>
      <c r="J875" s="8">
        <v>45047</v>
      </c>
      <c r="K875" s="18" t="s">
        <v>1413</v>
      </c>
      <c r="L875" s="18"/>
      <c r="M875" s="2">
        <v>5</v>
      </c>
      <c r="N875" s="2"/>
      <c r="O875" s="2">
        <v>2023</v>
      </c>
      <c r="P875" s="2"/>
      <c r="Q875" s="5" t="s">
        <v>1740</v>
      </c>
      <c r="R875" s="1" t="s">
        <v>1766</v>
      </c>
      <c r="S875" s="22" t="s">
        <v>1763</v>
      </c>
      <c r="T875" s="39">
        <f>IF(I875 &gt;= H875, (I875-H875)/((F875*O875)-H875), 0)</f>
        <v>6.148359924990008E-2</v>
      </c>
    </row>
    <row r="876" spans="1:20" x14ac:dyDescent="0.45">
      <c r="A876" s="4" t="s">
        <v>1413</v>
      </c>
      <c r="B876" t="s">
        <v>1414</v>
      </c>
      <c r="C876">
        <v>6</v>
      </c>
      <c r="D876">
        <v>7</v>
      </c>
      <c r="E876" t="s">
        <v>1438</v>
      </c>
      <c r="H876">
        <v>48</v>
      </c>
      <c r="I876" s="26">
        <v>46</v>
      </c>
      <c r="J876" s="5"/>
      <c r="K876" s="2"/>
      <c r="L876" s="2"/>
      <c r="M876" s="2"/>
      <c r="N876" s="2"/>
      <c r="O876" s="2"/>
      <c r="P876" s="2"/>
      <c r="Q876" s="5" t="s">
        <v>1740</v>
      </c>
      <c r="R876" s="1" t="s">
        <v>1764</v>
      </c>
      <c r="S876" s="22" t="s">
        <v>1765</v>
      </c>
      <c r="T876" s="39">
        <f>IFERROR(IF(I876 &gt;= H876, H876/H876, IF(I876 &lt; H876, I876/H876, 0)),0)</f>
        <v>0.95833333333333337</v>
      </c>
    </row>
    <row r="877" spans="1:20" x14ac:dyDescent="0.45">
      <c r="A877" s="4" t="s">
        <v>1413</v>
      </c>
      <c r="B877" t="s">
        <v>1414</v>
      </c>
      <c r="C877">
        <v>6</v>
      </c>
      <c r="D877">
        <v>7</v>
      </c>
      <c r="E877" t="s">
        <v>1438</v>
      </c>
      <c r="F877">
        <v>7.2999999999999995E-2</v>
      </c>
      <c r="H877">
        <v>48</v>
      </c>
      <c r="I877" s="26">
        <v>46</v>
      </c>
      <c r="J877" s="8">
        <v>45047</v>
      </c>
      <c r="K877" s="18" t="s">
        <v>1413</v>
      </c>
      <c r="L877" s="18"/>
      <c r="M877" s="2">
        <v>6</v>
      </c>
      <c r="N877" s="2"/>
      <c r="O877" s="2">
        <v>2085</v>
      </c>
      <c r="P877" s="2"/>
      <c r="Q877" s="5" t="s">
        <v>1740</v>
      </c>
      <c r="R877" s="1" t="s">
        <v>1770</v>
      </c>
      <c r="S877" s="22" t="s">
        <v>1767</v>
      </c>
      <c r="T877" s="39">
        <f>IF(I877 &gt;= H877, (I877-H877)/((F877*O877)-H877), 0)</f>
        <v>0</v>
      </c>
    </row>
    <row r="878" spans="1:20" x14ac:dyDescent="0.45">
      <c r="A878" s="4" t="s">
        <v>1413</v>
      </c>
      <c r="B878" t="s">
        <v>1414</v>
      </c>
      <c r="C878">
        <v>7</v>
      </c>
      <c r="D878">
        <v>8</v>
      </c>
      <c r="E878" t="s">
        <v>1438</v>
      </c>
      <c r="H878">
        <v>38</v>
      </c>
      <c r="I878" s="26">
        <v>40</v>
      </c>
      <c r="J878" s="5"/>
      <c r="K878" s="2"/>
      <c r="L878" s="2"/>
      <c r="M878" s="2"/>
      <c r="N878" s="2"/>
      <c r="O878" s="2"/>
      <c r="P878" s="2"/>
      <c r="Q878" s="5" t="s">
        <v>1740</v>
      </c>
      <c r="R878" s="1" t="s">
        <v>1768</v>
      </c>
      <c r="S878" s="22" t="s">
        <v>1769</v>
      </c>
      <c r="T878" s="39">
        <f>IFERROR(IF(I878 &gt;= H878, H878/H878, IF(I878 &lt; H878, I878/H878, 0)),0)</f>
        <v>1</v>
      </c>
    </row>
    <row r="879" spans="1:20" x14ac:dyDescent="0.45">
      <c r="A879" s="4" t="s">
        <v>1413</v>
      </c>
      <c r="B879" t="s">
        <v>1414</v>
      </c>
      <c r="C879">
        <v>7</v>
      </c>
      <c r="D879">
        <v>8</v>
      </c>
      <c r="E879" t="s">
        <v>1438</v>
      </c>
      <c r="F879">
        <v>6.3E-2</v>
      </c>
      <c r="H879">
        <v>38</v>
      </c>
      <c r="I879" s="26">
        <v>40</v>
      </c>
      <c r="J879" s="8">
        <v>45047</v>
      </c>
      <c r="K879" s="18" t="s">
        <v>1413</v>
      </c>
      <c r="L879" s="18"/>
      <c r="M879" s="2">
        <v>7</v>
      </c>
      <c r="N879" s="2"/>
      <c r="O879" s="2">
        <v>2107</v>
      </c>
      <c r="P879" s="2"/>
      <c r="Q879" s="5" t="s">
        <v>1740</v>
      </c>
      <c r="R879" s="1" t="s">
        <v>1774</v>
      </c>
      <c r="S879" s="22" t="s">
        <v>1771</v>
      </c>
      <c r="T879" s="39">
        <f>IF(I879 &gt;= H879, (I879-H879)/((F879*O879)-H879), 0)</f>
        <v>2.1110184608564397E-2</v>
      </c>
    </row>
    <row r="880" spans="1:20" x14ac:dyDescent="0.45">
      <c r="A880" s="4" t="s">
        <v>1413</v>
      </c>
      <c r="B880" t="s">
        <v>1414</v>
      </c>
      <c r="C880">
        <v>8</v>
      </c>
      <c r="D880">
        <v>9</v>
      </c>
      <c r="E880" t="s">
        <v>1438</v>
      </c>
      <c r="H880">
        <v>26</v>
      </c>
      <c r="I880" s="26">
        <v>27</v>
      </c>
      <c r="J880" s="5"/>
      <c r="K880" s="2"/>
      <c r="L880" s="2"/>
      <c r="M880" s="2"/>
      <c r="N880" s="2"/>
      <c r="O880" s="2"/>
      <c r="P880" s="2"/>
      <c r="Q880" s="5" t="s">
        <v>1740</v>
      </c>
      <c r="R880" s="1" t="s">
        <v>1772</v>
      </c>
      <c r="S880" s="22" t="s">
        <v>1773</v>
      </c>
      <c r="T880" s="39">
        <f>IFERROR(IF(I880 &gt;= H880, H880/H880, IF(I880 &lt; H880, I880/H880, 0)),0)</f>
        <v>1</v>
      </c>
    </row>
    <row r="881" spans="1:20" x14ac:dyDescent="0.45">
      <c r="A881" s="4" t="s">
        <v>1413</v>
      </c>
      <c r="B881" t="s">
        <v>1414</v>
      </c>
      <c r="C881">
        <v>8</v>
      </c>
      <c r="D881">
        <v>9</v>
      </c>
      <c r="E881" t="s">
        <v>1438</v>
      </c>
      <c r="F881">
        <v>5.6000000000000001E-2</v>
      </c>
      <c r="H881">
        <v>26</v>
      </c>
      <c r="I881" s="26">
        <v>27</v>
      </c>
      <c r="J881" s="8">
        <v>45047</v>
      </c>
      <c r="K881" s="18" t="s">
        <v>1413</v>
      </c>
      <c r="L881" s="18"/>
      <c r="M881" s="2">
        <v>8</v>
      </c>
      <c r="N881" s="2"/>
      <c r="O881" s="2">
        <v>2147</v>
      </c>
      <c r="P881" s="2"/>
      <c r="Q881" s="5" t="s">
        <v>1740</v>
      </c>
      <c r="R881" s="1" t="s">
        <v>1778</v>
      </c>
      <c r="S881" s="22" t="s">
        <v>1775</v>
      </c>
      <c r="T881" s="39">
        <f>IF(I881 &gt;= H881, (I881-H881)/((F881*O881)-H881), 0)</f>
        <v>1.0612106290856609E-2</v>
      </c>
    </row>
    <row r="882" spans="1:20" x14ac:dyDescent="0.45">
      <c r="A882" s="4" t="s">
        <v>1413</v>
      </c>
      <c r="B882" t="s">
        <v>1414</v>
      </c>
      <c r="C882">
        <v>9</v>
      </c>
      <c r="D882">
        <v>10</v>
      </c>
      <c r="E882" t="s">
        <v>1438</v>
      </c>
      <c r="H882">
        <v>31</v>
      </c>
      <c r="I882" s="26">
        <v>28</v>
      </c>
      <c r="J882" s="5"/>
      <c r="K882" s="2"/>
      <c r="L882" s="2"/>
      <c r="M882" s="2"/>
      <c r="N882" s="2"/>
      <c r="O882" s="2"/>
      <c r="P882" s="2"/>
      <c r="Q882" s="5" t="s">
        <v>1740</v>
      </c>
      <c r="R882" s="1" t="s">
        <v>1776</v>
      </c>
      <c r="S882" s="22" t="s">
        <v>1777</v>
      </c>
      <c r="T882" s="39">
        <f>IFERROR(IF(I882 &gt;= H882, H882/H882, IF(I882 &lt; H882, I882/H882, 0)),0)</f>
        <v>0.90322580645161288</v>
      </c>
    </row>
    <row r="883" spans="1:20" x14ac:dyDescent="0.45">
      <c r="A883" s="4" t="s">
        <v>1413</v>
      </c>
      <c r="B883" t="s">
        <v>1414</v>
      </c>
      <c r="C883">
        <v>9</v>
      </c>
      <c r="D883">
        <v>10</v>
      </c>
      <c r="E883" t="s">
        <v>1438</v>
      </c>
      <c r="F883">
        <v>5.8999999999999997E-2</v>
      </c>
      <c r="H883">
        <v>31</v>
      </c>
      <c r="I883" s="26">
        <v>28</v>
      </c>
      <c r="J883" s="8">
        <v>45047</v>
      </c>
      <c r="K883" s="18" t="s">
        <v>1413</v>
      </c>
      <c r="L883" s="18"/>
      <c r="M883" s="2">
        <v>9</v>
      </c>
      <c r="N883" s="2"/>
      <c r="O883" s="2">
        <v>2446</v>
      </c>
      <c r="P883" s="2"/>
      <c r="Q883" s="5" t="s">
        <v>1740</v>
      </c>
      <c r="R883" s="1" t="s">
        <v>1782</v>
      </c>
      <c r="S883" s="22" t="s">
        <v>1779</v>
      </c>
      <c r="T883" s="39">
        <f>IF(I883 &gt;= H883, (I883-H883)/((F883*O883)-H883), 0)</f>
        <v>0</v>
      </c>
    </row>
    <row r="884" spans="1:20" x14ac:dyDescent="0.45">
      <c r="A884" s="4" t="s">
        <v>1413</v>
      </c>
      <c r="B884" t="s">
        <v>1414</v>
      </c>
      <c r="C884">
        <v>10</v>
      </c>
      <c r="D884">
        <v>11</v>
      </c>
      <c r="E884" t="s">
        <v>1438</v>
      </c>
      <c r="H884">
        <v>37</v>
      </c>
      <c r="I884" s="26">
        <v>34</v>
      </c>
      <c r="J884" s="5"/>
      <c r="K884" s="2"/>
      <c r="L884" s="2"/>
      <c r="M884" s="2"/>
      <c r="N884" s="2"/>
      <c r="O884" s="2"/>
      <c r="P884" s="2"/>
      <c r="Q884" s="5" t="s">
        <v>1740</v>
      </c>
      <c r="R884" s="1" t="s">
        <v>1780</v>
      </c>
      <c r="S884" s="22" t="s">
        <v>1781</v>
      </c>
      <c r="T884" s="39">
        <f>IFERROR(IF(I884 &gt;= H884, H884/H884, IF(I884 &lt; H884, I884/H884, 0)),0)</f>
        <v>0.91891891891891897</v>
      </c>
    </row>
    <row r="885" spans="1:20" x14ac:dyDescent="0.45">
      <c r="A885" s="4" t="s">
        <v>1413</v>
      </c>
      <c r="B885" t="s">
        <v>1414</v>
      </c>
      <c r="C885">
        <v>10</v>
      </c>
      <c r="D885">
        <v>11</v>
      </c>
      <c r="E885" t="s">
        <v>1438</v>
      </c>
      <c r="F885">
        <v>5.8000000000000003E-2</v>
      </c>
      <c r="H885">
        <v>37</v>
      </c>
      <c r="I885" s="26">
        <v>34</v>
      </c>
      <c r="J885" s="8">
        <v>45047</v>
      </c>
      <c r="K885" s="18" t="s">
        <v>1413</v>
      </c>
      <c r="L885" s="18"/>
      <c r="M885" s="2">
        <v>10</v>
      </c>
      <c r="N885" s="2"/>
      <c r="O885" s="2">
        <v>2493</v>
      </c>
      <c r="P885" s="2"/>
      <c r="Q885" s="5" t="s">
        <v>1740</v>
      </c>
      <c r="R885" s="1" t="s">
        <v>1786</v>
      </c>
      <c r="S885" s="22" t="s">
        <v>1783</v>
      </c>
      <c r="T885" s="39">
        <f>IF(I885 &gt;= H885, (I885-H885)/((F885*O885)-H885), 0)</f>
        <v>0</v>
      </c>
    </row>
    <row r="886" spans="1:20" x14ac:dyDescent="0.45">
      <c r="A886" s="4" t="s">
        <v>1413</v>
      </c>
      <c r="B886" t="s">
        <v>1414</v>
      </c>
      <c r="C886">
        <v>11</v>
      </c>
      <c r="D886">
        <v>12</v>
      </c>
      <c r="E886" t="s">
        <v>1438</v>
      </c>
      <c r="H886">
        <v>38</v>
      </c>
      <c r="I886" s="26">
        <v>38</v>
      </c>
      <c r="J886" s="5"/>
      <c r="K886" s="2"/>
      <c r="L886" s="2"/>
      <c r="M886" s="2"/>
      <c r="N886" s="2"/>
      <c r="O886" s="2"/>
      <c r="P886" s="2"/>
      <c r="Q886" s="5" t="s">
        <v>1740</v>
      </c>
      <c r="R886" s="1" t="s">
        <v>1784</v>
      </c>
      <c r="S886" s="22" t="s">
        <v>1785</v>
      </c>
      <c r="T886" s="39">
        <f>IFERROR(IF(I886 &gt;= H886, H886/H886, IF(I886 &lt; H886, I886/H886, 0)),0)</f>
        <v>1</v>
      </c>
    </row>
    <row r="887" spans="1:20" x14ac:dyDescent="0.45">
      <c r="A887" s="43" t="s">
        <v>1413</v>
      </c>
      <c r="B887" s="9" t="s">
        <v>1414</v>
      </c>
      <c r="C887" s="9">
        <v>11</v>
      </c>
      <c r="D887" s="9">
        <v>12</v>
      </c>
      <c r="E887" s="9" t="s">
        <v>1438</v>
      </c>
      <c r="F887" s="9">
        <v>0.06</v>
      </c>
      <c r="G887" s="9"/>
      <c r="H887" s="9">
        <v>38</v>
      </c>
      <c r="I887" s="28">
        <v>38</v>
      </c>
      <c r="J887" s="10">
        <v>45047</v>
      </c>
      <c r="K887" s="19" t="s">
        <v>1413</v>
      </c>
      <c r="L887" s="19"/>
      <c r="M887" s="11">
        <v>11</v>
      </c>
      <c r="N887" s="11"/>
      <c r="O887" s="11">
        <v>2601</v>
      </c>
      <c r="P887" s="11"/>
      <c r="Q887" s="12" t="s">
        <v>1740</v>
      </c>
      <c r="R887" s="13" t="s">
        <v>1816</v>
      </c>
      <c r="S887" s="23" t="s">
        <v>1787</v>
      </c>
      <c r="T887" s="40">
        <f>IF(I887 &gt;= H887, (I887-H887)/((F887*O887)-H887), 0)</f>
        <v>0</v>
      </c>
    </row>
    <row r="888" spans="1:20" x14ac:dyDescent="0.45">
      <c r="A888" s="4"/>
      <c r="B888" t="s">
        <v>1414</v>
      </c>
      <c r="D888" t="s">
        <v>708</v>
      </c>
      <c r="E888" t="s">
        <v>790</v>
      </c>
      <c r="I888" s="26">
        <v>0</v>
      </c>
      <c r="J888" s="18">
        <v>45148</v>
      </c>
      <c r="K888" s="18"/>
      <c r="L888" s="18" t="s">
        <v>1414</v>
      </c>
      <c r="M888" s="2"/>
      <c r="N888" s="2" t="s">
        <v>708</v>
      </c>
      <c r="O888" s="2"/>
      <c r="P888" s="2">
        <v>1519</v>
      </c>
      <c r="Q888" s="5" t="s">
        <v>504</v>
      </c>
      <c r="R888" s="1" t="s">
        <v>1883</v>
      </c>
      <c r="S888" s="22" t="s">
        <v>1895</v>
      </c>
      <c r="T888" s="39">
        <f>I888/(P888-(P888*(G788+G813+G838+G863)))</f>
        <v>0</v>
      </c>
    </row>
    <row r="889" spans="1:20" x14ac:dyDescent="0.45">
      <c r="A889" s="4" t="s">
        <v>1413</v>
      </c>
      <c r="B889" t="s">
        <v>1414</v>
      </c>
      <c r="C889" t="s">
        <v>708</v>
      </c>
      <c r="D889">
        <v>1</v>
      </c>
      <c r="E889" t="s">
        <v>790</v>
      </c>
      <c r="H889">
        <v>0</v>
      </c>
      <c r="I889" s="26">
        <v>1</v>
      </c>
      <c r="J889" s="5"/>
      <c r="K889" s="2"/>
      <c r="L889" s="2"/>
      <c r="M889" s="2"/>
      <c r="N889" s="2"/>
      <c r="O889" s="2"/>
      <c r="P889" s="2"/>
      <c r="Q889" s="5" t="s">
        <v>504</v>
      </c>
      <c r="R889" s="1" t="s">
        <v>680</v>
      </c>
      <c r="S889" s="22" t="s">
        <v>1386</v>
      </c>
      <c r="T889" s="39">
        <f>IFERROR(IF(I889 &gt;= H889, H889/H889, IF(I889 &lt; H889, I889/H889, 0)),0)</f>
        <v>0</v>
      </c>
    </row>
    <row r="890" spans="1:20" x14ac:dyDescent="0.45">
      <c r="A890" s="4" t="s">
        <v>1413</v>
      </c>
      <c r="B890" t="s">
        <v>1414</v>
      </c>
      <c r="C890" t="s">
        <v>708</v>
      </c>
      <c r="D890">
        <v>1</v>
      </c>
      <c r="E890" t="s">
        <v>790</v>
      </c>
      <c r="H890">
        <v>0</v>
      </c>
      <c r="I890" s="26">
        <v>1</v>
      </c>
      <c r="J890" s="8">
        <v>45047</v>
      </c>
      <c r="K890" s="18" t="s">
        <v>1413</v>
      </c>
      <c r="L890" s="18"/>
      <c r="M890" s="2" t="s">
        <v>708</v>
      </c>
      <c r="N890" s="2"/>
      <c r="O890" s="2">
        <v>1678</v>
      </c>
      <c r="P890" s="2"/>
      <c r="Q890" s="5" t="s">
        <v>504</v>
      </c>
      <c r="R890" s="1" t="s">
        <v>682</v>
      </c>
      <c r="S890" s="22" t="s">
        <v>1387</v>
      </c>
      <c r="T890" s="39">
        <f>IF(I890 &gt;= H890, (I890-H890)/(O890-H890-(O890*(F790+F815+F840+F865))), 0)</f>
        <v>4.2567682615358489E-2</v>
      </c>
    </row>
    <row r="891" spans="1:20" x14ac:dyDescent="0.45">
      <c r="A891" s="4" t="s">
        <v>1413</v>
      </c>
      <c r="B891" t="s">
        <v>1414</v>
      </c>
      <c r="C891">
        <v>1</v>
      </c>
      <c r="D891">
        <v>2</v>
      </c>
      <c r="E891" t="s">
        <v>790</v>
      </c>
      <c r="H891">
        <v>2</v>
      </c>
      <c r="I891" s="26">
        <v>3</v>
      </c>
      <c r="J891" s="5"/>
      <c r="K891" s="2"/>
      <c r="L891" s="2"/>
      <c r="M891" s="2"/>
      <c r="N891" s="2"/>
      <c r="O891" s="2"/>
      <c r="P891" s="2"/>
      <c r="Q891" s="5" t="s">
        <v>504</v>
      </c>
      <c r="R891" s="1" t="s">
        <v>681</v>
      </c>
      <c r="S891" s="22" t="s">
        <v>1388</v>
      </c>
      <c r="T891" s="39">
        <f>IFERROR(IF(I891 &gt;= H891, H891/H891, IF(I891 &lt; H891, I891/H891, 0)),0)</f>
        <v>1</v>
      </c>
    </row>
    <row r="892" spans="1:20" x14ac:dyDescent="0.45">
      <c r="A892" s="4" t="s">
        <v>1413</v>
      </c>
      <c r="B892" t="s">
        <v>1414</v>
      </c>
      <c r="C892">
        <v>1</v>
      </c>
      <c r="D892">
        <v>2</v>
      </c>
      <c r="E892" t="s">
        <v>790</v>
      </c>
      <c r="H892">
        <v>2</v>
      </c>
      <c r="I892" s="26">
        <v>3</v>
      </c>
      <c r="J892" s="8">
        <v>45047</v>
      </c>
      <c r="K892" s="18" t="s">
        <v>1413</v>
      </c>
      <c r="L892" s="18"/>
      <c r="M892" s="2">
        <v>1</v>
      </c>
      <c r="N892" s="2"/>
      <c r="O892" s="2">
        <v>1780</v>
      </c>
      <c r="P892" s="2"/>
      <c r="Q892" s="5" t="s">
        <v>504</v>
      </c>
      <c r="R892" s="1" t="s">
        <v>684</v>
      </c>
      <c r="S892" s="22" t="s">
        <v>1389</v>
      </c>
      <c r="T892" s="39">
        <f>IF(I892 &gt;= H892, (I892-H892)/(O892-H892-(O892*(F792+F817+F842+F867))), 0)</f>
        <v>3.7764350453172502E-2</v>
      </c>
    </row>
    <row r="893" spans="1:20" x14ac:dyDescent="0.45">
      <c r="A893" s="4" t="s">
        <v>1413</v>
      </c>
      <c r="B893" t="s">
        <v>1414</v>
      </c>
      <c r="C893">
        <v>2</v>
      </c>
      <c r="D893">
        <v>3</v>
      </c>
      <c r="E893" t="s">
        <v>790</v>
      </c>
      <c r="H893">
        <v>1</v>
      </c>
      <c r="I893" s="26">
        <v>2</v>
      </c>
      <c r="J893" s="5"/>
      <c r="K893" s="2"/>
      <c r="L893" s="2"/>
      <c r="M893" s="2"/>
      <c r="N893" s="2"/>
      <c r="O893" s="2"/>
      <c r="P893" s="2"/>
      <c r="Q893" s="5" t="s">
        <v>504</v>
      </c>
      <c r="R893" s="1" t="s">
        <v>683</v>
      </c>
      <c r="S893" s="22" t="s">
        <v>1390</v>
      </c>
      <c r="T893" s="39">
        <f>IFERROR(IF(I893 &gt;= H893, H893/H893, IF(I893 &lt; H893, I893/H893, 0)),0)</f>
        <v>1</v>
      </c>
    </row>
    <row r="894" spans="1:20" x14ac:dyDescent="0.45">
      <c r="A894" s="4" t="s">
        <v>1413</v>
      </c>
      <c r="B894" t="s">
        <v>1414</v>
      </c>
      <c r="C894">
        <v>2</v>
      </c>
      <c r="D894">
        <v>3</v>
      </c>
      <c r="E894" t="s">
        <v>790</v>
      </c>
      <c r="H894">
        <v>1</v>
      </c>
      <c r="I894" s="26">
        <v>2</v>
      </c>
      <c r="J894" s="8">
        <v>45047</v>
      </c>
      <c r="K894" s="18" t="s">
        <v>1413</v>
      </c>
      <c r="L894" s="18"/>
      <c r="M894" s="2">
        <v>2</v>
      </c>
      <c r="N894" s="2"/>
      <c r="O894" s="2">
        <v>1798</v>
      </c>
      <c r="P894" s="2"/>
      <c r="Q894" s="5" t="s">
        <v>504</v>
      </c>
      <c r="R894" s="1" t="s">
        <v>686</v>
      </c>
      <c r="S894" s="22" t="s">
        <v>1391</v>
      </c>
      <c r="T894" s="39">
        <f>IF(I894 &gt;= H894, (I894-H894)/(O894-H894-(O894*(F794+F819+F844+F869))), 0)</f>
        <v>3.3822634106744458E-2</v>
      </c>
    </row>
    <row r="895" spans="1:20" x14ac:dyDescent="0.45">
      <c r="A895" s="4" t="s">
        <v>1413</v>
      </c>
      <c r="B895" t="s">
        <v>1414</v>
      </c>
      <c r="C895">
        <v>3</v>
      </c>
      <c r="D895">
        <v>4</v>
      </c>
      <c r="E895" t="s">
        <v>790</v>
      </c>
      <c r="H895">
        <v>1</v>
      </c>
      <c r="I895" s="26">
        <v>0</v>
      </c>
      <c r="J895" s="5"/>
      <c r="K895" s="2"/>
      <c r="L895" s="2"/>
      <c r="M895" s="2"/>
      <c r="N895" s="2"/>
      <c r="O895" s="2"/>
      <c r="P895" s="2"/>
      <c r="Q895" s="5" t="s">
        <v>504</v>
      </c>
      <c r="R895" s="1" t="s">
        <v>685</v>
      </c>
      <c r="S895" s="22" t="s">
        <v>1392</v>
      </c>
      <c r="T895" s="39">
        <f>IFERROR(IF(I895 &gt;= H895, H895/H895, IF(I895 &lt; H895, I895/H895, 0)),0)</f>
        <v>0</v>
      </c>
    </row>
    <row r="896" spans="1:20" x14ac:dyDescent="0.45">
      <c r="A896" s="4" t="s">
        <v>1413</v>
      </c>
      <c r="B896" t="s">
        <v>1414</v>
      </c>
      <c r="C896">
        <v>3</v>
      </c>
      <c r="D896">
        <v>4</v>
      </c>
      <c r="E896" t="s">
        <v>790</v>
      </c>
      <c r="H896">
        <v>1</v>
      </c>
      <c r="I896" s="26">
        <v>0</v>
      </c>
      <c r="J896" s="8">
        <v>45047</v>
      </c>
      <c r="K896" s="18" t="s">
        <v>1413</v>
      </c>
      <c r="L896" s="18"/>
      <c r="M896" s="2">
        <v>3</v>
      </c>
      <c r="N896" s="2"/>
      <c r="O896" s="2">
        <v>1904</v>
      </c>
      <c r="P896" s="2"/>
      <c r="Q896" s="5" t="s">
        <v>504</v>
      </c>
      <c r="R896" s="1" t="s">
        <v>688</v>
      </c>
      <c r="S896" s="22" t="s">
        <v>1393</v>
      </c>
      <c r="T896" s="39">
        <f>IF(I896 &gt;= H896, (I896-H896)/(O896-H896-(O896*(F796+F821+F846+F871))), 0)</f>
        <v>0</v>
      </c>
    </row>
    <row r="897" spans="1:20" x14ac:dyDescent="0.45">
      <c r="A897" s="4" t="s">
        <v>1413</v>
      </c>
      <c r="B897" t="s">
        <v>1414</v>
      </c>
      <c r="C897">
        <v>4</v>
      </c>
      <c r="D897">
        <v>5</v>
      </c>
      <c r="E897" t="s">
        <v>790</v>
      </c>
      <c r="H897">
        <v>0</v>
      </c>
      <c r="I897" s="26">
        <v>0</v>
      </c>
      <c r="J897" s="5"/>
      <c r="K897" s="2"/>
      <c r="L897" s="2"/>
      <c r="M897" s="2"/>
      <c r="N897" s="2"/>
      <c r="O897" s="2"/>
      <c r="P897" s="2"/>
      <c r="Q897" s="5" t="s">
        <v>504</v>
      </c>
      <c r="R897" s="1" t="s">
        <v>687</v>
      </c>
      <c r="S897" s="22" t="s">
        <v>1394</v>
      </c>
      <c r="T897" s="39">
        <f>IFERROR(IF(I897 &gt;= H897, H897/H897, IF(I897 &lt; H897, I897/H897, 0)),0)</f>
        <v>0</v>
      </c>
    </row>
    <row r="898" spans="1:20" x14ac:dyDescent="0.45">
      <c r="A898" s="4" t="s">
        <v>1413</v>
      </c>
      <c r="B898" t="s">
        <v>1414</v>
      </c>
      <c r="C898">
        <v>4</v>
      </c>
      <c r="D898">
        <v>5</v>
      </c>
      <c r="E898" t="s">
        <v>790</v>
      </c>
      <c r="H898">
        <v>0</v>
      </c>
      <c r="I898" s="26">
        <v>0</v>
      </c>
      <c r="J898" s="8">
        <v>45047</v>
      </c>
      <c r="K898" s="18" t="s">
        <v>1413</v>
      </c>
      <c r="L898" s="18"/>
      <c r="M898" s="2">
        <v>4</v>
      </c>
      <c r="N898" s="2"/>
      <c r="O898" s="2">
        <v>1950</v>
      </c>
      <c r="P898" s="2"/>
      <c r="Q898" s="5" t="s">
        <v>504</v>
      </c>
      <c r="R898" s="1" t="s">
        <v>690</v>
      </c>
      <c r="S898" s="22" t="s">
        <v>1395</v>
      </c>
      <c r="T898" s="39">
        <f>IF(I898 &gt;= H898, (I898-H898)/(O898-H898-(O898*(F798+F823+F848+F873))), 0)</f>
        <v>0</v>
      </c>
    </row>
    <row r="899" spans="1:20" x14ac:dyDescent="0.45">
      <c r="A899" s="4" t="s">
        <v>1413</v>
      </c>
      <c r="B899" t="s">
        <v>1414</v>
      </c>
      <c r="C899">
        <v>5</v>
      </c>
      <c r="D899">
        <v>6</v>
      </c>
      <c r="E899" t="s">
        <v>790</v>
      </c>
      <c r="H899">
        <v>3</v>
      </c>
      <c r="I899" s="26">
        <v>3</v>
      </c>
      <c r="J899" s="5"/>
      <c r="K899" s="2"/>
      <c r="L899" s="2"/>
      <c r="M899" s="2"/>
      <c r="N899" s="2"/>
      <c r="O899" s="2"/>
      <c r="P899" s="2"/>
      <c r="Q899" s="5" t="s">
        <v>504</v>
      </c>
      <c r="R899" s="1" t="s">
        <v>689</v>
      </c>
      <c r="S899" s="22" t="s">
        <v>1396</v>
      </c>
      <c r="T899" s="39">
        <f>IFERROR(IF(I899 &gt;= H899, H899/H899, IF(I899 &lt; H899, I899/H899, 0)),0)</f>
        <v>1</v>
      </c>
    </row>
    <row r="900" spans="1:20" x14ac:dyDescent="0.45">
      <c r="A900" s="4" t="s">
        <v>1413</v>
      </c>
      <c r="B900" t="s">
        <v>1414</v>
      </c>
      <c r="C900">
        <v>5</v>
      </c>
      <c r="D900">
        <v>6</v>
      </c>
      <c r="E900" t="s">
        <v>790</v>
      </c>
      <c r="H900">
        <v>3</v>
      </c>
      <c r="I900" s="26">
        <v>3</v>
      </c>
      <c r="J900" s="8">
        <v>45047</v>
      </c>
      <c r="K900" s="18" t="s">
        <v>1413</v>
      </c>
      <c r="L900" s="18"/>
      <c r="M900" s="2">
        <v>5</v>
      </c>
      <c r="N900" s="2"/>
      <c r="O900" s="2">
        <v>2023</v>
      </c>
      <c r="P900" s="2"/>
      <c r="Q900" s="5" t="s">
        <v>504</v>
      </c>
      <c r="R900" s="1" t="s">
        <v>692</v>
      </c>
      <c r="S900" s="22" t="s">
        <v>1397</v>
      </c>
      <c r="T900" s="39">
        <f>IF(I900 &gt;= H900, (I900-H900)/(O900-H900-(O900*(F800+F825+F850+F875))), 0)</f>
        <v>0</v>
      </c>
    </row>
    <row r="901" spans="1:20" x14ac:dyDescent="0.45">
      <c r="A901" s="4" t="s">
        <v>1413</v>
      </c>
      <c r="B901" t="s">
        <v>1414</v>
      </c>
      <c r="C901">
        <v>6</v>
      </c>
      <c r="D901">
        <v>7</v>
      </c>
      <c r="E901" t="s">
        <v>790</v>
      </c>
      <c r="H901">
        <v>2</v>
      </c>
      <c r="I901" s="26">
        <v>2</v>
      </c>
      <c r="J901" s="5"/>
      <c r="K901" s="2"/>
      <c r="L901" s="2"/>
      <c r="M901" s="2"/>
      <c r="N901" s="2"/>
      <c r="O901" s="2"/>
      <c r="P901" s="2"/>
      <c r="Q901" s="5" t="s">
        <v>504</v>
      </c>
      <c r="R901" s="1" t="s">
        <v>691</v>
      </c>
      <c r="S901" s="22" t="s">
        <v>1398</v>
      </c>
      <c r="T901" s="39">
        <f>IFERROR(IF(I901 &gt;= H901, H901/H901, IF(I901 &lt; H901, I901/H901, 0)),0)</f>
        <v>1</v>
      </c>
    </row>
    <row r="902" spans="1:20" x14ac:dyDescent="0.45">
      <c r="A902" s="4" t="s">
        <v>1413</v>
      </c>
      <c r="B902" t="s">
        <v>1414</v>
      </c>
      <c r="C902">
        <v>6</v>
      </c>
      <c r="D902">
        <v>7</v>
      </c>
      <c r="E902" t="s">
        <v>790</v>
      </c>
      <c r="H902">
        <v>2</v>
      </c>
      <c r="I902" s="26">
        <v>2</v>
      </c>
      <c r="J902" s="8">
        <v>45047</v>
      </c>
      <c r="K902" s="18" t="s">
        <v>1413</v>
      </c>
      <c r="L902" s="18"/>
      <c r="M902" s="2">
        <v>6</v>
      </c>
      <c r="N902" s="2"/>
      <c r="O902" s="2">
        <v>2085</v>
      </c>
      <c r="P902" s="2"/>
      <c r="Q902" s="5" t="s">
        <v>504</v>
      </c>
      <c r="R902" s="1" t="s">
        <v>694</v>
      </c>
      <c r="S902" s="22" t="s">
        <v>1399</v>
      </c>
      <c r="T902" s="39">
        <f>IF(I902 &gt;= H902, (I902-H902)/(O902-H902-(O902*(F802+F827+F852+F877))), 0)</f>
        <v>0</v>
      </c>
    </row>
    <row r="903" spans="1:20" x14ac:dyDescent="0.45">
      <c r="A903" s="4" t="s">
        <v>1413</v>
      </c>
      <c r="B903" t="s">
        <v>1414</v>
      </c>
      <c r="C903">
        <v>7</v>
      </c>
      <c r="D903">
        <v>8</v>
      </c>
      <c r="E903" t="s">
        <v>790</v>
      </c>
      <c r="H903">
        <v>0</v>
      </c>
      <c r="I903" s="26">
        <v>1</v>
      </c>
      <c r="J903" s="5"/>
      <c r="K903" s="2"/>
      <c r="L903" s="2"/>
      <c r="M903" s="2"/>
      <c r="N903" s="2"/>
      <c r="O903" s="2"/>
      <c r="P903" s="2"/>
      <c r="Q903" s="5" t="s">
        <v>504</v>
      </c>
      <c r="R903" s="1" t="s">
        <v>693</v>
      </c>
      <c r="S903" s="22" t="s">
        <v>1400</v>
      </c>
      <c r="T903" s="39">
        <f>IFERROR(IF(I903 &gt;= H903, H903/H903, IF(I903 &lt; H903, I903/H903, 0)),0)</f>
        <v>0</v>
      </c>
    </row>
    <row r="904" spans="1:20" x14ac:dyDescent="0.45">
      <c r="A904" s="4" t="s">
        <v>1413</v>
      </c>
      <c r="B904" t="s">
        <v>1414</v>
      </c>
      <c r="C904">
        <v>7</v>
      </c>
      <c r="D904">
        <v>8</v>
      </c>
      <c r="E904" t="s">
        <v>790</v>
      </c>
      <c r="H904">
        <v>0</v>
      </c>
      <c r="I904" s="26">
        <v>1</v>
      </c>
      <c r="J904" s="8">
        <v>45047</v>
      </c>
      <c r="K904" s="18" t="s">
        <v>1413</v>
      </c>
      <c r="L904" s="18"/>
      <c r="M904" s="2">
        <v>7</v>
      </c>
      <c r="N904" s="2"/>
      <c r="O904" s="2">
        <v>2107</v>
      </c>
      <c r="P904" s="2"/>
      <c r="Q904" s="5" t="s">
        <v>504</v>
      </c>
      <c r="R904" s="1" t="s">
        <v>696</v>
      </c>
      <c r="S904" s="22" t="s">
        <v>1401</v>
      </c>
      <c r="T904" s="39">
        <f>IF(I904 &gt;= H904, (I904-H904)/(O904-H904-(O904*(F804+F829+F854+F879))), 0)</f>
        <v>3.3900603430741014E-2</v>
      </c>
    </row>
    <row r="905" spans="1:20" x14ac:dyDescent="0.45">
      <c r="A905" s="4" t="s">
        <v>1413</v>
      </c>
      <c r="B905" t="s">
        <v>1414</v>
      </c>
      <c r="C905">
        <v>8</v>
      </c>
      <c r="D905">
        <v>9</v>
      </c>
      <c r="E905" t="s">
        <v>790</v>
      </c>
      <c r="H905">
        <v>1</v>
      </c>
      <c r="I905" s="26">
        <v>1</v>
      </c>
      <c r="J905" s="5"/>
      <c r="K905" s="2"/>
      <c r="L905" s="2"/>
      <c r="M905" s="2"/>
      <c r="N905" s="2"/>
      <c r="O905" s="2"/>
      <c r="P905" s="2"/>
      <c r="Q905" s="5" t="s">
        <v>504</v>
      </c>
      <c r="R905" s="1" t="s">
        <v>695</v>
      </c>
      <c r="S905" s="22" t="s">
        <v>1402</v>
      </c>
      <c r="T905" s="39">
        <f>IFERROR(IF(I905 &gt;= H905, H905/H905, IF(I905 &lt; H905, I905/H905, 0)),0)</f>
        <v>1</v>
      </c>
    </row>
    <row r="906" spans="1:20" x14ac:dyDescent="0.45">
      <c r="A906" s="4" t="s">
        <v>1413</v>
      </c>
      <c r="B906" t="s">
        <v>1414</v>
      </c>
      <c r="C906">
        <v>8</v>
      </c>
      <c r="D906">
        <v>9</v>
      </c>
      <c r="E906" t="s">
        <v>790</v>
      </c>
      <c r="H906">
        <v>1</v>
      </c>
      <c r="I906" s="26">
        <v>1</v>
      </c>
      <c r="J906" s="8">
        <v>45047</v>
      </c>
      <c r="K906" s="18" t="s">
        <v>1413</v>
      </c>
      <c r="L906" s="18"/>
      <c r="M906" s="2">
        <v>8</v>
      </c>
      <c r="N906" s="2"/>
      <c r="O906" s="2">
        <v>2147</v>
      </c>
      <c r="P906" s="2"/>
      <c r="Q906" s="5" t="s">
        <v>504</v>
      </c>
      <c r="R906" s="1" t="s">
        <v>698</v>
      </c>
      <c r="S906" s="22" t="s">
        <v>1403</v>
      </c>
      <c r="T906" s="39">
        <f>IF(I906 &gt;= H906, (I906-H906)/(O906-H906-(O906*(F806+F831+F856+F881))), 0)</f>
        <v>0</v>
      </c>
    </row>
    <row r="907" spans="1:20" x14ac:dyDescent="0.45">
      <c r="A907" s="4" t="s">
        <v>1413</v>
      </c>
      <c r="B907" t="s">
        <v>1414</v>
      </c>
      <c r="C907">
        <v>9</v>
      </c>
      <c r="D907">
        <v>10</v>
      </c>
      <c r="E907" t="s">
        <v>790</v>
      </c>
      <c r="H907">
        <v>3</v>
      </c>
      <c r="I907" s="26">
        <v>2</v>
      </c>
      <c r="J907" s="5"/>
      <c r="K907" s="2"/>
      <c r="L907" s="2"/>
      <c r="M907" s="2"/>
      <c r="N907" s="2"/>
      <c r="O907" s="2"/>
      <c r="P907" s="2"/>
      <c r="Q907" s="5" t="s">
        <v>504</v>
      </c>
      <c r="R907" s="1" t="s">
        <v>697</v>
      </c>
      <c r="S907" s="22" t="s">
        <v>1404</v>
      </c>
      <c r="T907" s="39">
        <f>IFERROR(IF(I907 &gt;= H907, H907/H907, IF(I907 &lt; H907, I907/H907, 0)),0)</f>
        <v>0.66666666666666663</v>
      </c>
    </row>
    <row r="908" spans="1:20" x14ac:dyDescent="0.45">
      <c r="A908" s="4" t="s">
        <v>1413</v>
      </c>
      <c r="B908" t="s">
        <v>1414</v>
      </c>
      <c r="C908">
        <v>9</v>
      </c>
      <c r="D908">
        <v>10</v>
      </c>
      <c r="E908" t="s">
        <v>790</v>
      </c>
      <c r="H908">
        <v>3</v>
      </c>
      <c r="I908" s="26">
        <v>2</v>
      </c>
      <c r="J908" s="8">
        <v>45047</v>
      </c>
      <c r="K908" s="18" t="s">
        <v>1413</v>
      </c>
      <c r="L908" s="18"/>
      <c r="M908" s="2">
        <v>9</v>
      </c>
      <c r="N908" s="2"/>
      <c r="O908" s="2">
        <v>2446</v>
      </c>
      <c r="P908" s="2"/>
      <c r="Q908" s="5" t="s">
        <v>504</v>
      </c>
      <c r="R908" s="1" t="s">
        <v>700</v>
      </c>
      <c r="S908" s="22" t="s">
        <v>1405</v>
      </c>
      <c r="T908" s="39">
        <f>IF(I908 &gt;= H908, (I908-H908)/(O908-H908-(O908*(F808+F833+F858+F883))), 0)</f>
        <v>0</v>
      </c>
    </row>
    <row r="909" spans="1:20" x14ac:dyDescent="0.45">
      <c r="A909" s="4" t="s">
        <v>1413</v>
      </c>
      <c r="B909" t="s">
        <v>1414</v>
      </c>
      <c r="C909">
        <v>10</v>
      </c>
      <c r="D909">
        <v>11</v>
      </c>
      <c r="E909" t="s">
        <v>790</v>
      </c>
      <c r="H909">
        <v>2</v>
      </c>
      <c r="I909" s="26">
        <v>3</v>
      </c>
      <c r="J909" s="5"/>
      <c r="K909" s="2"/>
      <c r="L909" s="2"/>
      <c r="M909" s="2"/>
      <c r="N909" s="2"/>
      <c r="O909" s="2"/>
      <c r="P909" s="2"/>
      <c r="Q909" s="5" t="s">
        <v>504</v>
      </c>
      <c r="R909" s="1" t="s">
        <v>699</v>
      </c>
      <c r="S909" s="22" t="s">
        <v>1406</v>
      </c>
      <c r="T909" s="39">
        <f>IFERROR(IF(I909 &gt;= H909, H909/H909, IF(I909 &lt; H909, I909/H909, 0)),0)</f>
        <v>1</v>
      </c>
    </row>
    <row r="910" spans="1:20" x14ac:dyDescent="0.45">
      <c r="A910" s="4" t="s">
        <v>1413</v>
      </c>
      <c r="B910" t="s">
        <v>1414</v>
      </c>
      <c r="C910">
        <v>10</v>
      </c>
      <c r="D910">
        <v>11</v>
      </c>
      <c r="E910" t="s">
        <v>790</v>
      </c>
      <c r="H910">
        <v>2</v>
      </c>
      <c r="I910" s="26">
        <v>3</v>
      </c>
      <c r="J910" s="8">
        <v>45047</v>
      </c>
      <c r="K910" s="18" t="s">
        <v>1413</v>
      </c>
      <c r="L910" s="18"/>
      <c r="M910" s="2">
        <v>10</v>
      </c>
      <c r="N910" s="2"/>
      <c r="O910" s="2">
        <v>2493</v>
      </c>
      <c r="P910" s="2"/>
      <c r="Q910" s="5" t="s">
        <v>504</v>
      </c>
      <c r="R910" s="1" t="s">
        <v>702</v>
      </c>
      <c r="S910" s="22" t="s">
        <v>1407</v>
      </c>
      <c r="T910" s="39">
        <f>IF(I910 &gt;= H910, (I910-H910)/(O910-H910-(O910*(F810+F835+F860+F885))), 0)</f>
        <v>2.6393581081081453E-2</v>
      </c>
    </row>
    <row r="911" spans="1:20" x14ac:dyDescent="0.45">
      <c r="A911" s="4" t="s">
        <v>1413</v>
      </c>
      <c r="B911" t="s">
        <v>1414</v>
      </c>
      <c r="C911">
        <v>11</v>
      </c>
      <c r="D911">
        <v>12</v>
      </c>
      <c r="E911" t="s">
        <v>790</v>
      </c>
      <c r="H911">
        <v>0</v>
      </c>
      <c r="I911" s="26">
        <v>0</v>
      </c>
      <c r="J911" s="5"/>
      <c r="K911" s="2"/>
      <c r="L911" s="2"/>
      <c r="M911" s="2"/>
      <c r="N911" s="2"/>
      <c r="O911" s="2"/>
      <c r="P911" s="2"/>
      <c r="Q911" s="5" t="s">
        <v>504</v>
      </c>
      <c r="R911" s="1" t="s">
        <v>701</v>
      </c>
      <c r="S911" s="22" t="s">
        <v>1408</v>
      </c>
      <c r="T911" s="39">
        <f>IFERROR(IF(I911 &gt;= H911, H911/H911, IF(I911 &lt; H911, I911/H911, 0)),0)</f>
        <v>0</v>
      </c>
    </row>
    <row r="912" spans="1:20" x14ac:dyDescent="0.45">
      <c r="A912" s="43" t="s">
        <v>1413</v>
      </c>
      <c r="B912" s="9" t="s">
        <v>1414</v>
      </c>
      <c r="C912" s="9">
        <v>11</v>
      </c>
      <c r="D912" s="9">
        <v>12</v>
      </c>
      <c r="E912" s="9" t="s">
        <v>790</v>
      </c>
      <c r="F912" s="9"/>
      <c r="G912" s="9"/>
      <c r="H912" s="9">
        <v>0</v>
      </c>
      <c r="I912" s="28">
        <v>0</v>
      </c>
      <c r="J912" s="10">
        <v>45047</v>
      </c>
      <c r="K912" s="19" t="s">
        <v>1413</v>
      </c>
      <c r="L912" s="19"/>
      <c r="M912" s="11">
        <v>11</v>
      </c>
      <c r="N912" s="11"/>
      <c r="O912" s="11">
        <v>2601</v>
      </c>
      <c r="P912" s="11"/>
      <c r="Q912" s="12" t="s">
        <v>504</v>
      </c>
      <c r="R912" s="13" t="s">
        <v>1817</v>
      </c>
      <c r="S912" s="23" t="s">
        <v>1409</v>
      </c>
      <c r="T912" s="40">
        <f>IF(I912 &gt;= H912, (I912-H912)/(O912-H912-(O912*(F812+F837+F862+F887))), 0)</f>
        <v>0</v>
      </c>
    </row>
    <row r="913" spans="1:20" x14ac:dyDescent="0.45">
      <c r="A913" s="31" t="s">
        <v>1415</v>
      </c>
      <c r="J913" s="18"/>
      <c r="K913" s="18"/>
      <c r="L913" s="18"/>
      <c r="M913" s="2"/>
      <c r="N913" s="2"/>
      <c r="O913" s="2"/>
      <c r="P913" s="2"/>
      <c r="Q913" s="2"/>
      <c r="R913" s="1"/>
      <c r="S913" s="1"/>
      <c r="T913" s="2"/>
    </row>
    <row r="914" spans="1:20" ht="15.75" x14ac:dyDescent="0.45">
      <c r="A914" s="32" t="s">
        <v>1430</v>
      </c>
      <c r="J914" s="2"/>
      <c r="K914" s="2"/>
      <c r="L914" s="2"/>
      <c r="M914" s="2"/>
      <c r="N914" s="2"/>
      <c r="O914" s="2"/>
      <c r="P914" s="2"/>
      <c r="Q914" s="2"/>
      <c r="R914" s="1"/>
      <c r="S914" s="1"/>
      <c r="T914" s="2"/>
    </row>
    <row r="915" spans="1:20" ht="15.75" x14ac:dyDescent="0.45">
      <c r="A915" s="32" t="s">
        <v>1432</v>
      </c>
      <c r="J915" s="2"/>
      <c r="K915" s="2"/>
      <c r="L915" s="2"/>
      <c r="M915" s="2"/>
      <c r="N915" s="2"/>
      <c r="O915" s="2"/>
      <c r="P915" s="2"/>
      <c r="Q915" s="2"/>
      <c r="R915" s="1"/>
      <c r="S915" s="1"/>
      <c r="T915" s="2"/>
    </row>
    <row r="916" spans="1:20" x14ac:dyDescent="0.45">
      <c r="A916" s="32" t="s">
        <v>1427</v>
      </c>
      <c r="J916" s="2"/>
      <c r="K916" s="2"/>
      <c r="L916" s="2"/>
      <c r="M916" s="2"/>
      <c r="N916" s="2"/>
      <c r="O916" s="2"/>
      <c r="P916" s="2"/>
      <c r="Q916" s="2"/>
      <c r="R916" s="1"/>
      <c r="S916" s="1"/>
      <c r="T916" s="2"/>
    </row>
    <row r="917" spans="1:20" ht="15.75" x14ac:dyDescent="0.45">
      <c r="A917" s="32" t="s">
        <v>1435</v>
      </c>
      <c r="J917" s="2"/>
      <c r="K917" s="2"/>
      <c r="L917" s="2"/>
      <c r="M917" s="2"/>
      <c r="N917" s="2"/>
      <c r="O917" s="2"/>
      <c r="P917" s="2"/>
      <c r="Q917" s="2"/>
      <c r="R917" s="1"/>
      <c r="S917" s="1"/>
      <c r="T917" s="2"/>
    </row>
    <row r="918" spans="1:20" x14ac:dyDescent="0.45">
      <c r="A918" t="s">
        <v>1436</v>
      </c>
      <c r="S918" s="33"/>
    </row>
    <row r="919" spans="1:20" x14ac:dyDescent="0.45">
      <c r="A919" t="s">
        <v>1437</v>
      </c>
    </row>
  </sheetData>
  <mergeCells count="3">
    <mergeCell ref="A1:I1"/>
    <mergeCell ref="Q1:S1"/>
    <mergeCell ref="J1:P1"/>
  </mergeCells>
  <phoneticPr fontId="19" type="noConversion"/>
  <hyperlinks>
    <hyperlink ref="A1:F1" r:id="rId1" display="Tableau" xr:uid="{403E5749-03CA-4943-8BB7-3E8D7D210545}"/>
    <hyperlink ref="J1:M1" r:id="rId2" display="Historical Count" xr:uid="{6216A3B0-3BC8-49FF-B66C-C3D5F32F8AAE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Markov_chain_parameters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Maybruck</dc:creator>
  <cp:lastModifiedBy>Vanessa Maybruck</cp:lastModifiedBy>
  <dcterms:created xsi:type="dcterms:W3CDTF">2022-09-21T18:14:56Z</dcterms:created>
  <dcterms:modified xsi:type="dcterms:W3CDTF">2024-10-31T17:08:45Z</dcterms:modified>
</cp:coreProperties>
</file>