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-New\BVSD-GT-Research\"/>
    </mc:Choice>
  </mc:AlternateContent>
  <xr:revisionPtr revIDLastSave="0" documentId="13_ncr:1_{5317AAA2-7DC8-4DD1-9B85-575A4457F3A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1" l="1"/>
  <c r="C7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<sst xmlns="http://schemas.openxmlformats.org/spreadsheetml/2006/main" count="673" uniqueCount="364">
  <si>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</si>
  <si>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</si>
  <si>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</si>
  <si>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</si>
  <si>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</si>
  <si>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</si>
  <si>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</si>
  <si>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</si>
  <si>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</si>
  <si>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</si>
  <si>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</si>
  <si>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</si>
  <si>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</si>
  <si>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</si>
  <si>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</si>
  <si>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</si>
  <si>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</si>
  <si>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</si>
  <si>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</si>
  <si>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</si>
  <si>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</si>
  <si>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</si>
  <si>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</si>
  <si>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</si>
  <si>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</si>
  <si>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</si>
  <si>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</si>
  <si>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</si>
  <si>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</si>
  <si>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</si>
  <si>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</si>
  <si>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</si>
  <si>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</si>
  <si>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</si>
  <si>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</si>
  <si>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</si>
  <si>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</si>
  <si>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</si>
  <si>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</si>
  <si>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</si>
  <si>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</si>
  <si>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</si>
  <si>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</si>
  <si>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</si>
  <si>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</si>
  <si>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</si>
  <si>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</si>
  <si>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</si>
  <si>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</si>
  <si>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</si>
  <si>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</si>
  <si>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</si>
  <si>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</si>
  <si>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</si>
  <si>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</si>
  <si>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</si>
  <si>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</si>
  <si>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</si>
  <si>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</si>
  <si>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</si>
  <si>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</si>
  <si>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</si>
  <si>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</si>
  <si>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</si>
  <si>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</si>
  <si>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</si>
  <si>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</si>
  <si>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</si>
  <si>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</si>
  <si>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</si>
  <si>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</si>
  <si>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</si>
  <si>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</si>
  <si>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</si>
  <si>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</si>
  <si>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</si>
  <si>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</si>
  <si>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</si>
  <si>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</si>
  <si>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</si>
  <si>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</si>
  <si>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</si>
  <si>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</si>
  <si>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</si>
  <si>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</si>
  <si>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</si>
  <si>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</si>
  <si>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</si>
  <si>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</si>
  <si>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</si>
  <si>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</si>
  <si>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</si>
  <si>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</si>
  <si>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</si>
  <si>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</si>
  <si>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</si>
  <si>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</si>
  <si>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</si>
  <si>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</si>
  <si>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</si>
  <si>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</si>
  <si>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</si>
  <si>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</si>
  <si>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</si>
  <si>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</si>
  <si>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</si>
  <si>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</si>
  <si>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</si>
  <si>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</si>
  <si>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</si>
  <si>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</si>
  <si>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</si>
  <si>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</si>
  <si>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</si>
  <si>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</si>
  <si>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</si>
  <si>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</si>
  <si>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</si>
  <si>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</si>
  <si>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</si>
  <si>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</si>
  <si>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</si>
  <si>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</si>
  <si>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</si>
  <si>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</si>
  <si>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</si>
  <si>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</si>
  <si>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</si>
  <si>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</si>
  <si>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</si>
  <si>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</si>
  <si>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</si>
  <si>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</si>
  <si>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</si>
  <si>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</si>
  <si>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</si>
  <si>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</si>
  <si>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</si>
  <si>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</si>
  <si>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</si>
  <si>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</si>
  <si>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</si>
  <si>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</si>
  <si>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</si>
  <si>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</si>
  <si>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</si>
  <si>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</si>
  <si>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</si>
  <si>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</si>
  <si>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</si>
  <si>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</si>
  <si>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</si>
  <si>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</si>
  <si>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</si>
  <si>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</si>
  <si>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</si>
  <si>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</si>
  <si>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</si>
  <si>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</si>
  <si>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</si>
  <si>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</si>
  <si>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</si>
  <si>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</si>
  <si>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</si>
  <si>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</si>
  <si>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</si>
  <si>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</si>
  <si>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</si>
  <si>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</si>
  <si>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</si>
  <si>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</si>
  <si>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</si>
  <si>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</si>
  <si>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</si>
  <si>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</si>
  <si>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</si>
  <si>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</si>
  <si>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</si>
  <si>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</si>
  <si>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</si>
  <si>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</si>
  <si>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</si>
  <si>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</si>
  <si>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</si>
  <si>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</si>
  <si>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</si>
  <si>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</si>
  <si>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</si>
  <si>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</si>
  <si>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</si>
  <si>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</si>
  <si>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</si>
  <si>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</si>
  <si>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</si>
  <si>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</si>
  <si>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</si>
  <si>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</si>
  <si>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</si>
  <si>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</si>
  <si>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</si>
  <si>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</si>
  <si>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</si>
  <si>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</si>
  <si>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</si>
  <si>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</si>
  <si>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</si>
  <si>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</si>
  <si>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</si>
  <si>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</si>
  <si>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</si>
  <si>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</si>
  <si>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</si>
  <si>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</si>
  <si>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</si>
  <si>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</si>
  <si>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</si>
  <si>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</si>
  <si>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</si>
  <si>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</si>
  <si>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</si>
  <si>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</si>
  <si>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</si>
  <si>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</si>
  <si>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</si>
  <si>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</si>
  <si>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</si>
  <si>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</si>
  <si>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</si>
  <si>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</si>
  <si>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</si>
  <si>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</si>
  <si>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</si>
  <si>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</si>
  <si>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</si>
  <si>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</si>
  <si>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</si>
  <si>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</si>
  <si>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</si>
  <si>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</si>
  <si>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</si>
  <si>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</si>
  <si>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</si>
  <si>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</si>
  <si>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</si>
  <si>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</si>
  <si>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</si>
  <si>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</si>
  <si>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</si>
  <si>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</si>
  <si>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</si>
  <si>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</si>
  <si>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</si>
  <si>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</si>
  <si>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</si>
  <si>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</si>
  <si>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</si>
  <si>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</si>
  <si>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</si>
  <si>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</si>
  <si>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</si>
  <si>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</si>
  <si>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</si>
  <si>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</si>
  <si>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</si>
  <si>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</si>
  <si>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</si>
  <si>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</si>
  <si>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</si>
  <si>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</si>
  <si>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</si>
  <si>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</si>
  <si>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</si>
  <si>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</si>
  <si>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</si>
  <si>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</si>
  <si>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</si>
  <si>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</si>
  <si>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</si>
  <si>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</si>
  <si>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</si>
  <si>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</si>
  <si>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</si>
  <si>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</si>
  <si>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</si>
  <si>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</si>
  <si>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</si>
  <si>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</si>
  <si>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</si>
  <si>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</si>
  <si>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</si>
  <si>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</si>
  <si>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</si>
  <si>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</si>
  <si>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</si>
  <si>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</si>
  <si>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</si>
  <si>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</si>
  <si>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</si>
  <si>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</si>
  <si>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</si>
  <si>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</si>
  <si>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</si>
  <si>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</si>
  <si>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</si>
  <si>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</si>
  <si>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</si>
  <si>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</si>
  <si>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</si>
  <si>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</si>
  <si>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</si>
  <si>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</si>
  <si>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</si>
  <si>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</si>
  <si>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</si>
  <si>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</si>
  <si>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</si>
  <si>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</si>
  <si>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</si>
  <si>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</si>
  <si>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</si>
  <si>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</si>
  <si>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</si>
  <si>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</si>
  <si>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</si>
  <si>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</si>
  <si>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</si>
  <si>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</si>
  <si>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</si>
  <si>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</si>
  <si>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</si>
  <si>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</si>
  <si>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</si>
  <si>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</si>
  <si>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</si>
  <si>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</si>
  <si>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</si>
  <si>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</si>
  <si>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</si>
  <si>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</si>
  <si>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</si>
  <si>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</si>
  <si>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</si>
  <si>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</si>
  <si>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</si>
  <si>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</si>
  <si>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</si>
  <si>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</si>
  <si>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</si>
  <si>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</si>
  <si>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</si>
  <si>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</si>
  <si>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</si>
  <si>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</si>
  <si>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Latinx yr 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</si>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</sst>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tabSelected="1" topLeftCell="A68" workbookViewId="0">
      <selection activeCell="D77" sqref="D77:D89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0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0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0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0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0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353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354</v>
      </c>
      <c r="B181" s="4" t="s">
        <v>179</v>
      </c>
      <c r="C181">
        <f>1/114</f>
        <v>8.771929824561403E-3</v>
      </c>
    </row>
    <row r="182" spans="1:3" x14ac:dyDescent="0.45">
      <c r="A182" s="5" t="s">
        <v>354</v>
      </c>
      <c r="B182" s="4" t="s">
        <v>180</v>
      </c>
      <c r="C182">
        <f>0</f>
        <v>0</v>
      </c>
    </row>
    <row r="183" spans="1:3" x14ac:dyDescent="0.45">
      <c r="A183" s="5" t="s">
        <v>354</v>
      </c>
      <c r="B183" s="4" t="s">
        <v>181</v>
      </c>
      <c r="C183">
        <f>7/133</f>
        <v>5.2631578947368418E-2</v>
      </c>
    </row>
    <row r="184" spans="1:3" x14ac:dyDescent="0.45">
      <c r="A184" s="5" t="s">
        <v>354</v>
      </c>
      <c r="B184" s="4" t="s">
        <v>182</v>
      </c>
      <c r="C184">
        <f>1</f>
        <v>1</v>
      </c>
    </row>
    <row r="185" spans="1:3" x14ac:dyDescent="0.45">
      <c r="A185" s="5" t="s">
        <v>354</v>
      </c>
      <c r="B185" s="4" t="s">
        <v>183</v>
      </c>
      <c r="C185">
        <f>14/127</f>
        <v>0.11023622047244094</v>
      </c>
    </row>
    <row r="186" spans="1:3" x14ac:dyDescent="0.45">
      <c r="A186" s="5" t="s">
        <v>354</v>
      </c>
      <c r="B186" s="4" t="s">
        <v>184</v>
      </c>
      <c r="C186">
        <f>1</f>
        <v>1</v>
      </c>
    </row>
    <row r="187" spans="1:3" x14ac:dyDescent="0.45">
      <c r="A187" s="5" t="s">
        <v>354</v>
      </c>
      <c r="B187" s="4" t="s">
        <v>185</v>
      </c>
      <c r="C187">
        <f>20/126</f>
        <v>0.15873015873015872</v>
      </c>
    </row>
    <row r="188" spans="1:3" x14ac:dyDescent="0.45">
      <c r="A188" s="5" t="s">
        <v>354</v>
      </c>
      <c r="B188" s="4" t="s">
        <v>186</v>
      </c>
      <c r="C188">
        <f>1</f>
        <v>1</v>
      </c>
    </row>
    <row r="189" spans="1:3" x14ac:dyDescent="0.45">
      <c r="A189" s="5" t="s">
        <v>354</v>
      </c>
      <c r="B189" s="4" t="s">
        <v>187</v>
      </c>
      <c r="C189">
        <f>6/106</f>
        <v>5.6603773584905662E-2</v>
      </c>
    </row>
    <row r="190" spans="1:3" x14ac:dyDescent="0.45">
      <c r="A190" s="5" t="s">
        <v>354</v>
      </c>
      <c r="B190" s="4" t="s">
        <v>188</v>
      </c>
      <c r="C190">
        <f>1</f>
        <v>1</v>
      </c>
    </row>
    <row r="191" spans="1:3" x14ac:dyDescent="0.45">
      <c r="A191" s="5" t="s">
        <v>354</v>
      </c>
      <c r="B191" s="4" t="s">
        <v>189</v>
      </c>
      <c r="C191">
        <f>6/90</f>
        <v>6.6666666666666666E-2</v>
      </c>
    </row>
    <row r="192" spans="1:3" x14ac:dyDescent="0.45">
      <c r="A192" s="5" t="s">
        <v>354</v>
      </c>
      <c r="B192" s="4" t="s">
        <v>190</v>
      </c>
      <c r="C192">
        <f>28/30</f>
        <v>0.93333333333333335</v>
      </c>
    </row>
    <row r="193" spans="1:3" x14ac:dyDescent="0.45">
      <c r="A193" s="5" t="s">
        <v>354</v>
      </c>
      <c r="B193" s="4" t="s">
        <v>191</v>
      </c>
      <c r="C193">
        <f>0</f>
        <v>0</v>
      </c>
    </row>
    <row r="194" spans="1:3" x14ac:dyDescent="0.45">
      <c r="A194" s="1" t="s">
        <v>355</v>
      </c>
      <c r="B194" s="2" t="s">
        <v>192</v>
      </c>
      <c r="C194">
        <f>1/19</f>
        <v>5.2631578947368418E-2</v>
      </c>
    </row>
    <row r="195" spans="1:3" x14ac:dyDescent="0.45">
      <c r="A195" s="1" t="s">
        <v>355</v>
      </c>
      <c r="B195" s="2" t="s">
        <v>193</v>
      </c>
      <c r="C195">
        <f>0</f>
        <v>0</v>
      </c>
    </row>
    <row r="196" spans="1:3" x14ac:dyDescent="0.45">
      <c r="A196" s="1" t="s">
        <v>355</v>
      </c>
      <c r="B196" s="2" t="s">
        <v>194</v>
      </c>
      <c r="C196">
        <f>0</f>
        <v>0</v>
      </c>
    </row>
    <row r="197" spans="1:3" x14ac:dyDescent="0.45">
      <c r="A197" s="1" t="s">
        <v>355</v>
      </c>
      <c r="B197" s="2" t="s">
        <v>195</v>
      </c>
      <c r="C197">
        <f>1</f>
        <v>1</v>
      </c>
    </row>
    <row r="198" spans="1:3" x14ac:dyDescent="0.45">
      <c r="A198" s="1" t="s">
        <v>355</v>
      </c>
      <c r="B198" s="2" t="s">
        <v>196</v>
      </c>
      <c r="C198">
        <f>0</f>
        <v>0</v>
      </c>
    </row>
    <row r="199" spans="1:3" x14ac:dyDescent="0.45">
      <c r="A199" s="1" t="s">
        <v>355</v>
      </c>
      <c r="B199" s="2" t="s">
        <v>197</v>
      </c>
      <c r="C199">
        <f>0</f>
        <v>0</v>
      </c>
    </row>
    <row r="200" spans="1:3" x14ac:dyDescent="0.45">
      <c r="A200" s="1" t="s">
        <v>355</v>
      </c>
      <c r="B200" s="2" t="s">
        <v>198</v>
      </c>
      <c r="C200">
        <f>1/29</f>
        <v>3.4482758620689655E-2</v>
      </c>
    </row>
    <row r="201" spans="1:3" x14ac:dyDescent="0.45">
      <c r="A201" s="1" t="s">
        <v>355</v>
      </c>
      <c r="B201" s="2" t="s">
        <v>199</v>
      </c>
      <c r="C201">
        <f>0</f>
        <v>0</v>
      </c>
    </row>
    <row r="202" spans="1:3" x14ac:dyDescent="0.45">
      <c r="A202" s="1" t="s">
        <v>355</v>
      </c>
      <c r="B202" s="2" t="s">
        <v>200</v>
      </c>
      <c r="C202">
        <f>0</f>
        <v>0</v>
      </c>
    </row>
    <row r="203" spans="1:3" x14ac:dyDescent="0.45">
      <c r="A203" s="1" t="s">
        <v>355</v>
      </c>
      <c r="B203" s="2" t="s">
        <v>201</v>
      </c>
      <c r="C203">
        <f>0</f>
        <v>0</v>
      </c>
    </row>
    <row r="204" spans="1:3" x14ac:dyDescent="0.45">
      <c r="A204" s="1" t="s">
        <v>355</v>
      </c>
      <c r="B204" s="2" t="s">
        <v>202</v>
      </c>
      <c r="C204">
        <f>2/(28+8)</f>
        <v>5.5555555555555552E-2</v>
      </c>
    </row>
    <row r="205" spans="1:3" x14ac:dyDescent="0.45">
      <c r="A205" s="1" t="s">
        <v>355</v>
      </c>
      <c r="B205" s="2" t="s">
        <v>203</v>
      </c>
      <c r="C205">
        <f>1</f>
        <v>1</v>
      </c>
    </row>
    <row r="206" spans="1:3" x14ac:dyDescent="0.45">
      <c r="A206" s="1" t="s">
        <v>355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356</v>
      </c>
      <c r="B233" s="3" t="s">
        <v>231</v>
      </c>
      <c r="C233">
        <f>2/352</f>
        <v>5.681818181818182E-3</v>
      </c>
    </row>
    <row r="234" spans="1:3" x14ac:dyDescent="0.45">
      <c r="A234" s="5" t="s">
        <v>356</v>
      </c>
      <c r="B234" s="3" t="s">
        <v>232</v>
      </c>
      <c r="C234">
        <f>1</f>
        <v>1</v>
      </c>
    </row>
    <row r="235" spans="1:3" x14ac:dyDescent="0.45">
      <c r="A235" s="5" t="s">
        <v>356</v>
      </c>
      <c r="B235" s="3" t="s">
        <v>233</v>
      </c>
      <c r="C235">
        <f>3/384</f>
        <v>7.8125E-3</v>
      </c>
    </row>
    <row r="236" spans="1:3" x14ac:dyDescent="0.45">
      <c r="A236" s="5" t="s">
        <v>356</v>
      </c>
      <c r="B236" s="3" t="s">
        <v>234</v>
      </c>
      <c r="C236">
        <f>1</f>
        <v>1</v>
      </c>
    </row>
    <row r="237" spans="1:3" x14ac:dyDescent="0.45">
      <c r="A237" s="5" t="s">
        <v>356</v>
      </c>
      <c r="B237" s="3" t="s">
        <v>235</v>
      </c>
      <c r="C237">
        <f>3/370</f>
        <v>8.1081081081081086E-3</v>
      </c>
    </row>
    <row r="238" spans="1:3" x14ac:dyDescent="0.45">
      <c r="A238" s="5" t="s">
        <v>356</v>
      </c>
      <c r="B238" s="3" t="s">
        <v>236</v>
      </c>
      <c r="C238">
        <f>1</f>
        <v>1</v>
      </c>
    </row>
    <row r="239" spans="1:3" x14ac:dyDescent="0.45">
      <c r="A239" s="5" t="s">
        <v>356</v>
      </c>
      <c r="B239" s="3" t="s">
        <v>237</v>
      </c>
      <c r="C239">
        <f>16/353</f>
        <v>4.5325779036827198E-2</v>
      </c>
    </row>
    <row r="240" spans="1:3" x14ac:dyDescent="0.45">
      <c r="A240" s="5" t="s">
        <v>356</v>
      </c>
      <c r="B240" s="3" t="s">
        <v>238</v>
      </c>
      <c r="C240">
        <f>1</f>
        <v>1</v>
      </c>
    </row>
    <row r="241" spans="1:3" x14ac:dyDescent="0.45">
      <c r="A241" s="5" t="s">
        <v>356</v>
      </c>
      <c r="B241" s="3" t="s">
        <v>239</v>
      </c>
      <c r="C241">
        <f>7/374</f>
        <v>1.871657754010695E-2</v>
      </c>
    </row>
    <row r="242" spans="1:3" x14ac:dyDescent="0.45">
      <c r="A242" s="5" t="s">
        <v>356</v>
      </c>
      <c r="B242" s="3" t="s">
        <v>240</v>
      </c>
      <c r="C242">
        <f>1</f>
        <v>1</v>
      </c>
    </row>
    <row r="243" spans="1:3" x14ac:dyDescent="0.45">
      <c r="A243" s="5" t="s">
        <v>356</v>
      </c>
      <c r="B243" s="3" t="s">
        <v>241</v>
      </c>
      <c r="C243">
        <f>3/388</f>
        <v>7.7319587628865982E-3</v>
      </c>
    </row>
    <row r="244" spans="1:3" x14ac:dyDescent="0.45">
      <c r="A244" s="5" t="s">
        <v>356</v>
      </c>
      <c r="B244" s="3" t="s">
        <v>242</v>
      </c>
      <c r="C244">
        <f>1</f>
        <v>1</v>
      </c>
    </row>
    <row r="245" spans="1:3" x14ac:dyDescent="0.45">
      <c r="A245" s="5" t="s">
        <v>356</v>
      </c>
      <c r="B245" s="3" t="s">
        <v>243</v>
      </c>
      <c r="C245">
        <f>2/377</f>
        <v>5.3050397877984082E-3</v>
      </c>
    </row>
    <row r="246" spans="1:3" x14ac:dyDescent="0.45">
      <c r="A246" s="1" t="s">
        <v>357</v>
      </c>
      <c r="B246" s="2" t="s">
        <v>244</v>
      </c>
      <c r="C246">
        <f>4/100</f>
        <v>0.04</v>
      </c>
    </row>
    <row r="247" spans="1:3" x14ac:dyDescent="0.45">
      <c r="A247" s="1" t="s">
        <v>357</v>
      </c>
      <c r="B247" s="2" t="s">
        <v>245</v>
      </c>
      <c r="C247">
        <f>1</f>
        <v>1</v>
      </c>
    </row>
    <row r="248" spans="1:3" x14ac:dyDescent="0.45">
      <c r="A248" s="1" t="s">
        <v>357</v>
      </c>
      <c r="B248" s="2" t="s">
        <v>246</v>
      </c>
      <c r="C248">
        <f>4/120</f>
        <v>3.3333333333333333E-2</v>
      </c>
    </row>
    <row r="249" spans="1:3" x14ac:dyDescent="0.45">
      <c r="A249" s="1" t="s">
        <v>357</v>
      </c>
      <c r="B249" s="2" t="s">
        <v>247</v>
      </c>
      <c r="C249">
        <f>1</f>
        <v>1</v>
      </c>
    </row>
    <row r="250" spans="1:3" x14ac:dyDescent="0.45">
      <c r="A250" s="1" t="s">
        <v>357</v>
      </c>
      <c r="B250" s="2" t="s">
        <v>248</v>
      </c>
      <c r="C250">
        <f>11/146</f>
        <v>7.5342465753424653E-2</v>
      </c>
    </row>
    <row r="251" spans="1:3" x14ac:dyDescent="0.45">
      <c r="A251" s="1" t="s">
        <v>357</v>
      </c>
      <c r="B251" s="2" t="s">
        <v>249</v>
      </c>
      <c r="C251">
        <f>1</f>
        <v>1</v>
      </c>
    </row>
    <row r="252" spans="1:3" x14ac:dyDescent="0.45">
      <c r="A252" s="1" t="s">
        <v>357</v>
      </c>
      <c r="B252" s="2" t="s">
        <v>250</v>
      </c>
      <c r="C252">
        <f>10/118</f>
        <v>8.4745762711864403E-2</v>
      </c>
    </row>
    <row r="253" spans="1:3" x14ac:dyDescent="0.45">
      <c r="A253" s="1" t="s">
        <v>357</v>
      </c>
      <c r="B253" s="2" t="s">
        <v>251</v>
      </c>
      <c r="C253">
        <f>1</f>
        <v>1</v>
      </c>
    </row>
    <row r="254" spans="1:3" x14ac:dyDescent="0.45">
      <c r="A254" s="1" t="s">
        <v>357</v>
      </c>
      <c r="B254" s="2" t="s">
        <v>252</v>
      </c>
      <c r="C254">
        <f>5/108</f>
        <v>4.6296296296296294E-2</v>
      </c>
    </row>
    <row r="255" spans="1:3" x14ac:dyDescent="0.45">
      <c r="A255" s="1" t="s">
        <v>357</v>
      </c>
      <c r="B255" s="2" t="s">
        <v>253</v>
      </c>
      <c r="C255">
        <f>1</f>
        <v>1</v>
      </c>
    </row>
    <row r="256" spans="1:3" x14ac:dyDescent="0.45">
      <c r="A256" s="1" t="s">
        <v>357</v>
      </c>
      <c r="B256" s="2" t="s">
        <v>254</v>
      </c>
      <c r="C256">
        <f>4/102</f>
        <v>3.9215686274509803E-2</v>
      </c>
    </row>
    <row r="257" spans="1:3" x14ac:dyDescent="0.45">
      <c r="A257" s="1" t="s">
        <v>357</v>
      </c>
      <c r="B257" s="2" t="s">
        <v>255</v>
      </c>
      <c r="C257">
        <f>1</f>
        <v>1</v>
      </c>
    </row>
    <row r="258" spans="1:3" x14ac:dyDescent="0.45">
      <c r="A258" s="1" t="s">
        <v>357</v>
      </c>
      <c r="B258" s="2" t="s">
        <v>256</v>
      </c>
      <c r="C258">
        <f>1/91</f>
        <v>1.098901098901099E-2</v>
      </c>
    </row>
    <row r="259" spans="1:3" x14ac:dyDescent="0.45">
      <c r="A259" s="5" t="s">
        <v>362</v>
      </c>
      <c r="B259" s="3" t="s">
        <v>257</v>
      </c>
      <c r="C259">
        <f>0</f>
        <v>0</v>
      </c>
    </row>
    <row r="260" spans="1:3" x14ac:dyDescent="0.45">
      <c r="A260" s="5" t="s">
        <v>362</v>
      </c>
      <c r="B260" s="3" t="s">
        <v>258</v>
      </c>
      <c r="C260">
        <f>0</f>
        <v>0</v>
      </c>
    </row>
    <row r="261" spans="1:3" x14ac:dyDescent="0.45">
      <c r="A261" s="5" t="s">
        <v>362</v>
      </c>
      <c r="B261" s="3" t="s">
        <v>259</v>
      </c>
      <c r="C261">
        <f>0</f>
        <v>0</v>
      </c>
    </row>
    <row r="262" spans="1:3" x14ac:dyDescent="0.45">
      <c r="A262" s="5" t="s">
        <v>362</v>
      </c>
      <c r="B262" s="3" t="s">
        <v>260</v>
      </c>
      <c r="C262">
        <f>0</f>
        <v>0</v>
      </c>
    </row>
    <row r="263" spans="1:3" x14ac:dyDescent="0.45">
      <c r="A263" s="5" t="s">
        <v>362</v>
      </c>
      <c r="B263" s="3" t="s">
        <v>261</v>
      </c>
      <c r="C263">
        <f>0</f>
        <v>0</v>
      </c>
    </row>
    <row r="264" spans="1:3" x14ac:dyDescent="0.45">
      <c r="A264" s="5" t="s">
        <v>362</v>
      </c>
      <c r="B264" s="3" t="s">
        <v>262</v>
      </c>
      <c r="C264">
        <f>1</f>
        <v>1</v>
      </c>
    </row>
    <row r="265" spans="1:3" x14ac:dyDescent="0.45">
      <c r="A265" s="5" t="s">
        <v>362</v>
      </c>
      <c r="B265" s="3" t="s">
        <v>263</v>
      </c>
      <c r="C265">
        <f>2/24</f>
        <v>8.3333333333333329E-2</v>
      </c>
    </row>
    <row r="266" spans="1:3" x14ac:dyDescent="0.45">
      <c r="A266" s="5" t="s">
        <v>362</v>
      </c>
      <c r="B266" s="3" t="s">
        <v>264</v>
      </c>
      <c r="C266">
        <f>1</f>
        <v>1</v>
      </c>
    </row>
    <row r="267" spans="1:3" x14ac:dyDescent="0.45">
      <c r="A267" s="5" t="s">
        <v>362</v>
      </c>
      <c r="B267" s="3" t="s">
        <v>265</v>
      </c>
      <c r="C267">
        <f>0</f>
        <v>0</v>
      </c>
    </row>
    <row r="268" spans="1:3" x14ac:dyDescent="0.45">
      <c r="A268" s="5" t="s">
        <v>362</v>
      </c>
      <c r="B268" s="3" t="s">
        <v>266</v>
      </c>
      <c r="C268">
        <f>0</f>
        <v>0</v>
      </c>
    </row>
    <row r="269" spans="1:3" x14ac:dyDescent="0.45">
      <c r="A269" s="5" t="s">
        <v>362</v>
      </c>
      <c r="B269" s="3" t="s">
        <v>267</v>
      </c>
      <c r="C269">
        <f>1/(23+11)</f>
        <v>2.9411764705882353E-2</v>
      </c>
    </row>
    <row r="270" spans="1:3" x14ac:dyDescent="0.45">
      <c r="A270" s="5" t="s">
        <v>362</v>
      </c>
      <c r="B270" s="3" t="s">
        <v>268</v>
      </c>
      <c r="C270">
        <f>1</f>
        <v>1</v>
      </c>
    </row>
    <row r="271" spans="1:3" x14ac:dyDescent="0.45">
      <c r="A271" s="5" t="s">
        <v>362</v>
      </c>
      <c r="B271" s="3" t="s">
        <v>269</v>
      </c>
      <c r="C271">
        <f>0</f>
        <v>0</v>
      </c>
    </row>
    <row r="272" spans="1:3" x14ac:dyDescent="0.45">
      <c r="A272" s="1" t="s">
        <v>359</v>
      </c>
      <c r="B272" s="2" t="s">
        <v>270</v>
      </c>
      <c r="C272">
        <f>20/1091</f>
        <v>1.8331805682859761E-2</v>
      </c>
    </row>
    <row r="273" spans="1:3" x14ac:dyDescent="0.45">
      <c r="A273" s="1" t="s">
        <v>359</v>
      </c>
      <c r="B273" s="2" t="s">
        <v>271</v>
      </c>
      <c r="C273">
        <f>1</f>
        <v>1</v>
      </c>
    </row>
    <row r="274" spans="1:3" x14ac:dyDescent="0.45">
      <c r="A274" s="1" t="s">
        <v>359</v>
      </c>
      <c r="B274" s="2" t="s">
        <v>272</v>
      </c>
      <c r="C274">
        <f>31/1006</f>
        <v>3.0815109343936383E-2</v>
      </c>
    </row>
    <row r="275" spans="1:3" x14ac:dyDescent="0.45">
      <c r="A275" s="1" t="s">
        <v>359</v>
      </c>
      <c r="B275" s="2" t="s">
        <v>273</v>
      </c>
      <c r="C275">
        <f>1</f>
        <v>1</v>
      </c>
    </row>
    <row r="276" spans="1:3" x14ac:dyDescent="0.45">
      <c r="A276" s="1" t="s">
        <v>359</v>
      </c>
      <c r="B276" s="2" t="s">
        <v>274</v>
      </c>
      <c r="C276">
        <f>115/1183</f>
        <v>9.7210481825866446E-2</v>
      </c>
    </row>
    <row r="277" spans="1:3" x14ac:dyDescent="0.45">
      <c r="A277" s="1" t="s">
        <v>359</v>
      </c>
      <c r="B277" s="2" t="s">
        <v>275</v>
      </c>
      <c r="C277">
        <f>1</f>
        <v>1</v>
      </c>
    </row>
    <row r="278" spans="1:3" x14ac:dyDescent="0.45">
      <c r="A278" s="1" t="s">
        <v>359</v>
      </c>
      <c r="B278" s="2" t="s">
        <v>276</v>
      </c>
      <c r="C278">
        <f>109/1124</f>
        <v>9.6975088967971523E-2</v>
      </c>
    </row>
    <row r="279" spans="1:3" x14ac:dyDescent="0.45">
      <c r="A279" s="1" t="s">
        <v>359</v>
      </c>
      <c r="B279" s="2" t="s">
        <v>277</v>
      </c>
      <c r="C279">
        <f>1</f>
        <v>1</v>
      </c>
    </row>
    <row r="280" spans="1:3" x14ac:dyDescent="0.45">
      <c r="A280" s="1" t="s">
        <v>359</v>
      </c>
      <c r="B280" s="2" t="s">
        <v>278</v>
      </c>
      <c r="C280">
        <f>87/1133</f>
        <v>7.6787290379523393E-2</v>
      </c>
    </row>
    <row r="281" spans="1:3" x14ac:dyDescent="0.45">
      <c r="A281" s="1" t="s">
        <v>359</v>
      </c>
      <c r="B281" s="2" t="s">
        <v>279</v>
      </c>
      <c r="C281">
        <f>1</f>
        <v>1</v>
      </c>
    </row>
    <row r="282" spans="1:3" x14ac:dyDescent="0.45">
      <c r="A282" s="1" t="s">
        <v>359</v>
      </c>
      <c r="B282" s="2" t="s">
        <v>280</v>
      </c>
      <c r="C282">
        <f>63/1107</f>
        <v>5.6910569105691054E-2</v>
      </c>
    </row>
    <row r="283" spans="1:3" x14ac:dyDescent="0.45">
      <c r="A283" s="1" t="s">
        <v>359</v>
      </c>
      <c r="B283" s="2" t="s">
        <v>281</v>
      </c>
      <c r="C283">
        <f>1</f>
        <v>1</v>
      </c>
    </row>
    <row r="284" spans="1:3" x14ac:dyDescent="0.45">
      <c r="A284" s="1" t="s">
        <v>359</v>
      </c>
      <c r="B284" s="2" t="s">
        <v>282</v>
      </c>
      <c r="C284">
        <f>7/1077</f>
        <v>6.4995357474466105E-3</v>
      </c>
    </row>
    <row r="285" spans="1:3" x14ac:dyDescent="0.45">
      <c r="A285" s="5" t="s">
        <v>360</v>
      </c>
      <c r="B285" s="4" t="s">
        <v>283</v>
      </c>
      <c r="C285">
        <f>2/92</f>
        <v>2.1739130434782608E-2</v>
      </c>
    </row>
    <row r="286" spans="1:3" x14ac:dyDescent="0.45">
      <c r="A286" s="5" t="s">
        <v>360</v>
      </c>
      <c r="B286" s="4" t="s">
        <v>284</v>
      </c>
      <c r="C286">
        <f>1</f>
        <v>1</v>
      </c>
    </row>
    <row r="287" spans="1:3" x14ac:dyDescent="0.45">
      <c r="A287" s="5" t="s">
        <v>360</v>
      </c>
      <c r="B287" s="4" t="s">
        <v>285</v>
      </c>
      <c r="C287">
        <f>3/91</f>
        <v>3.2967032967032968E-2</v>
      </c>
    </row>
    <row r="288" spans="1:3" x14ac:dyDescent="0.45">
      <c r="A288" s="5" t="s">
        <v>360</v>
      </c>
      <c r="B288" s="4" t="s">
        <v>286</v>
      </c>
      <c r="C288">
        <f>1</f>
        <v>1</v>
      </c>
    </row>
    <row r="289" spans="1:3" x14ac:dyDescent="0.45">
      <c r="A289" s="5" t="s">
        <v>360</v>
      </c>
      <c r="B289" s="4" t="s">
        <v>287</v>
      </c>
      <c r="C289">
        <f>13/98</f>
        <v>0.1326530612244898</v>
      </c>
    </row>
    <row r="290" spans="1:3" x14ac:dyDescent="0.45">
      <c r="A290" s="5" t="s">
        <v>360</v>
      </c>
      <c r="B290" s="4" t="s">
        <v>288</v>
      </c>
      <c r="C290">
        <f>1</f>
        <v>1</v>
      </c>
    </row>
    <row r="291" spans="1:3" x14ac:dyDescent="0.45">
      <c r="A291" s="5" t="s">
        <v>360</v>
      </c>
      <c r="B291" s="4" t="s">
        <v>289</v>
      </c>
      <c r="C291">
        <f>8/88</f>
        <v>9.0909090909090912E-2</v>
      </c>
    </row>
    <row r="292" spans="1:3" x14ac:dyDescent="0.45">
      <c r="A292" s="5" t="s">
        <v>360</v>
      </c>
      <c r="B292" s="4" t="s">
        <v>290</v>
      </c>
      <c r="C292">
        <f>1</f>
        <v>1</v>
      </c>
    </row>
    <row r="293" spans="1:3" x14ac:dyDescent="0.45">
      <c r="A293" s="5" t="s">
        <v>360</v>
      </c>
      <c r="B293" s="4" t="s">
        <v>291</v>
      </c>
      <c r="C293">
        <f>13/99</f>
        <v>0.13131313131313133</v>
      </c>
    </row>
    <row r="294" spans="1:3" x14ac:dyDescent="0.45">
      <c r="A294" s="5" t="s">
        <v>360</v>
      </c>
      <c r="B294" s="4" t="s">
        <v>292</v>
      </c>
      <c r="C294">
        <f>1</f>
        <v>1</v>
      </c>
    </row>
    <row r="295" spans="1:3" x14ac:dyDescent="0.45">
      <c r="A295" s="5" t="s">
        <v>360</v>
      </c>
      <c r="B295" s="4" t="s">
        <v>293</v>
      </c>
      <c r="C295">
        <f>7/88</f>
        <v>7.9545454545454544E-2</v>
      </c>
    </row>
    <row r="296" spans="1:3" x14ac:dyDescent="0.45">
      <c r="A296" s="5" t="s">
        <v>360</v>
      </c>
      <c r="B296" s="4" t="s">
        <v>294</v>
      </c>
      <c r="C296">
        <f>1</f>
        <v>1</v>
      </c>
    </row>
    <row r="297" spans="1:3" x14ac:dyDescent="0.45">
      <c r="A297" s="5" t="s">
        <v>360</v>
      </c>
      <c r="B297" s="4" t="s">
        <v>295</v>
      </c>
      <c r="C297">
        <f>1/78</f>
        <v>1.282051282051282E-2</v>
      </c>
    </row>
    <row r="298" spans="1:3" x14ac:dyDescent="0.45">
      <c r="A298" s="1" t="s">
        <v>361</v>
      </c>
      <c r="B298" s="2" t="s">
        <v>296</v>
      </c>
      <c r="C298">
        <f>1/324</f>
        <v>3.0864197530864196E-3</v>
      </c>
    </row>
    <row r="299" spans="1:3" x14ac:dyDescent="0.45">
      <c r="A299" s="1" t="s">
        <v>361</v>
      </c>
      <c r="B299" s="2" t="s">
        <v>297</v>
      </c>
      <c r="C299">
        <f>2</f>
        <v>2</v>
      </c>
    </row>
    <row r="300" spans="1:3" x14ac:dyDescent="0.45">
      <c r="A300" s="1" t="s">
        <v>361</v>
      </c>
      <c r="B300" s="2" t="s">
        <v>298</v>
      </c>
      <c r="C300">
        <f>5/330</f>
        <v>1.5151515151515152E-2</v>
      </c>
    </row>
    <row r="301" spans="1:3" x14ac:dyDescent="0.45">
      <c r="A301" s="1" t="s">
        <v>361</v>
      </c>
      <c r="B301" s="2" t="s">
        <v>299</v>
      </c>
      <c r="C301">
        <f>1</f>
        <v>1</v>
      </c>
    </row>
    <row r="302" spans="1:3" x14ac:dyDescent="0.45">
      <c r="A302" s="1" t="s">
        <v>361</v>
      </c>
      <c r="B302" s="2" t="s">
        <v>300</v>
      </c>
      <c r="C302">
        <f>19/374</f>
        <v>5.0802139037433157E-2</v>
      </c>
    </row>
    <row r="303" spans="1:3" x14ac:dyDescent="0.45">
      <c r="A303" s="1" t="s">
        <v>361</v>
      </c>
      <c r="B303" s="2" t="s">
        <v>301</v>
      </c>
      <c r="C303">
        <f>1</f>
        <v>1</v>
      </c>
    </row>
    <row r="304" spans="1:3" x14ac:dyDescent="0.45">
      <c r="A304" s="1" t="s">
        <v>361</v>
      </c>
      <c r="B304" s="2" t="s">
        <v>302</v>
      </c>
      <c r="C304">
        <f>24/356</f>
        <v>6.741573033707865E-2</v>
      </c>
    </row>
    <row r="305" spans="1:3" x14ac:dyDescent="0.45">
      <c r="A305" s="1" t="s">
        <v>361</v>
      </c>
      <c r="B305" s="2" t="s">
        <v>303</v>
      </c>
      <c r="C305">
        <f>1</f>
        <v>1</v>
      </c>
    </row>
    <row r="306" spans="1:3" x14ac:dyDescent="0.45">
      <c r="A306" s="1" t="s">
        <v>361</v>
      </c>
      <c r="B306" s="2" t="s">
        <v>304</v>
      </c>
      <c r="C306">
        <f>12/331</f>
        <v>3.6253776435045321E-2</v>
      </c>
    </row>
    <row r="307" spans="1:3" x14ac:dyDescent="0.45">
      <c r="A307" s="1" t="s">
        <v>361</v>
      </c>
      <c r="B307" s="2" t="s">
        <v>305</v>
      </c>
      <c r="C307">
        <f>1</f>
        <v>1</v>
      </c>
    </row>
    <row r="308" spans="1:3" x14ac:dyDescent="0.45">
      <c r="A308" s="1" t="s">
        <v>361</v>
      </c>
      <c r="B308" s="2" t="s">
        <v>306</v>
      </c>
      <c r="C308">
        <f>8/351</f>
        <v>2.2792022792022793E-2</v>
      </c>
    </row>
    <row r="309" spans="1:3" x14ac:dyDescent="0.45">
      <c r="A309" s="1" t="s">
        <v>361</v>
      </c>
      <c r="B309" s="2" t="s">
        <v>307</v>
      </c>
      <c r="C309">
        <f>1</f>
        <v>1</v>
      </c>
    </row>
    <row r="310" spans="1:3" x14ac:dyDescent="0.45">
      <c r="A310" s="1" t="s">
        <v>361</v>
      </c>
      <c r="B310" s="2" t="s">
        <v>308</v>
      </c>
      <c r="C310">
        <f>5/356</f>
        <v>1.4044943820224719E-2</v>
      </c>
    </row>
    <row r="311" spans="1:3" x14ac:dyDescent="0.45">
      <c r="A311" s="5" t="s">
        <v>358</v>
      </c>
      <c r="B311" s="4" t="s">
        <v>309</v>
      </c>
      <c r="C311">
        <f>1/137</f>
        <v>7.2992700729927005E-3</v>
      </c>
    </row>
    <row r="312" spans="1:3" x14ac:dyDescent="0.45">
      <c r="A312" s="5" t="s">
        <v>358</v>
      </c>
      <c r="B312" s="4" t="s">
        <v>310</v>
      </c>
      <c r="C312">
        <f>1</f>
        <v>1</v>
      </c>
    </row>
    <row r="313" spans="1:3" x14ac:dyDescent="0.45">
      <c r="A313" s="5" t="s">
        <v>358</v>
      </c>
      <c r="B313" s="4" t="s">
        <v>311</v>
      </c>
      <c r="C313">
        <f>1/90</f>
        <v>1.1111111111111112E-2</v>
      </c>
    </row>
    <row r="314" spans="1:3" x14ac:dyDescent="0.45">
      <c r="A314" s="5" t="s">
        <v>358</v>
      </c>
      <c r="B314" s="4" t="s">
        <v>312</v>
      </c>
      <c r="C314">
        <f>1</f>
        <v>1</v>
      </c>
    </row>
    <row r="315" spans="1:3" x14ac:dyDescent="0.45">
      <c r="A315" s="5" t="s">
        <v>358</v>
      </c>
      <c r="B315" s="4" t="s">
        <v>313</v>
      </c>
      <c r="C315">
        <f>13/115</f>
        <v>0.11304347826086956</v>
      </c>
    </row>
    <row r="316" spans="1:3" x14ac:dyDescent="0.45">
      <c r="A316" s="5" t="s">
        <v>358</v>
      </c>
      <c r="B316" s="4" t="s">
        <v>314</v>
      </c>
      <c r="C316">
        <f>1</f>
        <v>1</v>
      </c>
    </row>
    <row r="317" spans="1:3" x14ac:dyDescent="0.45">
      <c r="A317" s="5" t="s">
        <v>358</v>
      </c>
      <c r="B317" s="4" t="s">
        <v>315</v>
      </c>
      <c r="C317">
        <f>23/140</f>
        <v>0.16428571428571428</v>
      </c>
    </row>
    <row r="318" spans="1:3" x14ac:dyDescent="0.45">
      <c r="A318" s="5" t="s">
        <v>358</v>
      </c>
      <c r="B318" s="4" t="s">
        <v>316</v>
      </c>
      <c r="C318">
        <f>1</f>
        <v>1</v>
      </c>
    </row>
    <row r="319" spans="1:3" x14ac:dyDescent="0.45">
      <c r="A319" s="5" t="s">
        <v>358</v>
      </c>
      <c r="B319" s="4" t="s">
        <v>317</v>
      </c>
      <c r="C319">
        <f>11/101</f>
        <v>0.10891089108910891</v>
      </c>
    </row>
    <row r="320" spans="1:3" x14ac:dyDescent="0.45">
      <c r="A320" s="5" t="s">
        <v>358</v>
      </c>
      <c r="B320" s="4" t="s">
        <v>318</v>
      </c>
      <c r="C320">
        <f>1</f>
        <v>1</v>
      </c>
    </row>
    <row r="321" spans="1:3" x14ac:dyDescent="0.45">
      <c r="A321" s="5" t="s">
        <v>358</v>
      </c>
      <c r="B321" s="4" t="s">
        <v>319</v>
      </c>
      <c r="C321">
        <f>5/96</f>
        <v>5.2083333333333336E-2</v>
      </c>
    </row>
    <row r="322" spans="1:3" x14ac:dyDescent="0.45">
      <c r="A322" s="5" t="s">
        <v>358</v>
      </c>
      <c r="B322" s="4" t="s">
        <v>320</v>
      </c>
      <c r="C322">
        <f>1</f>
        <v>1</v>
      </c>
    </row>
    <row r="323" spans="1:3" x14ac:dyDescent="0.45">
      <c r="A323" s="5" t="s">
        <v>358</v>
      </c>
      <c r="B323" s="4" t="s">
        <v>321</v>
      </c>
      <c r="C323">
        <f>2/94</f>
        <v>2.1276595744680851E-2</v>
      </c>
    </row>
    <row r="324" spans="1:3" x14ac:dyDescent="0.45">
      <c r="A324" s="1" t="s">
        <v>363</v>
      </c>
      <c r="B324" s="2" t="s">
        <v>322</v>
      </c>
      <c r="C324">
        <f>1/30</f>
        <v>3.3333333333333333E-2</v>
      </c>
    </row>
    <row r="325" spans="1:3" x14ac:dyDescent="0.45">
      <c r="A325" s="1" t="s">
        <v>363</v>
      </c>
      <c r="B325" s="2" t="s">
        <v>323</v>
      </c>
      <c r="C325">
        <f>0</f>
        <v>0</v>
      </c>
    </row>
    <row r="326" spans="1:3" x14ac:dyDescent="0.45">
      <c r="A326" s="1" t="s">
        <v>363</v>
      </c>
      <c r="B326" s="2" t="s">
        <v>324</v>
      </c>
      <c r="C326">
        <f>0</f>
        <v>0</v>
      </c>
    </row>
    <row r="327" spans="1:3" x14ac:dyDescent="0.45">
      <c r="A327" s="1" t="s">
        <v>363</v>
      </c>
      <c r="B327" s="2" t="s">
        <v>325</v>
      </c>
      <c r="C327">
        <f>0</f>
        <v>0</v>
      </c>
    </row>
    <row r="328" spans="1:3" x14ac:dyDescent="0.45">
      <c r="A328" s="1" t="s">
        <v>363</v>
      </c>
      <c r="B328" s="2" t="s">
        <v>326</v>
      </c>
      <c r="C328">
        <f>1/19</f>
        <v>5.2631578947368418E-2</v>
      </c>
    </row>
    <row r="329" spans="1:3" x14ac:dyDescent="0.45">
      <c r="A329" s="1" t="s">
        <v>363</v>
      </c>
      <c r="B329" s="2" t="s">
        <v>327</v>
      </c>
      <c r="C329">
        <f>0</f>
        <v>0</v>
      </c>
    </row>
    <row r="330" spans="1:3" x14ac:dyDescent="0.45">
      <c r="A330" s="1" t="s">
        <v>363</v>
      </c>
      <c r="B330" s="2" t="s">
        <v>328</v>
      </c>
      <c r="C330">
        <f>0</f>
        <v>0</v>
      </c>
    </row>
    <row r="331" spans="1:3" x14ac:dyDescent="0.45">
      <c r="A331" s="1" t="s">
        <v>363</v>
      </c>
      <c r="B331" s="2" t="s">
        <v>329</v>
      </c>
      <c r="C331">
        <f>1</f>
        <v>1</v>
      </c>
    </row>
    <row r="332" spans="1:3" x14ac:dyDescent="0.45">
      <c r="A332" s="1" t="s">
        <v>363</v>
      </c>
      <c r="B332" s="2" t="s">
        <v>330</v>
      </c>
      <c r="C332">
        <f>0</f>
        <v>0</v>
      </c>
    </row>
    <row r="333" spans="1:3" x14ac:dyDescent="0.45">
      <c r="A333" s="1" t="s">
        <v>363</v>
      </c>
      <c r="B333" s="2" t="s">
        <v>331</v>
      </c>
      <c r="C333">
        <f>1</f>
        <v>1</v>
      </c>
    </row>
    <row r="334" spans="1:3" x14ac:dyDescent="0.45">
      <c r="A334" s="1" t="s">
        <v>363</v>
      </c>
      <c r="B334" s="2" t="s">
        <v>332</v>
      </c>
      <c r="C334">
        <f>1/(17+11)</f>
        <v>3.5714285714285712E-2</v>
      </c>
    </row>
    <row r="335" spans="1:3" x14ac:dyDescent="0.45">
      <c r="A335" s="1" t="s">
        <v>363</v>
      </c>
      <c r="B335" s="2" t="s">
        <v>333</v>
      </c>
      <c r="C335">
        <f>1</f>
        <v>1</v>
      </c>
    </row>
    <row r="336" spans="1:3" x14ac:dyDescent="0.45">
      <c r="A336" s="1" t="s">
        <v>363</v>
      </c>
      <c r="B336" s="2" t="s">
        <v>334</v>
      </c>
      <c r="C336">
        <f>0</f>
        <v>0</v>
      </c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2022-09-30T17:18:46Z</dcterms:modified>
</cp:coreProperties>
</file>