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05" yWindow="-105" windowWidth="20730" windowHeight="11760" tabRatio="707" firstSheet="2" activeTab="7"/>
  </bookViews>
  <sheets>
    <sheet name="WATER BALANCE" sheetId="1" r:id="rId1"/>
    <sheet name="METERING FORMATION TAHUNAN" sheetId="3" r:id="rId2"/>
    <sheet name="JANUARI 2020" sheetId="8" r:id="rId3"/>
    <sheet name="FEBRUARI 2020" sheetId="7" r:id="rId4"/>
    <sheet name="MARET 2020" sheetId="28" r:id="rId5"/>
    <sheet name="APRIL 2020" sheetId="30" r:id="rId6"/>
    <sheet name="MEI 2020" sheetId="29" r:id="rId7"/>
    <sheet name="JUNI 2020" sheetId="31" r:id="rId8"/>
    <sheet name="JULI 2020" sheetId="32" r:id="rId9"/>
  </sheets>
  <externalReferences>
    <externalReference r:id="rId10"/>
    <externalReference r:id="rId11"/>
    <externalReference r:id="rId12"/>
  </externalReferenc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32"/>
  <c r="D25"/>
  <c r="D49" s="1"/>
  <c r="E49" s="1"/>
  <c r="D24"/>
  <c r="D23"/>
  <c r="D22"/>
  <c r="D21"/>
  <c r="D45" s="1"/>
  <c r="E45" s="1"/>
  <c r="E69" s="1"/>
  <c r="E94" s="1"/>
  <c r="D20"/>
  <c r="D19"/>
  <c r="D18"/>
  <c r="D17"/>
  <c r="D41" s="1"/>
  <c r="E41" s="1"/>
  <c r="E65" s="1"/>
  <c r="D16"/>
  <c r="D15"/>
  <c r="D14"/>
  <c r="D12"/>
  <c r="D11"/>
  <c r="D10"/>
  <c r="D9"/>
  <c r="D33" s="1"/>
  <c r="E33" s="1"/>
  <c r="D8"/>
  <c r="D7"/>
  <c r="D6"/>
  <c r="D5"/>
  <c r="D29" s="1"/>
  <c r="E29" s="1"/>
  <c r="E53" s="1"/>
  <c r="AI163"/>
  <c r="AD163"/>
  <c r="AC163"/>
  <c r="W163"/>
  <c r="V163"/>
  <c r="R163"/>
  <c r="Q163"/>
  <c r="P163"/>
  <c r="O163"/>
  <c r="M163"/>
  <c r="L163"/>
  <c r="I163"/>
  <c r="H163"/>
  <c r="AI162"/>
  <c r="AH162"/>
  <c r="AG162"/>
  <c r="AF162"/>
  <c r="AE162"/>
  <c r="AD162"/>
  <c r="AC162"/>
  <c r="AB162"/>
  <c r="AA162"/>
  <c r="Z162"/>
  <c r="Y162"/>
  <c r="X162"/>
  <c r="U162"/>
  <c r="T162"/>
  <c r="S162"/>
  <c r="N162"/>
  <c r="M162"/>
  <c r="K162"/>
  <c r="J162"/>
  <c r="I162"/>
  <c r="H162"/>
  <c r="G162"/>
  <c r="F162"/>
  <c r="E162"/>
  <c r="AB161"/>
  <c r="AA161"/>
  <c r="W161"/>
  <c r="V161"/>
  <c r="U161"/>
  <c r="R161"/>
  <c r="Q161"/>
  <c r="P161"/>
  <c r="O161"/>
  <c r="N161"/>
  <c r="M161"/>
  <c r="L161"/>
  <c r="I161"/>
  <c r="H161"/>
  <c r="G161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L160"/>
  <c r="K160"/>
  <c r="J160"/>
  <c r="I160"/>
  <c r="H160"/>
  <c r="G160"/>
  <c r="F160"/>
  <c r="E160"/>
  <c r="AI159"/>
  <c r="AH159"/>
  <c r="AG159"/>
  <c r="AF159"/>
  <c r="AE159"/>
  <c r="AD159"/>
  <c r="AC159"/>
  <c r="Z159"/>
  <c r="Y159"/>
  <c r="X159"/>
  <c r="W159"/>
  <c r="V159"/>
  <c r="T159"/>
  <c r="S159"/>
  <c r="R159"/>
  <c r="Q159"/>
  <c r="P159"/>
  <c r="O159"/>
  <c r="M159"/>
  <c r="L159"/>
  <c r="K159"/>
  <c r="J159"/>
  <c r="F159"/>
  <c r="E159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AH50"/>
  <c r="F50"/>
  <c r="G50" s="1"/>
  <c r="H50" s="1"/>
  <c r="D50"/>
  <c r="E50" s="1"/>
  <c r="E74" s="1"/>
  <c r="E85" s="1"/>
  <c r="AH49"/>
  <c r="AI49" s="1"/>
  <c r="AJ49" s="1"/>
  <c r="I49"/>
  <c r="J49" s="1"/>
  <c r="H49"/>
  <c r="G49"/>
  <c r="F49"/>
  <c r="F48"/>
  <c r="G48" s="1"/>
  <c r="H48" s="1"/>
  <c r="D48"/>
  <c r="E48" s="1"/>
  <c r="E72" s="1"/>
  <c r="E89" s="1"/>
  <c r="D47"/>
  <c r="E47" s="1"/>
  <c r="E71" s="1"/>
  <c r="E90" s="1"/>
  <c r="D46"/>
  <c r="E46" s="1"/>
  <c r="E70" s="1"/>
  <c r="E96" s="1"/>
  <c r="F45"/>
  <c r="G45" s="1"/>
  <c r="H45" s="1"/>
  <c r="I45" s="1"/>
  <c r="J45" s="1"/>
  <c r="J69" s="1"/>
  <c r="J94" s="1"/>
  <c r="D44"/>
  <c r="E44" s="1"/>
  <c r="E68" s="1"/>
  <c r="D43"/>
  <c r="E43" s="1"/>
  <c r="E67" s="1"/>
  <c r="E93" s="1"/>
  <c r="D42"/>
  <c r="E42" s="1"/>
  <c r="E66" s="1"/>
  <c r="E88" s="1"/>
  <c r="F41"/>
  <c r="G41" s="1"/>
  <c r="H41" s="1"/>
  <c r="I41" s="1"/>
  <c r="J41" s="1"/>
  <c r="J65" s="1"/>
  <c r="D40"/>
  <c r="E40" s="1"/>
  <c r="E64" s="1"/>
  <c r="D39"/>
  <c r="E39" s="1"/>
  <c r="E63" s="1"/>
  <c r="E102" s="1"/>
  <c r="F38"/>
  <c r="G38" s="1"/>
  <c r="H38" s="1"/>
  <c r="H62" s="1"/>
  <c r="H101" s="1"/>
  <c r="D38"/>
  <c r="E38" s="1"/>
  <c r="E62" s="1"/>
  <c r="E101" s="1"/>
  <c r="AH36"/>
  <c r="H36"/>
  <c r="I36" s="1"/>
  <c r="J36" s="1"/>
  <c r="G36"/>
  <c r="F36"/>
  <c r="D36"/>
  <c r="E36" s="1"/>
  <c r="E60" s="1"/>
  <c r="AH35"/>
  <c r="AI35" s="1"/>
  <c r="F35"/>
  <c r="G35" s="1"/>
  <c r="H35" s="1"/>
  <c r="I35" s="1"/>
  <c r="J35" s="1"/>
  <c r="D35"/>
  <c r="E35" s="1"/>
  <c r="AH34"/>
  <c r="AI34" s="1"/>
  <c r="F34"/>
  <c r="G34" s="1"/>
  <c r="H34" s="1"/>
  <c r="I34" s="1"/>
  <c r="J34" s="1"/>
  <c r="D34"/>
  <c r="E34" s="1"/>
  <c r="AH33"/>
  <c r="AI33" s="1"/>
  <c r="G33"/>
  <c r="H33" s="1"/>
  <c r="I33" s="1"/>
  <c r="J33" s="1"/>
  <c r="F33"/>
  <c r="AH32"/>
  <c r="F32"/>
  <c r="G32" s="1"/>
  <c r="H32" s="1"/>
  <c r="D32"/>
  <c r="E32" s="1"/>
  <c r="E56" s="1"/>
  <c r="AH31"/>
  <c r="F31"/>
  <c r="F55" s="1"/>
  <c r="D31"/>
  <c r="E31" s="1"/>
  <c r="E55" s="1"/>
  <c r="AH30"/>
  <c r="F30"/>
  <c r="G30" s="1"/>
  <c r="H30" s="1"/>
  <c r="D30"/>
  <c r="E30" s="1"/>
  <c r="E54" s="1"/>
  <c r="AH29"/>
  <c r="F29"/>
  <c r="G29" s="1"/>
  <c r="H29" s="1"/>
  <c r="I29" s="1"/>
  <c r="J29" s="1"/>
  <c r="J53" s="1"/>
  <c r="D26" i="31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F26"/>
  <c r="F25"/>
  <c r="F24"/>
  <c r="F23"/>
  <c r="F22"/>
  <c r="F21"/>
  <c r="F20"/>
  <c r="F19"/>
  <c r="F18"/>
  <c r="F17"/>
  <c r="F16"/>
  <c r="F15"/>
  <c r="F14"/>
  <c r="F12"/>
  <c r="F11"/>
  <c r="F10"/>
  <c r="F9"/>
  <c r="F8"/>
  <c r="F7"/>
  <c r="F6"/>
  <c r="F5"/>
  <c r="F39" i="32" l="1"/>
  <c r="G39" s="1"/>
  <c r="H39" s="1"/>
  <c r="I39" s="1"/>
  <c r="J39" s="1"/>
  <c r="J63" s="1"/>
  <c r="J102" s="1"/>
  <c r="F43"/>
  <c r="F46"/>
  <c r="G46" s="1"/>
  <c r="H46" s="1"/>
  <c r="H70" s="1"/>
  <c r="H96" s="1"/>
  <c r="F40"/>
  <c r="G40" s="1"/>
  <c r="H40" s="1"/>
  <c r="I40" s="1"/>
  <c r="J40" s="1"/>
  <c r="F47"/>
  <c r="H72"/>
  <c r="H89" s="1"/>
  <c r="I48"/>
  <c r="J48" s="1"/>
  <c r="H74"/>
  <c r="H85" s="1"/>
  <c r="I50"/>
  <c r="J50" s="1"/>
  <c r="H54"/>
  <c r="I30"/>
  <c r="J30" s="1"/>
  <c r="H56"/>
  <c r="I32"/>
  <c r="J32" s="1"/>
  <c r="I46"/>
  <c r="J46" s="1"/>
  <c r="G31"/>
  <c r="H31" s="1"/>
  <c r="I31" s="1"/>
  <c r="J31" s="1"/>
  <c r="J55" s="1"/>
  <c r="I38"/>
  <c r="J38" s="1"/>
  <c r="F69"/>
  <c r="F94" s="1"/>
  <c r="G53"/>
  <c r="K29"/>
  <c r="G55"/>
  <c r="I56"/>
  <c r="K33"/>
  <c r="L33" s="1"/>
  <c r="M33" s="1"/>
  <c r="N33" s="1"/>
  <c r="O33" s="1"/>
  <c r="P33" s="1"/>
  <c r="K35"/>
  <c r="L35" s="1"/>
  <c r="M35" s="1"/>
  <c r="N35" s="1"/>
  <c r="O35" s="1"/>
  <c r="P35" s="1"/>
  <c r="Q35" s="1"/>
  <c r="R35" s="1"/>
  <c r="S35" s="1"/>
  <c r="T35" s="1"/>
  <c r="U35" s="1"/>
  <c r="V35" s="1"/>
  <c r="W35" s="1"/>
  <c r="I60"/>
  <c r="G63"/>
  <c r="G102" s="1"/>
  <c r="K39"/>
  <c r="I64"/>
  <c r="G69"/>
  <c r="G94" s="1"/>
  <c r="K45"/>
  <c r="I72"/>
  <c r="I89" s="1"/>
  <c r="K49"/>
  <c r="L49" s="1"/>
  <c r="M49" s="1"/>
  <c r="N49" s="1"/>
  <c r="O49" s="1"/>
  <c r="P49" s="1"/>
  <c r="I74"/>
  <c r="I85" s="1"/>
  <c r="F53"/>
  <c r="F65"/>
  <c r="H63"/>
  <c r="H102" s="1"/>
  <c r="F64"/>
  <c r="J64"/>
  <c r="AI29"/>
  <c r="E138"/>
  <c r="E82"/>
  <c r="I53"/>
  <c r="G54"/>
  <c r="K30"/>
  <c r="I55"/>
  <c r="G56"/>
  <c r="K32"/>
  <c r="Q33"/>
  <c r="R33" s="1"/>
  <c r="S33" s="1"/>
  <c r="T33" s="1"/>
  <c r="U33" s="1"/>
  <c r="V33" s="1"/>
  <c r="W33" s="1"/>
  <c r="K34"/>
  <c r="L34" s="1"/>
  <c r="M34" s="1"/>
  <c r="N34" s="1"/>
  <c r="O34" s="1"/>
  <c r="P34" s="1"/>
  <c r="Q34" s="1"/>
  <c r="R34" s="1"/>
  <c r="S34" s="1"/>
  <c r="T34" s="1"/>
  <c r="U34" s="1"/>
  <c r="V34" s="1"/>
  <c r="W34" s="1"/>
  <c r="X34" s="1"/>
  <c r="Y34" s="1"/>
  <c r="Z34" s="1"/>
  <c r="AA34" s="1"/>
  <c r="AB34" s="1"/>
  <c r="AC34" s="1"/>
  <c r="AD34" s="1"/>
  <c r="AE34" s="1"/>
  <c r="AF34" s="1"/>
  <c r="AG34" s="1"/>
  <c r="G60"/>
  <c r="K36"/>
  <c r="G64"/>
  <c r="K40"/>
  <c r="AI30"/>
  <c r="AI32"/>
  <c r="AI36"/>
  <c r="J83"/>
  <c r="H53"/>
  <c r="F54"/>
  <c r="F82" s="1"/>
  <c r="J54"/>
  <c r="H55"/>
  <c r="F56"/>
  <c r="J56"/>
  <c r="X33"/>
  <c r="Y33" s="1"/>
  <c r="Z33" s="1"/>
  <c r="AA33" s="1"/>
  <c r="AB33" s="1"/>
  <c r="AC33" s="1"/>
  <c r="AD33" s="1"/>
  <c r="AE33" s="1"/>
  <c r="AF33" s="1"/>
  <c r="AG33" s="1"/>
  <c r="F60"/>
  <c r="J60"/>
  <c r="E84"/>
  <c r="I84"/>
  <c r="E141"/>
  <c r="J138"/>
  <c r="AI31"/>
  <c r="G62"/>
  <c r="G101" s="1"/>
  <c r="K38"/>
  <c r="I63"/>
  <c r="I102" s="1"/>
  <c r="I65"/>
  <c r="I83" s="1"/>
  <c r="E92"/>
  <c r="E142" s="1"/>
  <c r="I69"/>
  <c r="I94" s="1"/>
  <c r="G70"/>
  <c r="G96" s="1"/>
  <c r="K46"/>
  <c r="G72"/>
  <c r="G89" s="1"/>
  <c r="K48"/>
  <c r="Q49"/>
  <c r="G74"/>
  <c r="G85" s="1"/>
  <c r="K50"/>
  <c r="AI50"/>
  <c r="X35"/>
  <c r="Y35" s="1"/>
  <c r="Z35" s="1"/>
  <c r="AA35" s="1"/>
  <c r="AB35" s="1"/>
  <c r="AC35" s="1"/>
  <c r="AD35" s="1"/>
  <c r="AE35" s="1"/>
  <c r="AF35" s="1"/>
  <c r="AG35" s="1"/>
  <c r="F62"/>
  <c r="F101" s="1"/>
  <c r="J62"/>
  <c r="J101" s="1"/>
  <c r="H65"/>
  <c r="F42"/>
  <c r="F66" s="1"/>
  <c r="F88" s="1"/>
  <c r="F44"/>
  <c r="F68" s="1"/>
  <c r="H69"/>
  <c r="H94" s="1"/>
  <c r="F70"/>
  <c r="F96" s="1"/>
  <c r="J70"/>
  <c r="J96" s="1"/>
  <c r="F72"/>
  <c r="F89" s="1"/>
  <c r="J72"/>
  <c r="J89" s="1"/>
  <c r="F74"/>
  <c r="F85" s="1"/>
  <c r="J74"/>
  <c r="J85" s="1"/>
  <c r="E83"/>
  <c r="E87"/>
  <c r="E86" s="1"/>
  <c r="G65"/>
  <c r="K41"/>
  <c r="H60"/>
  <c r="F63"/>
  <c r="F102" s="1"/>
  <c r="H64"/>
  <c r="R49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F71" l="1"/>
  <c r="F90" s="1"/>
  <c r="G47"/>
  <c r="I70"/>
  <c r="I96" s="1"/>
  <c r="I62"/>
  <c r="I101" s="1"/>
  <c r="F67"/>
  <c r="F93" s="1"/>
  <c r="F92" s="1"/>
  <c r="G43"/>
  <c r="F83"/>
  <c r="K72"/>
  <c r="K89" s="1"/>
  <c r="L48"/>
  <c r="K62"/>
  <c r="K101" s="1"/>
  <c r="L38"/>
  <c r="K64"/>
  <c r="L40"/>
  <c r="K56"/>
  <c r="L32"/>
  <c r="K65"/>
  <c r="K83" s="1"/>
  <c r="L41"/>
  <c r="M41" s="1"/>
  <c r="K60"/>
  <c r="L36"/>
  <c r="K54"/>
  <c r="L30"/>
  <c r="K70"/>
  <c r="K96" s="1"/>
  <c r="L46"/>
  <c r="M46" s="1"/>
  <c r="K69"/>
  <c r="K94" s="1"/>
  <c r="L45"/>
  <c r="K63"/>
  <c r="K102" s="1"/>
  <c r="L39"/>
  <c r="K53"/>
  <c r="L29"/>
  <c r="J82"/>
  <c r="K31"/>
  <c r="K74"/>
  <c r="K85" s="1"/>
  <c r="L50"/>
  <c r="M50" s="1"/>
  <c r="I54"/>
  <c r="G82"/>
  <c r="H84"/>
  <c r="F141"/>
  <c r="G84"/>
  <c r="L74"/>
  <c r="L85" s="1"/>
  <c r="G44"/>
  <c r="L65"/>
  <c r="G42"/>
  <c r="G138"/>
  <c r="F138"/>
  <c r="F84"/>
  <c r="AI60"/>
  <c r="AJ36"/>
  <c r="AJ60" s="1"/>
  <c r="AI56"/>
  <c r="AJ32"/>
  <c r="AJ56" s="1"/>
  <c r="K84"/>
  <c r="AI74"/>
  <c r="AI85" s="1"/>
  <c r="AJ50"/>
  <c r="AJ74" s="1"/>
  <c r="AI55"/>
  <c r="AJ31"/>
  <c r="AJ55" s="1"/>
  <c r="J84"/>
  <c r="H138"/>
  <c r="H82"/>
  <c r="H83"/>
  <c r="AI54"/>
  <c r="AJ30"/>
  <c r="AJ54" s="1"/>
  <c r="G83"/>
  <c r="I138"/>
  <c r="I82"/>
  <c r="AI53"/>
  <c r="AJ29"/>
  <c r="AJ53" s="1"/>
  <c r="F142"/>
  <c r="F87"/>
  <c r="F86" s="1"/>
  <c r="AI163" i="31"/>
  <c r="W163"/>
  <c r="V163"/>
  <c r="R163"/>
  <c r="Q163"/>
  <c r="P163"/>
  <c r="O163"/>
  <c r="M163"/>
  <c r="L163"/>
  <c r="AI162"/>
  <c r="AH162"/>
  <c r="AG162"/>
  <c r="AF162"/>
  <c r="AE162"/>
  <c r="AD162"/>
  <c r="AC162"/>
  <c r="AB162"/>
  <c r="AA162"/>
  <c r="Z162"/>
  <c r="Y162"/>
  <c r="X162"/>
  <c r="U162"/>
  <c r="T162"/>
  <c r="S162"/>
  <c r="N162"/>
  <c r="M162"/>
  <c r="K162"/>
  <c r="J162"/>
  <c r="I162"/>
  <c r="H162"/>
  <c r="G162"/>
  <c r="F162"/>
  <c r="E162"/>
  <c r="AB161"/>
  <c r="AA161"/>
  <c r="W161"/>
  <c r="V161"/>
  <c r="U161"/>
  <c r="R161"/>
  <c r="Q161"/>
  <c r="P161"/>
  <c r="O161"/>
  <c r="N161"/>
  <c r="M161"/>
  <c r="L161"/>
  <c r="I161"/>
  <c r="H161"/>
  <c r="G161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L160"/>
  <c r="K160"/>
  <c r="J160"/>
  <c r="I160"/>
  <c r="H160"/>
  <c r="G160"/>
  <c r="F160"/>
  <c r="E160"/>
  <c r="AI159"/>
  <c r="AH159"/>
  <c r="AG159"/>
  <c r="AF159"/>
  <c r="AE159"/>
  <c r="AD159"/>
  <c r="AC159"/>
  <c r="Z159"/>
  <c r="Y159"/>
  <c r="X159"/>
  <c r="W159"/>
  <c r="V159"/>
  <c r="T159"/>
  <c r="S159"/>
  <c r="R159"/>
  <c r="Q159"/>
  <c r="P159"/>
  <c r="O159"/>
  <c r="M159"/>
  <c r="L159"/>
  <c r="K159"/>
  <c r="J159"/>
  <c r="F159"/>
  <c r="E159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41"/>
  <c r="E41" s="1"/>
  <c r="D39"/>
  <c r="E39" s="1"/>
  <c r="D37"/>
  <c r="E37" s="1"/>
  <c r="H34"/>
  <c r="I34" s="1"/>
  <c r="J34" s="1"/>
  <c r="K34" s="1"/>
  <c r="L34" s="1"/>
  <c r="M34" s="1"/>
  <c r="N34" s="1"/>
  <c r="O34" s="1"/>
  <c r="P34" s="1"/>
  <c r="Q34" s="1"/>
  <c r="R34" s="1"/>
  <c r="S34" s="1"/>
  <c r="T34" s="1"/>
  <c r="U34" s="1"/>
  <c r="V34" s="1"/>
  <c r="W34" s="1"/>
  <c r="X34" s="1"/>
  <c r="Y34" s="1"/>
  <c r="Z34" s="1"/>
  <c r="AA34" s="1"/>
  <c r="AB34" s="1"/>
  <c r="AC34" s="1"/>
  <c r="AD34" s="1"/>
  <c r="AE34" s="1"/>
  <c r="AF34" s="1"/>
  <c r="AG34" s="1"/>
  <c r="AH34" s="1"/>
  <c r="AI34" s="1"/>
  <c r="E31"/>
  <c r="F31" s="1"/>
  <c r="F55" s="1"/>
  <c r="D31"/>
  <c r="D30"/>
  <c r="E30" s="1"/>
  <c r="D50"/>
  <c r="E50" s="1"/>
  <c r="D49"/>
  <c r="E49" s="1"/>
  <c r="F49" s="1"/>
  <c r="G49" s="1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D48"/>
  <c r="E48" s="1"/>
  <c r="D47"/>
  <c r="E47" s="1"/>
  <c r="D46"/>
  <c r="E46" s="1"/>
  <c r="D45"/>
  <c r="E45" s="1"/>
  <c r="E69" s="1"/>
  <c r="E94" s="1"/>
  <c r="D44"/>
  <c r="E44" s="1"/>
  <c r="D43"/>
  <c r="E43" s="1"/>
  <c r="D42"/>
  <c r="E42" s="1"/>
  <c r="D40"/>
  <c r="E40" s="1"/>
  <c r="D38"/>
  <c r="E38" s="1"/>
  <c r="D36"/>
  <c r="E36" s="1"/>
  <c r="D35"/>
  <c r="E35" s="1"/>
  <c r="F35" s="1"/>
  <c r="G35" s="1"/>
  <c r="H35" s="1"/>
  <c r="I35" s="1"/>
  <c r="J35" s="1"/>
  <c r="K35" s="1"/>
  <c r="L35" s="1"/>
  <c r="M35" s="1"/>
  <c r="N35" s="1"/>
  <c r="O35" s="1"/>
  <c r="P35" s="1"/>
  <c r="Q35" s="1"/>
  <c r="R35" s="1"/>
  <c r="S35" s="1"/>
  <c r="T35" s="1"/>
  <c r="U35" s="1"/>
  <c r="V35" s="1"/>
  <c r="W35" s="1"/>
  <c r="X35" s="1"/>
  <c r="Y35" s="1"/>
  <c r="Z35" s="1"/>
  <c r="AA35" s="1"/>
  <c r="AB35" s="1"/>
  <c r="AC35" s="1"/>
  <c r="AD35" s="1"/>
  <c r="AE35" s="1"/>
  <c r="AF35" s="1"/>
  <c r="AG35" s="1"/>
  <c r="AH35" s="1"/>
  <c r="AI35" s="1"/>
  <c r="D34"/>
  <c r="E34" s="1"/>
  <c r="F34" s="1"/>
  <c r="G34" s="1"/>
  <c r="D33"/>
  <c r="E33" s="1"/>
  <c r="F33" s="1"/>
  <c r="G33" s="1"/>
  <c r="H33" s="1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D32"/>
  <c r="E32" s="1"/>
  <c r="E56" s="1"/>
  <c r="D29"/>
  <c r="E29" s="1"/>
  <c r="D26" i="29"/>
  <c r="D25"/>
  <c r="D24"/>
  <c r="D23"/>
  <c r="D22"/>
  <c r="D21"/>
  <c r="D20"/>
  <c r="D19"/>
  <c r="D18"/>
  <c r="D17"/>
  <c r="D16"/>
  <c r="D15"/>
  <c r="D14"/>
  <c r="D12"/>
  <c r="D11"/>
  <c r="D10"/>
  <c r="D9"/>
  <c r="D8"/>
  <c r="D7"/>
  <c r="D6"/>
  <c r="D5"/>
  <c r="AD65" i="30"/>
  <c r="H43" i="32" l="1"/>
  <c r="G67"/>
  <c r="G93" s="1"/>
  <c r="H47"/>
  <c r="G71"/>
  <c r="G90" s="1"/>
  <c r="L70"/>
  <c r="L96" s="1"/>
  <c r="N50"/>
  <c r="M74"/>
  <c r="M85" s="1"/>
  <c r="M29"/>
  <c r="L53"/>
  <c r="M45"/>
  <c r="L69"/>
  <c r="L94" s="1"/>
  <c r="N46"/>
  <c r="M70"/>
  <c r="M96" s="1"/>
  <c r="M36"/>
  <c r="L60"/>
  <c r="L84" s="1"/>
  <c r="M40"/>
  <c r="L64"/>
  <c r="L83" s="1"/>
  <c r="M48"/>
  <c r="L72"/>
  <c r="L89" s="1"/>
  <c r="K55"/>
  <c r="K82" s="1"/>
  <c r="L31"/>
  <c r="M39"/>
  <c r="L63"/>
  <c r="L102" s="1"/>
  <c r="M30"/>
  <c r="L54"/>
  <c r="N41"/>
  <c r="M65"/>
  <c r="M32"/>
  <c r="L56"/>
  <c r="M38"/>
  <c r="L62"/>
  <c r="L101" s="1"/>
  <c r="AI82"/>
  <c r="AI138"/>
  <c r="G66"/>
  <c r="H42"/>
  <c r="G68"/>
  <c r="H44"/>
  <c r="AI84"/>
  <c r="G31" i="31"/>
  <c r="E55"/>
  <c r="E60"/>
  <c r="F36"/>
  <c r="E64"/>
  <c r="F40"/>
  <c r="E71"/>
  <c r="E90" s="1"/>
  <c r="F47"/>
  <c r="E66"/>
  <c r="E88" s="1"/>
  <c r="F42"/>
  <c r="E70"/>
  <c r="E96" s="1"/>
  <c r="F46"/>
  <c r="F50"/>
  <c r="E74"/>
  <c r="E85" s="1"/>
  <c r="F30"/>
  <c r="E54"/>
  <c r="E63"/>
  <c r="E102" s="1"/>
  <c r="F39"/>
  <c r="F32"/>
  <c r="E72"/>
  <c r="E89" s="1"/>
  <c r="F48"/>
  <c r="E61"/>
  <c r="F37"/>
  <c r="E67"/>
  <c r="E93" s="1"/>
  <c r="F43"/>
  <c r="E65"/>
  <c r="F41"/>
  <c r="E68"/>
  <c r="F44"/>
  <c r="F29"/>
  <c r="E53"/>
  <c r="E62"/>
  <c r="E101" s="1"/>
  <c r="F38"/>
  <c r="F45"/>
  <c r="W163" i="30"/>
  <c r="V163"/>
  <c r="R163"/>
  <c r="Q163"/>
  <c r="P163"/>
  <c r="O163"/>
  <c r="M163"/>
  <c r="L163"/>
  <c r="AI162"/>
  <c r="AH162"/>
  <c r="AG162"/>
  <c r="AF162"/>
  <c r="AE162"/>
  <c r="AD162"/>
  <c r="AC162"/>
  <c r="AB162"/>
  <c r="AA162"/>
  <c r="Z162"/>
  <c r="Y162"/>
  <c r="X162"/>
  <c r="U162"/>
  <c r="T162"/>
  <c r="S162"/>
  <c r="N162"/>
  <c r="M162"/>
  <c r="K162"/>
  <c r="J162"/>
  <c r="I162"/>
  <c r="H162"/>
  <c r="G162"/>
  <c r="F162"/>
  <c r="E162"/>
  <c r="AB161"/>
  <c r="AA161"/>
  <c r="W161"/>
  <c r="V161"/>
  <c r="U161"/>
  <c r="R161"/>
  <c r="Q161"/>
  <c r="P161"/>
  <c r="O161"/>
  <c r="N161"/>
  <c r="M161"/>
  <c r="L161"/>
  <c r="I161"/>
  <c r="H161"/>
  <c r="G161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L160"/>
  <c r="K160"/>
  <c r="J160"/>
  <c r="I160"/>
  <c r="H160"/>
  <c r="G160"/>
  <c r="F160"/>
  <c r="E160"/>
  <c r="AI159"/>
  <c r="AH159"/>
  <c r="AG159"/>
  <c r="AF159"/>
  <c r="AE159"/>
  <c r="AD159"/>
  <c r="AC159"/>
  <c r="Z159"/>
  <c r="Y159"/>
  <c r="X159"/>
  <c r="W159"/>
  <c r="V159"/>
  <c r="T159"/>
  <c r="S159"/>
  <c r="R159"/>
  <c r="Q159"/>
  <c r="P159"/>
  <c r="O159"/>
  <c r="M159"/>
  <c r="L159"/>
  <c r="K159"/>
  <c r="J159"/>
  <c r="F159"/>
  <c r="E159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AJ45"/>
  <c r="AJ69" s="1"/>
  <c r="AI45"/>
  <c r="AI69" s="1"/>
  <c r="AI94" s="1"/>
  <c r="AH45"/>
  <c r="AG45"/>
  <c r="AF45"/>
  <c r="AF69" s="1"/>
  <c r="AF94" s="1"/>
  <c r="AE45"/>
  <c r="AB45"/>
  <c r="AB69" s="1"/>
  <c r="AB94" s="1"/>
  <c r="AA45"/>
  <c r="AA69" s="1"/>
  <c r="AA94" s="1"/>
  <c r="Z45"/>
  <c r="Y45"/>
  <c r="X45"/>
  <c r="X69" s="1"/>
  <c r="X94" s="1"/>
  <c r="W45"/>
  <c r="W69" s="1"/>
  <c r="W94" s="1"/>
  <c r="V45"/>
  <c r="U45"/>
  <c r="T45"/>
  <c r="T69" s="1"/>
  <c r="T94" s="1"/>
  <c r="S45"/>
  <c r="S69" s="1"/>
  <c r="S94" s="1"/>
  <c r="R45"/>
  <c r="Q45"/>
  <c r="P45"/>
  <c r="M45"/>
  <c r="N45" s="1"/>
  <c r="L45"/>
  <c r="L69" s="1"/>
  <c r="L94" s="1"/>
  <c r="K45"/>
  <c r="K69" s="1"/>
  <c r="K94" s="1"/>
  <c r="J45"/>
  <c r="H45"/>
  <c r="H69" s="1"/>
  <c r="H94" s="1"/>
  <c r="G45"/>
  <c r="G69" s="1"/>
  <c r="G94" s="1"/>
  <c r="F45"/>
  <c r="E45"/>
  <c r="AH26"/>
  <c r="AH50" s="1"/>
  <c r="AG26"/>
  <c r="AG50" s="1"/>
  <c r="AG74" s="1"/>
  <c r="AG85" s="1"/>
  <c r="AF26"/>
  <c r="AF50" s="1"/>
  <c r="AE26"/>
  <c r="AE50" s="1"/>
  <c r="AD26"/>
  <c r="AC26"/>
  <c r="AB26"/>
  <c r="AA26"/>
  <c r="AA50" s="1"/>
  <c r="Z26"/>
  <c r="Z50" s="1"/>
  <c r="Z74" s="1"/>
  <c r="Z85" s="1"/>
  <c r="Y26"/>
  <c r="Y50" s="1"/>
  <c r="X26"/>
  <c r="X50" s="1"/>
  <c r="W26"/>
  <c r="V26"/>
  <c r="V50" s="1"/>
  <c r="V74" s="1"/>
  <c r="V85" s="1"/>
  <c r="U26"/>
  <c r="U50" s="1"/>
  <c r="T26"/>
  <c r="T50" s="1"/>
  <c r="S26"/>
  <c r="S50" s="1"/>
  <c r="R26"/>
  <c r="R50" s="1"/>
  <c r="R74" s="1"/>
  <c r="R85" s="1"/>
  <c r="Q26"/>
  <c r="Q50" s="1"/>
  <c r="Q74" s="1"/>
  <c r="Q85" s="1"/>
  <c r="P26"/>
  <c r="P50" s="1"/>
  <c r="O26"/>
  <c r="N26"/>
  <c r="N50" s="1"/>
  <c r="N74" s="1"/>
  <c r="N85" s="1"/>
  <c r="M26"/>
  <c r="M50" s="1"/>
  <c r="L26"/>
  <c r="L50" s="1"/>
  <c r="K26"/>
  <c r="K50" s="1"/>
  <c r="J26"/>
  <c r="J50" s="1"/>
  <c r="I26"/>
  <c r="H26"/>
  <c r="G26"/>
  <c r="G50" s="1"/>
  <c r="F26"/>
  <c r="F50" s="1"/>
  <c r="F74" s="1"/>
  <c r="F85" s="1"/>
  <c r="E26"/>
  <c r="E50" s="1"/>
  <c r="D26"/>
  <c r="D50" s="1"/>
  <c r="AH25"/>
  <c r="AH49" s="1"/>
  <c r="AI49" s="1"/>
  <c r="AJ49" s="1"/>
  <c r="AG25"/>
  <c r="AG49" s="1"/>
  <c r="AF25"/>
  <c r="AF49" s="1"/>
  <c r="AE25"/>
  <c r="AE49" s="1"/>
  <c r="AD25"/>
  <c r="AC25"/>
  <c r="AC49" s="1"/>
  <c r="AB25"/>
  <c r="AB49" s="1"/>
  <c r="AA25"/>
  <c r="AA49" s="1"/>
  <c r="Z25"/>
  <c r="Z49" s="1"/>
  <c r="Y25"/>
  <c r="Y49" s="1"/>
  <c r="X25"/>
  <c r="X49" s="1"/>
  <c r="W25"/>
  <c r="W49" s="1"/>
  <c r="V25"/>
  <c r="V49" s="1"/>
  <c r="U25"/>
  <c r="U49" s="1"/>
  <c r="T25"/>
  <c r="T49" s="1"/>
  <c r="S25"/>
  <c r="S49" s="1"/>
  <c r="R25"/>
  <c r="R49" s="1"/>
  <c r="Q25"/>
  <c r="Q49" s="1"/>
  <c r="P25"/>
  <c r="P49" s="1"/>
  <c r="O25"/>
  <c r="N25"/>
  <c r="M25"/>
  <c r="M49" s="1"/>
  <c r="L25"/>
  <c r="L49" s="1"/>
  <c r="K25"/>
  <c r="K49" s="1"/>
  <c r="J25"/>
  <c r="J49" s="1"/>
  <c r="I25"/>
  <c r="I49" s="1"/>
  <c r="H25"/>
  <c r="H49" s="1"/>
  <c r="G25"/>
  <c r="G49" s="1"/>
  <c r="F25"/>
  <c r="F49" s="1"/>
  <c r="E25"/>
  <c r="E49" s="1"/>
  <c r="D25"/>
  <c r="D49" s="1"/>
  <c r="AH24"/>
  <c r="AH48" s="1"/>
  <c r="AG24"/>
  <c r="AG48" s="1"/>
  <c r="AF24"/>
  <c r="AF48" s="1"/>
  <c r="AF72" s="1"/>
  <c r="AF89" s="1"/>
  <c r="AE24"/>
  <c r="AE48" s="1"/>
  <c r="AD24"/>
  <c r="AC24"/>
  <c r="AB24"/>
  <c r="AB48" s="1"/>
  <c r="AB72" s="1"/>
  <c r="AB89" s="1"/>
  <c r="AA24"/>
  <c r="AA48" s="1"/>
  <c r="Z24"/>
  <c r="Z48" s="1"/>
  <c r="Y24"/>
  <c r="Y48" s="1"/>
  <c r="X24"/>
  <c r="X48" s="1"/>
  <c r="W24"/>
  <c r="V24"/>
  <c r="V48" s="1"/>
  <c r="U24"/>
  <c r="U48" s="1"/>
  <c r="T24"/>
  <c r="T48" s="1"/>
  <c r="T72" s="1"/>
  <c r="T89" s="1"/>
  <c r="S24"/>
  <c r="S48" s="1"/>
  <c r="R24"/>
  <c r="R48" s="1"/>
  <c r="Q24"/>
  <c r="Q48" s="1"/>
  <c r="P24"/>
  <c r="P48" s="1"/>
  <c r="O24"/>
  <c r="N24"/>
  <c r="M24"/>
  <c r="M48" s="1"/>
  <c r="L24"/>
  <c r="L48" s="1"/>
  <c r="L72" s="1"/>
  <c r="L89" s="1"/>
  <c r="K24"/>
  <c r="K48" s="1"/>
  <c r="J24"/>
  <c r="J48" s="1"/>
  <c r="I24"/>
  <c r="H24"/>
  <c r="H48" s="1"/>
  <c r="H72" s="1"/>
  <c r="H89" s="1"/>
  <c r="G24"/>
  <c r="G48" s="1"/>
  <c r="F24"/>
  <c r="F48" s="1"/>
  <c r="E24"/>
  <c r="E48" s="1"/>
  <c r="D24"/>
  <c r="D48" s="1"/>
  <c r="AH23"/>
  <c r="AH47" s="1"/>
  <c r="AG23"/>
  <c r="AG47" s="1"/>
  <c r="AG71" s="1"/>
  <c r="AG90" s="1"/>
  <c r="AF23"/>
  <c r="AF47" s="1"/>
  <c r="AE23"/>
  <c r="AE47" s="1"/>
  <c r="AD23"/>
  <c r="AC23"/>
  <c r="AB23"/>
  <c r="AA23"/>
  <c r="AA47" s="1"/>
  <c r="AA71" s="1"/>
  <c r="AA90" s="1"/>
  <c r="Z23"/>
  <c r="Z47" s="1"/>
  <c r="Y23"/>
  <c r="Y47" s="1"/>
  <c r="Y71" s="1"/>
  <c r="Y90" s="1"/>
  <c r="X23"/>
  <c r="X47" s="1"/>
  <c r="W23"/>
  <c r="W47" s="1"/>
  <c r="W71" s="1"/>
  <c r="W90" s="1"/>
  <c r="V23"/>
  <c r="V47" s="1"/>
  <c r="U23"/>
  <c r="U47" s="1"/>
  <c r="U71" s="1"/>
  <c r="U90" s="1"/>
  <c r="T23"/>
  <c r="T47" s="1"/>
  <c r="S23"/>
  <c r="S47" s="1"/>
  <c r="S71" s="1"/>
  <c r="S90" s="1"/>
  <c r="R23"/>
  <c r="R47" s="1"/>
  <c r="Q23"/>
  <c r="Q47" s="1"/>
  <c r="Q71" s="1"/>
  <c r="Q90" s="1"/>
  <c r="P23"/>
  <c r="P47" s="1"/>
  <c r="O23"/>
  <c r="N23"/>
  <c r="M23"/>
  <c r="M47" s="1"/>
  <c r="M71" s="1"/>
  <c r="M90" s="1"/>
  <c r="L23"/>
  <c r="L47" s="1"/>
  <c r="K23"/>
  <c r="K47" s="1"/>
  <c r="K71" s="1"/>
  <c r="K90" s="1"/>
  <c r="J23"/>
  <c r="J47" s="1"/>
  <c r="I23"/>
  <c r="H23"/>
  <c r="G23"/>
  <c r="G47" s="1"/>
  <c r="G71" s="1"/>
  <c r="G90" s="1"/>
  <c r="F23"/>
  <c r="F47" s="1"/>
  <c r="E23"/>
  <c r="E47" s="1"/>
  <c r="E71" s="1"/>
  <c r="E90" s="1"/>
  <c r="D23"/>
  <c r="D47" s="1"/>
  <c r="AH22"/>
  <c r="AH46" s="1"/>
  <c r="AG22"/>
  <c r="AG46" s="1"/>
  <c r="AF22"/>
  <c r="AF46" s="1"/>
  <c r="AE22"/>
  <c r="AE46" s="1"/>
  <c r="AD22"/>
  <c r="AC22"/>
  <c r="AB22"/>
  <c r="AA22"/>
  <c r="AA46" s="1"/>
  <c r="Z22"/>
  <c r="Z46" s="1"/>
  <c r="Z70" s="1"/>
  <c r="Z96" s="1"/>
  <c r="Y22"/>
  <c r="Y46" s="1"/>
  <c r="X22"/>
  <c r="X46" s="1"/>
  <c r="W22"/>
  <c r="V22"/>
  <c r="V46" s="1"/>
  <c r="V70" s="1"/>
  <c r="V96" s="1"/>
  <c r="U22"/>
  <c r="U46" s="1"/>
  <c r="T22"/>
  <c r="T46" s="1"/>
  <c r="S22"/>
  <c r="S46" s="1"/>
  <c r="R22"/>
  <c r="R46" s="1"/>
  <c r="R70" s="1"/>
  <c r="R96" s="1"/>
  <c r="Q22"/>
  <c r="Q46" s="1"/>
  <c r="P22"/>
  <c r="P46" s="1"/>
  <c r="O22"/>
  <c r="N22"/>
  <c r="N46" s="1"/>
  <c r="N70" s="1"/>
  <c r="N96" s="1"/>
  <c r="M22"/>
  <c r="M46" s="1"/>
  <c r="L22"/>
  <c r="L46" s="1"/>
  <c r="K22"/>
  <c r="K46" s="1"/>
  <c r="J22"/>
  <c r="J46" s="1"/>
  <c r="I22"/>
  <c r="H22"/>
  <c r="G22"/>
  <c r="G46" s="1"/>
  <c r="F22"/>
  <c r="F46" s="1"/>
  <c r="F70" s="1"/>
  <c r="F96" s="1"/>
  <c r="E22"/>
  <c r="E46" s="1"/>
  <c r="D22"/>
  <c r="D46" s="1"/>
  <c r="D21"/>
  <c r="D45" s="1"/>
  <c r="D20"/>
  <c r="D44" s="1"/>
  <c r="E44" s="1"/>
  <c r="AH19"/>
  <c r="AH43" s="1"/>
  <c r="AG19"/>
  <c r="AG43" s="1"/>
  <c r="AF19"/>
  <c r="AF43" s="1"/>
  <c r="AE19"/>
  <c r="AE43" s="1"/>
  <c r="AD19"/>
  <c r="AC19"/>
  <c r="AB19"/>
  <c r="AA19"/>
  <c r="AA43" s="1"/>
  <c r="AA67" s="1"/>
  <c r="AA93" s="1"/>
  <c r="Z19"/>
  <c r="Z43" s="1"/>
  <c r="Y19"/>
  <c r="Y43" s="1"/>
  <c r="X19"/>
  <c r="X43" s="1"/>
  <c r="W19"/>
  <c r="W43" s="1"/>
  <c r="W67" s="1"/>
  <c r="W93" s="1"/>
  <c r="V19"/>
  <c r="V43" s="1"/>
  <c r="U19"/>
  <c r="U43" s="1"/>
  <c r="T19"/>
  <c r="T43" s="1"/>
  <c r="S19"/>
  <c r="S43" s="1"/>
  <c r="S67" s="1"/>
  <c r="S93" s="1"/>
  <c r="R19"/>
  <c r="R43" s="1"/>
  <c r="Q19"/>
  <c r="Q43" s="1"/>
  <c r="P19"/>
  <c r="P43" s="1"/>
  <c r="O19"/>
  <c r="N19"/>
  <c r="M19"/>
  <c r="M43" s="1"/>
  <c r="L19"/>
  <c r="L43" s="1"/>
  <c r="K19"/>
  <c r="K43" s="1"/>
  <c r="K67" s="1"/>
  <c r="K93" s="1"/>
  <c r="J19"/>
  <c r="J43" s="1"/>
  <c r="I19"/>
  <c r="H19"/>
  <c r="G19"/>
  <c r="G43" s="1"/>
  <c r="G67" s="1"/>
  <c r="G93" s="1"/>
  <c r="F19"/>
  <c r="F43" s="1"/>
  <c r="E19"/>
  <c r="E43" s="1"/>
  <c r="D19"/>
  <c r="D43" s="1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D42" s="1"/>
  <c r="AH17"/>
  <c r="AH41" s="1"/>
  <c r="AG17"/>
  <c r="AG41" s="1"/>
  <c r="AG65" s="1"/>
  <c r="AF17"/>
  <c r="AF41" s="1"/>
  <c r="AF65" s="1"/>
  <c r="AE17"/>
  <c r="AE41" s="1"/>
  <c r="AD17"/>
  <c r="AC17"/>
  <c r="AC41" s="1"/>
  <c r="AC65" s="1"/>
  <c r="AB17"/>
  <c r="AB41" s="1"/>
  <c r="AB65" s="1"/>
  <c r="AA17"/>
  <c r="AA41" s="1"/>
  <c r="Z17"/>
  <c r="Z41" s="1"/>
  <c r="Y17"/>
  <c r="Y41" s="1"/>
  <c r="Y65" s="1"/>
  <c r="X17"/>
  <c r="X41" s="1"/>
  <c r="W17"/>
  <c r="V17"/>
  <c r="V41" s="1"/>
  <c r="U17"/>
  <c r="U41" s="1"/>
  <c r="U65" s="1"/>
  <c r="T17"/>
  <c r="T41" s="1"/>
  <c r="T65" s="1"/>
  <c r="S17"/>
  <c r="S41" s="1"/>
  <c r="R17"/>
  <c r="R41" s="1"/>
  <c r="Q17"/>
  <c r="Q41" s="1"/>
  <c r="Q65" s="1"/>
  <c r="P17"/>
  <c r="P41" s="1"/>
  <c r="O17"/>
  <c r="N17"/>
  <c r="M17"/>
  <c r="M41" s="1"/>
  <c r="M65" s="1"/>
  <c r="L17"/>
  <c r="L41" s="1"/>
  <c r="L65" s="1"/>
  <c r="K17"/>
  <c r="K41" s="1"/>
  <c r="J17"/>
  <c r="J41" s="1"/>
  <c r="I17"/>
  <c r="I41" s="1"/>
  <c r="I65" s="1"/>
  <c r="H17"/>
  <c r="H41" s="1"/>
  <c r="H65" s="1"/>
  <c r="G17"/>
  <c r="G41" s="1"/>
  <c r="F17"/>
  <c r="F41" s="1"/>
  <c r="E17"/>
  <c r="E41" s="1"/>
  <c r="E65" s="1"/>
  <c r="D17"/>
  <c r="D41" s="1"/>
  <c r="AH16"/>
  <c r="AH40" s="1"/>
  <c r="AG16"/>
  <c r="AG40" s="1"/>
  <c r="AF16"/>
  <c r="AF40" s="1"/>
  <c r="AF64" s="1"/>
  <c r="AE16"/>
  <c r="AE40" s="1"/>
  <c r="AD16"/>
  <c r="AC16"/>
  <c r="AB16"/>
  <c r="AB40" s="1"/>
  <c r="AB64" s="1"/>
  <c r="AA16"/>
  <c r="AA40" s="1"/>
  <c r="AA64" s="1"/>
  <c r="Z16"/>
  <c r="Z40" s="1"/>
  <c r="Y16"/>
  <c r="Y40" s="1"/>
  <c r="X16"/>
  <c r="X40" s="1"/>
  <c r="X64" s="1"/>
  <c r="W16"/>
  <c r="W40" s="1"/>
  <c r="W64" s="1"/>
  <c r="V16"/>
  <c r="V40" s="1"/>
  <c r="U16"/>
  <c r="U40" s="1"/>
  <c r="T16"/>
  <c r="T40" s="1"/>
  <c r="T64" s="1"/>
  <c r="S16"/>
  <c r="S40" s="1"/>
  <c r="S64" s="1"/>
  <c r="R16"/>
  <c r="R40" s="1"/>
  <c r="Q16"/>
  <c r="Q40" s="1"/>
  <c r="P16"/>
  <c r="P40" s="1"/>
  <c r="O16"/>
  <c r="N16"/>
  <c r="M16"/>
  <c r="M40" s="1"/>
  <c r="L16"/>
  <c r="L40" s="1"/>
  <c r="L64" s="1"/>
  <c r="K16"/>
  <c r="K40" s="1"/>
  <c r="K64" s="1"/>
  <c r="J16"/>
  <c r="J40" s="1"/>
  <c r="I16"/>
  <c r="H16"/>
  <c r="H40" s="1"/>
  <c r="H64" s="1"/>
  <c r="G16"/>
  <c r="G40" s="1"/>
  <c r="G64" s="1"/>
  <c r="F16"/>
  <c r="F40" s="1"/>
  <c r="E16"/>
  <c r="E40" s="1"/>
  <c r="D16"/>
  <c r="D40" s="1"/>
  <c r="AH15"/>
  <c r="AH39" s="1"/>
  <c r="AG15"/>
  <c r="AG39" s="1"/>
  <c r="AF15"/>
  <c r="AF39" s="1"/>
  <c r="AE15"/>
  <c r="AE39" s="1"/>
  <c r="AD15"/>
  <c r="AC15"/>
  <c r="AB15"/>
  <c r="AA15"/>
  <c r="AA39" s="1"/>
  <c r="AA63" s="1"/>
  <c r="AA102" s="1"/>
  <c r="Z15"/>
  <c r="Z39" s="1"/>
  <c r="Z63" s="1"/>
  <c r="Z102" s="1"/>
  <c r="Y15"/>
  <c r="Y39" s="1"/>
  <c r="X15"/>
  <c r="X39" s="1"/>
  <c r="W15"/>
  <c r="W39" s="1"/>
  <c r="W63" s="1"/>
  <c r="W102" s="1"/>
  <c r="V15"/>
  <c r="V39" s="1"/>
  <c r="V63" s="1"/>
  <c r="V102" s="1"/>
  <c r="U15"/>
  <c r="U39" s="1"/>
  <c r="T15"/>
  <c r="T39" s="1"/>
  <c r="S15"/>
  <c r="S39" s="1"/>
  <c r="S63" s="1"/>
  <c r="S102" s="1"/>
  <c r="R15"/>
  <c r="R39" s="1"/>
  <c r="R63" s="1"/>
  <c r="R102" s="1"/>
  <c r="Q15"/>
  <c r="Q39" s="1"/>
  <c r="P15"/>
  <c r="P39" s="1"/>
  <c r="O15"/>
  <c r="O39" s="1"/>
  <c r="O63" s="1"/>
  <c r="O102" s="1"/>
  <c r="N15"/>
  <c r="N39" s="1"/>
  <c r="N63" s="1"/>
  <c r="N102" s="1"/>
  <c r="M15"/>
  <c r="M39" s="1"/>
  <c r="L15"/>
  <c r="L39" s="1"/>
  <c r="K15"/>
  <c r="K39" s="1"/>
  <c r="K63" s="1"/>
  <c r="K102" s="1"/>
  <c r="J15"/>
  <c r="J39" s="1"/>
  <c r="I15"/>
  <c r="H15"/>
  <c r="G15"/>
  <c r="G39" s="1"/>
  <c r="G63" s="1"/>
  <c r="G102" s="1"/>
  <c r="F15"/>
  <c r="F39" s="1"/>
  <c r="F63" s="1"/>
  <c r="F102" s="1"/>
  <c r="E15"/>
  <c r="E39" s="1"/>
  <c r="D15"/>
  <c r="D39" s="1"/>
  <c r="AH14"/>
  <c r="AH38" s="1"/>
  <c r="AG14"/>
  <c r="AG38" s="1"/>
  <c r="AG62" s="1"/>
  <c r="AG101" s="1"/>
  <c r="AF14"/>
  <c r="AF38" s="1"/>
  <c r="AE14"/>
  <c r="AE38" s="1"/>
  <c r="AD14"/>
  <c r="AC14"/>
  <c r="AB14"/>
  <c r="AA14"/>
  <c r="AA38" s="1"/>
  <c r="Z14"/>
  <c r="Z38" s="1"/>
  <c r="Z62" s="1"/>
  <c r="Z101" s="1"/>
  <c r="Y14"/>
  <c r="Y38" s="1"/>
  <c r="Y62" s="1"/>
  <c r="Y101" s="1"/>
  <c r="X14"/>
  <c r="X38" s="1"/>
  <c r="W14"/>
  <c r="V14"/>
  <c r="V38" s="1"/>
  <c r="V62" s="1"/>
  <c r="V101" s="1"/>
  <c r="U14"/>
  <c r="U38" s="1"/>
  <c r="U62" s="1"/>
  <c r="U101" s="1"/>
  <c r="T14"/>
  <c r="T38" s="1"/>
  <c r="S14"/>
  <c r="S38" s="1"/>
  <c r="R14"/>
  <c r="R38" s="1"/>
  <c r="R62" s="1"/>
  <c r="R101" s="1"/>
  <c r="Q14"/>
  <c r="Q38" s="1"/>
  <c r="Q62" s="1"/>
  <c r="Q101" s="1"/>
  <c r="P14"/>
  <c r="P38" s="1"/>
  <c r="O14"/>
  <c r="N14"/>
  <c r="N38" s="1"/>
  <c r="N62" s="1"/>
  <c r="N101" s="1"/>
  <c r="M14"/>
  <c r="M38" s="1"/>
  <c r="M62" s="1"/>
  <c r="M101" s="1"/>
  <c r="L14"/>
  <c r="L38" s="1"/>
  <c r="K14"/>
  <c r="K38" s="1"/>
  <c r="J14"/>
  <c r="J38" s="1"/>
  <c r="I14"/>
  <c r="H14"/>
  <c r="G14"/>
  <c r="G38" s="1"/>
  <c r="F14"/>
  <c r="F38" s="1"/>
  <c r="F62" s="1"/>
  <c r="F101" s="1"/>
  <c r="E14"/>
  <c r="E38" s="1"/>
  <c r="E62" s="1"/>
  <c r="E101" s="1"/>
  <c r="D14"/>
  <c r="D38" s="1"/>
  <c r="E37"/>
  <c r="E61" s="1"/>
  <c r="D13"/>
  <c r="D37" s="1"/>
  <c r="AH12"/>
  <c r="AH36" s="1"/>
  <c r="AG12"/>
  <c r="AG36" s="1"/>
  <c r="AF12"/>
  <c r="AF36" s="1"/>
  <c r="AF60" s="1"/>
  <c r="AE12"/>
  <c r="AE36" s="1"/>
  <c r="AD12"/>
  <c r="AC12"/>
  <c r="AB12"/>
  <c r="AB36" s="1"/>
  <c r="AB60" s="1"/>
  <c r="AA12"/>
  <c r="AA36" s="1"/>
  <c r="AA60" s="1"/>
  <c r="Z12"/>
  <c r="Z36" s="1"/>
  <c r="Y12"/>
  <c r="Y36" s="1"/>
  <c r="X12"/>
  <c r="X36" s="1"/>
  <c r="X60" s="1"/>
  <c r="W12"/>
  <c r="W36" s="1"/>
  <c r="W60" s="1"/>
  <c r="V12"/>
  <c r="V36" s="1"/>
  <c r="U12"/>
  <c r="U36" s="1"/>
  <c r="T12"/>
  <c r="T36" s="1"/>
  <c r="T60" s="1"/>
  <c r="S12"/>
  <c r="S36" s="1"/>
  <c r="S60" s="1"/>
  <c r="R12"/>
  <c r="R36" s="1"/>
  <c r="Q12"/>
  <c r="Q36" s="1"/>
  <c r="P12"/>
  <c r="P36" s="1"/>
  <c r="O12"/>
  <c r="N12"/>
  <c r="M12"/>
  <c r="M36" s="1"/>
  <c r="L12"/>
  <c r="L36" s="1"/>
  <c r="L60" s="1"/>
  <c r="K12"/>
  <c r="K36" s="1"/>
  <c r="K60" s="1"/>
  <c r="J12"/>
  <c r="J36" s="1"/>
  <c r="I12"/>
  <c r="H12"/>
  <c r="H36" s="1"/>
  <c r="H60" s="1"/>
  <c r="G12"/>
  <c r="G36" s="1"/>
  <c r="G60" s="1"/>
  <c r="F12"/>
  <c r="F36" s="1"/>
  <c r="E12"/>
  <c r="E36" s="1"/>
  <c r="D12"/>
  <c r="D36" s="1"/>
  <c r="AH11"/>
  <c r="AH35" s="1"/>
  <c r="AI35" s="1"/>
  <c r="AG11"/>
  <c r="AG35" s="1"/>
  <c r="AF11"/>
  <c r="AF35" s="1"/>
  <c r="AE11"/>
  <c r="AE35" s="1"/>
  <c r="AD11"/>
  <c r="AC11"/>
  <c r="AB11"/>
  <c r="AA11"/>
  <c r="AA35" s="1"/>
  <c r="Z11"/>
  <c r="Z35" s="1"/>
  <c r="Y11"/>
  <c r="Y35" s="1"/>
  <c r="X11"/>
  <c r="X35" s="1"/>
  <c r="W11"/>
  <c r="W35" s="1"/>
  <c r="V11"/>
  <c r="V35" s="1"/>
  <c r="U11"/>
  <c r="U35" s="1"/>
  <c r="T11"/>
  <c r="T35" s="1"/>
  <c r="S11"/>
  <c r="S35" s="1"/>
  <c r="R11"/>
  <c r="R35" s="1"/>
  <c r="Q11"/>
  <c r="Q35" s="1"/>
  <c r="P11"/>
  <c r="P35" s="1"/>
  <c r="O11"/>
  <c r="O35" s="1"/>
  <c r="N11"/>
  <c r="N35" s="1"/>
  <c r="M11"/>
  <c r="M35" s="1"/>
  <c r="L11"/>
  <c r="L35" s="1"/>
  <c r="K11"/>
  <c r="K35" s="1"/>
  <c r="J11"/>
  <c r="J35" s="1"/>
  <c r="I11"/>
  <c r="H11"/>
  <c r="G11"/>
  <c r="G35" s="1"/>
  <c r="F11"/>
  <c r="F35" s="1"/>
  <c r="E11"/>
  <c r="E35" s="1"/>
  <c r="D11"/>
  <c r="D35" s="1"/>
  <c r="AH10"/>
  <c r="AH34" s="1"/>
  <c r="AI34" s="1"/>
  <c r="AG10"/>
  <c r="AG34" s="1"/>
  <c r="AF10"/>
  <c r="AF34" s="1"/>
  <c r="AE10"/>
  <c r="AE34" s="1"/>
  <c r="AD10"/>
  <c r="AC10"/>
  <c r="AB10"/>
  <c r="AA10"/>
  <c r="AA34" s="1"/>
  <c r="Z10"/>
  <c r="Z34" s="1"/>
  <c r="Y10"/>
  <c r="Y34" s="1"/>
  <c r="X10"/>
  <c r="X34" s="1"/>
  <c r="W10"/>
  <c r="V10"/>
  <c r="V34" s="1"/>
  <c r="U10"/>
  <c r="U34" s="1"/>
  <c r="T10"/>
  <c r="T34" s="1"/>
  <c r="S10"/>
  <c r="S34" s="1"/>
  <c r="R10"/>
  <c r="R34" s="1"/>
  <c r="Q10"/>
  <c r="Q34" s="1"/>
  <c r="P10"/>
  <c r="P34" s="1"/>
  <c r="O10"/>
  <c r="N10"/>
  <c r="N34" s="1"/>
  <c r="M10"/>
  <c r="M34" s="1"/>
  <c r="L10"/>
  <c r="L34" s="1"/>
  <c r="K10"/>
  <c r="K34" s="1"/>
  <c r="J10"/>
  <c r="J34" s="1"/>
  <c r="I10"/>
  <c r="H10"/>
  <c r="G10"/>
  <c r="G34" s="1"/>
  <c r="F10"/>
  <c r="F34" s="1"/>
  <c r="E10"/>
  <c r="E34" s="1"/>
  <c r="D10"/>
  <c r="D34" s="1"/>
  <c r="AH9"/>
  <c r="AH33" s="1"/>
  <c r="AI33" s="1"/>
  <c r="AG9"/>
  <c r="AG33" s="1"/>
  <c r="AF9"/>
  <c r="AF33" s="1"/>
  <c r="AE9"/>
  <c r="AE33" s="1"/>
  <c r="AD9"/>
  <c r="AC9"/>
  <c r="AC33" s="1"/>
  <c r="AB9"/>
  <c r="AB33" s="1"/>
  <c r="AA9"/>
  <c r="AA33" s="1"/>
  <c r="Z9"/>
  <c r="Z33" s="1"/>
  <c r="Y9"/>
  <c r="Y33" s="1"/>
  <c r="X9"/>
  <c r="X33" s="1"/>
  <c r="W9"/>
  <c r="V9"/>
  <c r="V33" s="1"/>
  <c r="U9"/>
  <c r="U33" s="1"/>
  <c r="T9"/>
  <c r="T33" s="1"/>
  <c r="S9"/>
  <c r="S33" s="1"/>
  <c r="R9"/>
  <c r="R33" s="1"/>
  <c r="Q9"/>
  <c r="Q33" s="1"/>
  <c r="P9"/>
  <c r="P33" s="1"/>
  <c r="O9"/>
  <c r="N9"/>
  <c r="M9"/>
  <c r="M33" s="1"/>
  <c r="L9"/>
  <c r="L33" s="1"/>
  <c r="K9"/>
  <c r="K33" s="1"/>
  <c r="J9"/>
  <c r="J33" s="1"/>
  <c r="I9"/>
  <c r="I33" s="1"/>
  <c r="H9"/>
  <c r="H33" s="1"/>
  <c r="G9"/>
  <c r="G33" s="1"/>
  <c r="F9"/>
  <c r="F33" s="1"/>
  <c r="E9"/>
  <c r="E33" s="1"/>
  <c r="D9"/>
  <c r="D33" s="1"/>
  <c r="AH8"/>
  <c r="AH32" s="1"/>
  <c r="AG8"/>
  <c r="AG32" s="1"/>
  <c r="AF8"/>
  <c r="AF32" s="1"/>
  <c r="AF56" s="1"/>
  <c r="AE8"/>
  <c r="AE32" s="1"/>
  <c r="AD8"/>
  <c r="AC8"/>
  <c r="AB8"/>
  <c r="AB32" s="1"/>
  <c r="AB56" s="1"/>
  <c r="AA8"/>
  <c r="AA32" s="1"/>
  <c r="AA56" s="1"/>
  <c r="Z8"/>
  <c r="Z32" s="1"/>
  <c r="Y8"/>
  <c r="Y32" s="1"/>
  <c r="X8"/>
  <c r="X32" s="1"/>
  <c r="X56" s="1"/>
  <c r="W8"/>
  <c r="W32" s="1"/>
  <c r="W56" s="1"/>
  <c r="V8"/>
  <c r="V32" s="1"/>
  <c r="U8"/>
  <c r="U32" s="1"/>
  <c r="T8"/>
  <c r="T32" s="1"/>
  <c r="T56" s="1"/>
  <c r="S8"/>
  <c r="S32" s="1"/>
  <c r="S56" s="1"/>
  <c r="R8"/>
  <c r="R32" s="1"/>
  <c r="Q8"/>
  <c r="Q32" s="1"/>
  <c r="P8"/>
  <c r="P32" s="1"/>
  <c r="O8"/>
  <c r="N8"/>
  <c r="M8"/>
  <c r="M32" s="1"/>
  <c r="L8"/>
  <c r="L32" s="1"/>
  <c r="L56" s="1"/>
  <c r="K8"/>
  <c r="K32" s="1"/>
  <c r="K56" s="1"/>
  <c r="J8"/>
  <c r="J32" s="1"/>
  <c r="I8"/>
  <c r="H8"/>
  <c r="H32" s="1"/>
  <c r="H56" s="1"/>
  <c r="G8"/>
  <c r="G32" s="1"/>
  <c r="G56" s="1"/>
  <c r="F8"/>
  <c r="F32" s="1"/>
  <c r="E8"/>
  <c r="E32" s="1"/>
  <c r="D8"/>
  <c r="D32" s="1"/>
  <c r="AH7"/>
  <c r="AH31" s="1"/>
  <c r="AG7"/>
  <c r="AG31" s="1"/>
  <c r="AF7"/>
  <c r="AF31" s="1"/>
  <c r="AE7"/>
  <c r="AE31" s="1"/>
  <c r="AD7"/>
  <c r="AC7"/>
  <c r="AB7"/>
  <c r="AA7"/>
  <c r="AA31" s="1"/>
  <c r="AA55" s="1"/>
  <c r="Z7"/>
  <c r="Z31" s="1"/>
  <c r="Z55" s="1"/>
  <c r="Y7"/>
  <c r="Y31" s="1"/>
  <c r="X7"/>
  <c r="X31" s="1"/>
  <c r="W7"/>
  <c r="W31" s="1"/>
  <c r="W55" s="1"/>
  <c r="V7"/>
  <c r="V31" s="1"/>
  <c r="V55" s="1"/>
  <c r="U7"/>
  <c r="U31" s="1"/>
  <c r="T7"/>
  <c r="T31" s="1"/>
  <c r="S7"/>
  <c r="S31" s="1"/>
  <c r="S55" s="1"/>
  <c r="R7"/>
  <c r="R31" s="1"/>
  <c r="R55" s="1"/>
  <c r="Q7"/>
  <c r="Q31" s="1"/>
  <c r="P7"/>
  <c r="P31" s="1"/>
  <c r="O7"/>
  <c r="O31" s="1"/>
  <c r="O55" s="1"/>
  <c r="N7"/>
  <c r="N31" s="1"/>
  <c r="N55" s="1"/>
  <c r="M7"/>
  <c r="M31" s="1"/>
  <c r="L7"/>
  <c r="L31" s="1"/>
  <c r="K7"/>
  <c r="K31" s="1"/>
  <c r="K55" s="1"/>
  <c r="J7"/>
  <c r="J31" s="1"/>
  <c r="I7"/>
  <c r="H7"/>
  <c r="G7"/>
  <c r="G31" s="1"/>
  <c r="G55" s="1"/>
  <c r="F7"/>
  <c r="F31" s="1"/>
  <c r="F55" s="1"/>
  <c r="E7"/>
  <c r="E31" s="1"/>
  <c r="D7"/>
  <c r="D31" s="1"/>
  <c r="AH6"/>
  <c r="AH30" s="1"/>
  <c r="AG6"/>
  <c r="AG30" s="1"/>
  <c r="AG54" s="1"/>
  <c r="AF6"/>
  <c r="AF30" s="1"/>
  <c r="AE6"/>
  <c r="AE30" s="1"/>
  <c r="AD6"/>
  <c r="AC6"/>
  <c r="AB6"/>
  <c r="AA6"/>
  <c r="AA30" s="1"/>
  <c r="Z6"/>
  <c r="Z30" s="1"/>
  <c r="Z54" s="1"/>
  <c r="Y6"/>
  <c r="Y30" s="1"/>
  <c r="Y54" s="1"/>
  <c r="X6"/>
  <c r="X30" s="1"/>
  <c r="W6"/>
  <c r="V6"/>
  <c r="V30" s="1"/>
  <c r="V54" s="1"/>
  <c r="U6"/>
  <c r="U30" s="1"/>
  <c r="U54" s="1"/>
  <c r="T6"/>
  <c r="T30" s="1"/>
  <c r="S6"/>
  <c r="S30" s="1"/>
  <c r="R6"/>
  <c r="R30" s="1"/>
  <c r="R54" s="1"/>
  <c r="Q6"/>
  <c r="Q30" s="1"/>
  <c r="Q54" s="1"/>
  <c r="P6"/>
  <c r="P30" s="1"/>
  <c r="O6"/>
  <c r="N6"/>
  <c r="N30" s="1"/>
  <c r="N54" s="1"/>
  <c r="M6"/>
  <c r="M30" s="1"/>
  <c r="M54" s="1"/>
  <c r="L6"/>
  <c r="L30" s="1"/>
  <c r="K6"/>
  <c r="K30" s="1"/>
  <c r="J6"/>
  <c r="J30" s="1"/>
  <c r="I6"/>
  <c r="H6"/>
  <c r="G6"/>
  <c r="G30" s="1"/>
  <c r="F6"/>
  <c r="F30" s="1"/>
  <c r="F54" s="1"/>
  <c r="E6"/>
  <c r="E30" s="1"/>
  <c r="E54" s="1"/>
  <c r="D6"/>
  <c r="D30" s="1"/>
  <c r="AH5"/>
  <c r="AH29" s="1"/>
  <c r="AG5"/>
  <c r="AG29" s="1"/>
  <c r="AG53" s="1"/>
  <c r="AF5"/>
  <c r="AF29" s="1"/>
  <c r="AF53" s="1"/>
  <c r="AE5"/>
  <c r="AE29" s="1"/>
  <c r="AD5"/>
  <c r="AC5"/>
  <c r="AC29" s="1"/>
  <c r="AC53" s="1"/>
  <c r="AB5"/>
  <c r="AB29" s="1"/>
  <c r="AB53" s="1"/>
  <c r="AA5"/>
  <c r="AA29" s="1"/>
  <c r="Z5"/>
  <c r="Z29" s="1"/>
  <c r="Y5"/>
  <c r="Y29" s="1"/>
  <c r="Y53" s="1"/>
  <c r="X5"/>
  <c r="X29" s="1"/>
  <c r="W5"/>
  <c r="V5"/>
  <c r="V29" s="1"/>
  <c r="U5"/>
  <c r="U29" s="1"/>
  <c r="U53" s="1"/>
  <c r="T5"/>
  <c r="T29" s="1"/>
  <c r="T53" s="1"/>
  <c r="S5"/>
  <c r="S29" s="1"/>
  <c r="R5"/>
  <c r="R29" s="1"/>
  <c r="Q5"/>
  <c r="Q29" s="1"/>
  <c r="Q53" s="1"/>
  <c r="P5"/>
  <c r="P29" s="1"/>
  <c r="O5"/>
  <c r="N5"/>
  <c r="M5"/>
  <c r="M29" s="1"/>
  <c r="M53" s="1"/>
  <c r="L5"/>
  <c r="L29" s="1"/>
  <c r="L53" s="1"/>
  <c r="K5"/>
  <c r="K29" s="1"/>
  <c r="J5"/>
  <c r="J29" s="1"/>
  <c r="I5"/>
  <c r="I29" s="1"/>
  <c r="I53" s="1"/>
  <c r="H5"/>
  <c r="H29" s="1"/>
  <c r="H53" s="1"/>
  <c r="G5"/>
  <c r="G29" s="1"/>
  <c r="F5"/>
  <c r="F29" s="1"/>
  <c r="E5"/>
  <c r="E29" s="1"/>
  <c r="E53" s="1"/>
  <c r="D5"/>
  <c r="D29" s="1"/>
  <c r="I43" i="32" l="1"/>
  <c r="H67"/>
  <c r="H93" s="1"/>
  <c r="G92"/>
  <c r="G142" s="1"/>
  <c r="G141"/>
  <c r="I47"/>
  <c r="H71"/>
  <c r="H90" s="1"/>
  <c r="N38"/>
  <c r="M62"/>
  <c r="M101" s="1"/>
  <c r="N65"/>
  <c r="O41"/>
  <c r="N40"/>
  <c r="M64"/>
  <c r="M83" s="1"/>
  <c r="N36"/>
  <c r="M60"/>
  <c r="M84" s="1"/>
  <c r="N45"/>
  <c r="M69"/>
  <c r="M94" s="1"/>
  <c r="O50"/>
  <c r="N74"/>
  <c r="N85" s="1"/>
  <c r="K138"/>
  <c r="M31"/>
  <c r="L55"/>
  <c r="L138" s="1"/>
  <c r="N32"/>
  <c r="M56"/>
  <c r="N30"/>
  <c r="M54"/>
  <c r="N39"/>
  <c r="M63"/>
  <c r="M102" s="1"/>
  <c r="N48"/>
  <c r="M72"/>
  <c r="M89" s="1"/>
  <c r="O46"/>
  <c r="N70"/>
  <c r="N96" s="1"/>
  <c r="N29"/>
  <c r="M53"/>
  <c r="G88"/>
  <c r="G87"/>
  <c r="H66"/>
  <c r="I42"/>
  <c r="H68"/>
  <c r="I44"/>
  <c r="G55" i="31"/>
  <c r="H31"/>
  <c r="E141"/>
  <c r="F65"/>
  <c r="G41"/>
  <c r="H41" s="1"/>
  <c r="I41" s="1"/>
  <c r="G37"/>
  <c r="H37" s="1"/>
  <c r="I37" s="1"/>
  <c r="F61"/>
  <c r="F72"/>
  <c r="F89" s="1"/>
  <c r="G48"/>
  <c r="H48" s="1"/>
  <c r="I48" s="1"/>
  <c r="E84"/>
  <c r="E98"/>
  <c r="G38"/>
  <c r="H38" s="1"/>
  <c r="I38" s="1"/>
  <c r="F62"/>
  <c r="F101" s="1"/>
  <c r="E138"/>
  <c r="E82"/>
  <c r="F68"/>
  <c r="G44"/>
  <c r="G32"/>
  <c r="H32" s="1"/>
  <c r="I32" s="1"/>
  <c r="F56"/>
  <c r="G39"/>
  <c r="H39" s="1"/>
  <c r="I39" s="1"/>
  <c r="F63"/>
  <c r="F102" s="1"/>
  <c r="F70"/>
  <c r="F96" s="1"/>
  <c r="G46"/>
  <c r="H46" s="1"/>
  <c r="I46" s="1"/>
  <c r="G36"/>
  <c r="H36" s="1"/>
  <c r="I36" s="1"/>
  <c r="F60"/>
  <c r="E92"/>
  <c r="F53"/>
  <c r="G29"/>
  <c r="H29" s="1"/>
  <c r="I29" s="1"/>
  <c r="F67"/>
  <c r="F93" s="1"/>
  <c r="G43"/>
  <c r="H43" s="1"/>
  <c r="I43" s="1"/>
  <c r="F54"/>
  <c r="G30"/>
  <c r="H30" s="1"/>
  <c r="I30" s="1"/>
  <c r="F74"/>
  <c r="F85" s="1"/>
  <c r="G50"/>
  <c r="H50" s="1"/>
  <c r="I50" s="1"/>
  <c r="E83"/>
  <c r="E87"/>
  <c r="E86" s="1"/>
  <c r="F69"/>
  <c r="F94" s="1"/>
  <c r="G45"/>
  <c r="H45" s="1"/>
  <c r="I45" s="1"/>
  <c r="E104"/>
  <c r="E105"/>
  <c r="E106"/>
  <c r="F66"/>
  <c r="F88" s="1"/>
  <c r="G42"/>
  <c r="G47"/>
  <c r="H47" s="1"/>
  <c r="I47" s="1"/>
  <c r="F71"/>
  <c r="F90" s="1"/>
  <c r="G40"/>
  <c r="H40" s="1"/>
  <c r="I40" s="1"/>
  <c r="F64"/>
  <c r="AH56" i="30"/>
  <c r="AI32"/>
  <c r="AH60"/>
  <c r="AI36"/>
  <c r="AH64"/>
  <c r="AI40"/>
  <c r="AH72"/>
  <c r="AH89" s="1"/>
  <c r="AI48"/>
  <c r="G53"/>
  <c r="K53"/>
  <c r="S53"/>
  <c r="W29"/>
  <c r="W53" s="1"/>
  <c r="AA53"/>
  <c r="H30"/>
  <c r="H54" s="1"/>
  <c r="L54"/>
  <c r="T54"/>
  <c r="AB30"/>
  <c r="AB54" s="1"/>
  <c r="AF54"/>
  <c r="E55"/>
  <c r="M55"/>
  <c r="Q55"/>
  <c r="U55"/>
  <c r="Y55"/>
  <c r="AG55"/>
  <c r="F56"/>
  <c r="N32"/>
  <c r="N56" s="1"/>
  <c r="R56"/>
  <c r="V56"/>
  <c r="Z56"/>
  <c r="W33"/>
  <c r="H34"/>
  <c r="AB34"/>
  <c r="F60"/>
  <c r="N36"/>
  <c r="N60" s="1"/>
  <c r="R60"/>
  <c r="V60"/>
  <c r="Z60"/>
  <c r="H38"/>
  <c r="H62" s="1"/>
  <c r="H101" s="1"/>
  <c r="L62"/>
  <c r="L101" s="1"/>
  <c r="T62"/>
  <c r="T101" s="1"/>
  <c r="AB38"/>
  <c r="AB62" s="1"/>
  <c r="AB101" s="1"/>
  <c r="AF62"/>
  <c r="AF101" s="1"/>
  <c r="E63"/>
  <c r="E102" s="1"/>
  <c r="M63"/>
  <c r="M102" s="1"/>
  <c r="Q63"/>
  <c r="Q102" s="1"/>
  <c r="U63"/>
  <c r="U102" s="1"/>
  <c r="Y63"/>
  <c r="Y102" s="1"/>
  <c r="AG63"/>
  <c r="AG102" s="1"/>
  <c r="F64"/>
  <c r="N40"/>
  <c r="N64" s="1"/>
  <c r="R64"/>
  <c r="V64"/>
  <c r="Z64"/>
  <c r="G65"/>
  <c r="K65"/>
  <c r="S65"/>
  <c r="W41"/>
  <c r="W65" s="1"/>
  <c r="AA65"/>
  <c r="E67"/>
  <c r="E93" s="1"/>
  <c r="M67"/>
  <c r="M93" s="1"/>
  <c r="Q67"/>
  <c r="Q93" s="1"/>
  <c r="U67"/>
  <c r="U93" s="1"/>
  <c r="Y67"/>
  <c r="Y93" s="1"/>
  <c r="AG67"/>
  <c r="AG93" s="1"/>
  <c r="H46"/>
  <c r="H70" s="1"/>
  <c r="H96" s="1"/>
  <c r="L70"/>
  <c r="L96" s="1"/>
  <c r="T70"/>
  <c r="T96" s="1"/>
  <c r="AB46"/>
  <c r="AB70" s="1"/>
  <c r="AB96" s="1"/>
  <c r="AF70"/>
  <c r="AF96" s="1"/>
  <c r="F72"/>
  <c r="F89" s="1"/>
  <c r="N48"/>
  <c r="N72" s="1"/>
  <c r="N89" s="1"/>
  <c r="R72"/>
  <c r="R89" s="1"/>
  <c r="V72"/>
  <c r="V89" s="1"/>
  <c r="Z72"/>
  <c r="Z89" s="1"/>
  <c r="H50"/>
  <c r="H74" s="1"/>
  <c r="H85" s="1"/>
  <c r="L74"/>
  <c r="L85" s="1"/>
  <c r="T74"/>
  <c r="T85" s="1"/>
  <c r="AB50"/>
  <c r="AB74" s="1"/>
  <c r="AB85" s="1"/>
  <c r="AF74"/>
  <c r="AF85" s="1"/>
  <c r="AH53"/>
  <c r="AI29"/>
  <c r="AH65"/>
  <c r="AI41"/>
  <c r="F53"/>
  <c r="J53"/>
  <c r="N29"/>
  <c r="N53" s="1"/>
  <c r="R53"/>
  <c r="V53"/>
  <c r="Z53"/>
  <c r="AD29"/>
  <c r="AD53" s="1"/>
  <c r="G54"/>
  <c r="K54"/>
  <c r="O30"/>
  <c r="O54" s="1"/>
  <c r="S54"/>
  <c r="W30"/>
  <c r="W54" s="1"/>
  <c r="AA54"/>
  <c r="H31"/>
  <c r="H55" s="1"/>
  <c r="L55"/>
  <c r="P55"/>
  <c r="T55"/>
  <c r="X55"/>
  <c r="AB31"/>
  <c r="AB55" s="1"/>
  <c r="AF55"/>
  <c r="E56"/>
  <c r="I32"/>
  <c r="I56" s="1"/>
  <c r="M56"/>
  <c r="M82" s="1"/>
  <c r="Q56"/>
  <c r="U56"/>
  <c r="Y56"/>
  <c r="AC32"/>
  <c r="AC56" s="1"/>
  <c r="AG56"/>
  <c r="N33"/>
  <c r="O33" s="1"/>
  <c r="AD33"/>
  <c r="O34"/>
  <c r="W34"/>
  <c r="H35"/>
  <c r="I35" s="1"/>
  <c r="AB35"/>
  <c r="AC35" s="1"/>
  <c r="AD35" s="1"/>
  <c r="E60"/>
  <c r="I36"/>
  <c r="I60" s="1"/>
  <c r="M60"/>
  <c r="Q60"/>
  <c r="U60"/>
  <c r="Y60"/>
  <c r="AC36"/>
  <c r="AC60" s="1"/>
  <c r="AG60"/>
  <c r="F37"/>
  <c r="F61" s="1"/>
  <c r="G62"/>
  <c r="G101" s="1"/>
  <c r="K62"/>
  <c r="K101" s="1"/>
  <c r="O38"/>
  <c r="O62" s="1"/>
  <c r="O101" s="1"/>
  <c r="S62"/>
  <c r="S101" s="1"/>
  <c r="W38"/>
  <c r="W62" s="1"/>
  <c r="W101" s="1"/>
  <c r="AA62"/>
  <c r="AA101" s="1"/>
  <c r="H39"/>
  <c r="H63" s="1"/>
  <c r="H102" s="1"/>
  <c r="L63"/>
  <c r="L102" s="1"/>
  <c r="P63"/>
  <c r="P102" s="1"/>
  <c r="T63"/>
  <c r="T102" s="1"/>
  <c r="X63"/>
  <c r="X102" s="1"/>
  <c r="AB39"/>
  <c r="AB63" s="1"/>
  <c r="AB102" s="1"/>
  <c r="AF63"/>
  <c r="AF102" s="1"/>
  <c r="AF142" s="1"/>
  <c r="E64"/>
  <c r="I40"/>
  <c r="I64" s="1"/>
  <c r="M64"/>
  <c r="Q64"/>
  <c r="U64"/>
  <c r="Y64"/>
  <c r="AC40"/>
  <c r="AC64" s="1"/>
  <c r="AG64"/>
  <c r="F65"/>
  <c r="J65"/>
  <c r="N41"/>
  <c r="N65" s="1"/>
  <c r="R65"/>
  <c r="V65"/>
  <c r="Z65"/>
  <c r="AD41"/>
  <c r="H43"/>
  <c r="H67" s="1"/>
  <c r="H93" s="1"/>
  <c r="H92" s="1"/>
  <c r="L67"/>
  <c r="L93" s="1"/>
  <c r="L92" s="1"/>
  <c r="T67"/>
  <c r="T93" s="1"/>
  <c r="T92" s="1"/>
  <c r="X67"/>
  <c r="X93" s="1"/>
  <c r="AB43"/>
  <c r="AB67" s="1"/>
  <c r="AB93" s="1"/>
  <c r="AB92" s="1"/>
  <c r="AF67"/>
  <c r="AF93" s="1"/>
  <c r="AF92" s="1"/>
  <c r="G70"/>
  <c r="G96" s="1"/>
  <c r="G92" s="1"/>
  <c r="K70"/>
  <c r="K96" s="1"/>
  <c r="O46"/>
  <c r="O70" s="1"/>
  <c r="O96" s="1"/>
  <c r="S70"/>
  <c r="S96" s="1"/>
  <c r="W46"/>
  <c r="W70" s="1"/>
  <c r="W96" s="1"/>
  <c r="W92" s="1"/>
  <c r="AA70"/>
  <c r="AA96" s="1"/>
  <c r="E72"/>
  <c r="E89" s="1"/>
  <c r="I48"/>
  <c r="I72" s="1"/>
  <c r="I89" s="1"/>
  <c r="M72"/>
  <c r="M89" s="1"/>
  <c r="Q72"/>
  <c r="Q89" s="1"/>
  <c r="U72"/>
  <c r="U89" s="1"/>
  <c r="Y72"/>
  <c r="Y89" s="1"/>
  <c r="AC48"/>
  <c r="AC72" s="1"/>
  <c r="AC89" s="1"/>
  <c r="AG72"/>
  <c r="AG89" s="1"/>
  <c r="G74"/>
  <c r="G85" s="1"/>
  <c r="K74"/>
  <c r="K85" s="1"/>
  <c r="O50"/>
  <c r="O74" s="1"/>
  <c r="O85" s="1"/>
  <c r="S74"/>
  <c r="S85" s="1"/>
  <c r="W50"/>
  <c r="W74" s="1"/>
  <c r="W85" s="1"/>
  <c r="AA74"/>
  <c r="AA85" s="1"/>
  <c r="E138"/>
  <c r="E82"/>
  <c r="M138"/>
  <c r="Q138"/>
  <c r="Q82"/>
  <c r="U138"/>
  <c r="U82"/>
  <c r="Y138"/>
  <c r="Y82"/>
  <c r="AG138"/>
  <c r="AG82"/>
  <c r="AI30"/>
  <c r="AH54"/>
  <c r="H84"/>
  <c r="L84"/>
  <c r="T84"/>
  <c r="X84"/>
  <c r="AB84"/>
  <c r="AF84"/>
  <c r="E104"/>
  <c r="E106"/>
  <c r="E105"/>
  <c r="AH62"/>
  <c r="AH101" s="1"/>
  <c r="AI38"/>
  <c r="H83"/>
  <c r="L83"/>
  <c r="T83"/>
  <c r="AB83"/>
  <c r="AF83"/>
  <c r="E68"/>
  <c r="F44"/>
  <c r="AH70"/>
  <c r="AH96" s="1"/>
  <c r="AI46"/>
  <c r="AH74"/>
  <c r="AH85" s="1"/>
  <c r="AI50"/>
  <c r="N69"/>
  <c r="N94" s="1"/>
  <c r="O45"/>
  <c r="O69" s="1"/>
  <c r="O94" s="1"/>
  <c r="J62"/>
  <c r="J101" s="1"/>
  <c r="K92"/>
  <c r="S92"/>
  <c r="AA92"/>
  <c r="H138"/>
  <c r="H82"/>
  <c r="L138"/>
  <c r="L82"/>
  <c r="T138"/>
  <c r="T82"/>
  <c r="AB138"/>
  <c r="AB82"/>
  <c r="AF138"/>
  <c r="AF82"/>
  <c r="AH55"/>
  <c r="AI31"/>
  <c r="G84"/>
  <c r="K84"/>
  <c r="S84"/>
  <c r="W84"/>
  <c r="AA84"/>
  <c r="E141"/>
  <c r="M141"/>
  <c r="Q141"/>
  <c r="U141"/>
  <c r="Y141"/>
  <c r="AG141"/>
  <c r="AH63"/>
  <c r="AH102" s="1"/>
  <c r="AI39"/>
  <c r="G83"/>
  <c r="K83"/>
  <c r="S83"/>
  <c r="W83"/>
  <c r="AA83"/>
  <c r="AH67"/>
  <c r="AH93" s="1"/>
  <c r="AI43"/>
  <c r="AH71"/>
  <c r="AH90" s="1"/>
  <c r="AI47"/>
  <c r="I30"/>
  <c r="I54" s="1"/>
  <c r="AC30"/>
  <c r="AC54" s="1"/>
  <c r="O32"/>
  <c r="O56" s="1"/>
  <c r="I34"/>
  <c r="AC34"/>
  <c r="AD34" s="1"/>
  <c r="O36"/>
  <c r="O60" s="1"/>
  <c r="I38"/>
  <c r="I62" s="1"/>
  <c r="I101" s="1"/>
  <c r="AC38"/>
  <c r="AC62" s="1"/>
  <c r="AC101" s="1"/>
  <c r="O40"/>
  <c r="O64" s="1"/>
  <c r="X65"/>
  <c r="X83" s="1"/>
  <c r="E42"/>
  <c r="E66" s="1"/>
  <c r="E88" s="1"/>
  <c r="F67"/>
  <c r="F93" s="1"/>
  <c r="N43"/>
  <c r="N67" s="1"/>
  <c r="N93" s="1"/>
  <c r="N92" s="1"/>
  <c r="N142" s="1"/>
  <c r="R67"/>
  <c r="R93" s="1"/>
  <c r="V67"/>
  <c r="V93" s="1"/>
  <c r="V92" s="1"/>
  <c r="Z67"/>
  <c r="Z93" s="1"/>
  <c r="Z141" s="1"/>
  <c r="E70"/>
  <c r="E96" s="1"/>
  <c r="I46"/>
  <c r="I70" s="1"/>
  <c r="I96" s="1"/>
  <c r="M70"/>
  <c r="M96" s="1"/>
  <c r="Q70"/>
  <c r="Q96" s="1"/>
  <c r="U70"/>
  <c r="U96" s="1"/>
  <c r="Y70"/>
  <c r="Y96" s="1"/>
  <c r="AC46"/>
  <c r="AC70" s="1"/>
  <c r="AC96" s="1"/>
  <c r="F71"/>
  <c r="F90" s="1"/>
  <c r="N47"/>
  <c r="N71" s="1"/>
  <c r="N90" s="1"/>
  <c r="R71"/>
  <c r="R90" s="1"/>
  <c r="V71"/>
  <c r="V90" s="1"/>
  <c r="Z71"/>
  <c r="Z90" s="1"/>
  <c r="G72"/>
  <c r="G89" s="1"/>
  <c r="K72"/>
  <c r="K89" s="1"/>
  <c r="S72"/>
  <c r="S89" s="1"/>
  <c r="F69"/>
  <c r="F94" s="1"/>
  <c r="J69"/>
  <c r="J94" s="1"/>
  <c r="R69"/>
  <c r="R94" s="1"/>
  <c r="V69"/>
  <c r="V94" s="1"/>
  <c r="Z69"/>
  <c r="Z94" s="1"/>
  <c r="AH69"/>
  <c r="AH94" s="1"/>
  <c r="AG70"/>
  <c r="AG96" s="1"/>
  <c r="O48"/>
  <c r="O72" s="1"/>
  <c r="O89" s="1"/>
  <c r="W48"/>
  <c r="W72" s="1"/>
  <c r="W89" s="1"/>
  <c r="AA72"/>
  <c r="AA89" s="1"/>
  <c r="E74"/>
  <c r="E85" s="1"/>
  <c r="I50"/>
  <c r="I74" s="1"/>
  <c r="I85" s="1"/>
  <c r="M74"/>
  <c r="M85" s="1"/>
  <c r="U74"/>
  <c r="U85" s="1"/>
  <c r="Y74"/>
  <c r="Y85" s="1"/>
  <c r="AC50"/>
  <c r="AC74" s="1"/>
  <c r="AC85" s="1"/>
  <c r="E69"/>
  <c r="E94" s="1"/>
  <c r="I45"/>
  <c r="I69" s="1"/>
  <c r="I94" s="1"/>
  <c r="M69"/>
  <c r="M94" s="1"/>
  <c r="Q69"/>
  <c r="Q94" s="1"/>
  <c r="U69"/>
  <c r="U94" s="1"/>
  <c r="Y69"/>
  <c r="Y94" s="1"/>
  <c r="AC45"/>
  <c r="AG69"/>
  <c r="AG94" s="1"/>
  <c r="P69"/>
  <c r="P94" s="1"/>
  <c r="H47"/>
  <c r="H71" s="1"/>
  <c r="H90" s="1"/>
  <c r="L71"/>
  <c r="L90" s="1"/>
  <c r="T71"/>
  <c r="T90" s="1"/>
  <c r="X71"/>
  <c r="X90" s="1"/>
  <c r="AB47"/>
  <c r="AB71" s="1"/>
  <c r="AB90" s="1"/>
  <c r="AF71"/>
  <c r="AF90" s="1"/>
  <c r="N49"/>
  <c r="O49" s="1"/>
  <c r="AD49"/>
  <c r="W163" i="29"/>
  <c r="V163"/>
  <c r="R163"/>
  <c r="Q163"/>
  <c r="P163"/>
  <c r="O163"/>
  <c r="M163"/>
  <c r="L163"/>
  <c r="AI162"/>
  <c r="AH162"/>
  <c r="AG162"/>
  <c r="AF162"/>
  <c r="AE162"/>
  <c r="AD162"/>
  <c r="AC162"/>
  <c r="AB162"/>
  <c r="AA162"/>
  <c r="Z162"/>
  <c r="Y162"/>
  <c r="X162"/>
  <c r="U162"/>
  <c r="T162"/>
  <c r="S162"/>
  <c r="N162"/>
  <c r="M162"/>
  <c r="K162"/>
  <c r="J162"/>
  <c r="I162"/>
  <c r="H162"/>
  <c r="G162"/>
  <c r="F162"/>
  <c r="E162"/>
  <c r="AB161"/>
  <c r="AA161"/>
  <c r="W161"/>
  <c r="V161"/>
  <c r="U161"/>
  <c r="R161"/>
  <c r="Q161"/>
  <c r="P161"/>
  <c r="O161"/>
  <c r="N161"/>
  <c r="M161"/>
  <c r="L161"/>
  <c r="I161"/>
  <c r="H161"/>
  <c r="G161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L160"/>
  <c r="K160"/>
  <c r="J160"/>
  <c r="I160"/>
  <c r="H160"/>
  <c r="G160"/>
  <c r="F160"/>
  <c r="E160"/>
  <c r="AI159"/>
  <c r="AH159"/>
  <c r="AG159"/>
  <c r="AF159"/>
  <c r="AE159"/>
  <c r="AD159"/>
  <c r="AC159"/>
  <c r="Z159"/>
  <c r="Y159"/>
  <c r="X159"/>
  <c r="W159"/>
  <c r="V159"/>
  <c r="T159"/>
  <c r="S159"/>
  <c r="R159"/>
  <c r="Q159"/>
  <c r="P159"/>
  <c r="O159"/>
  <c r="M159"/>
  <c r="L159"/>
  <c r="K159"/>
  <c r="J159"/>
  <c r="F159"/>
  <c r="E159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38"/>
  <c r="E38" s="1"/>
  <c r="E62" s="1"/>
  <c r="E101" s="1"/>
  <c r="D34"/>
  <c r="E34" s="1"/>
  <c r="F34" s="1"/>
  <c r="G34" s="1"/>
  <c r="H34" s="1"/>
  <c r="I34" s="1"/>
  <c r="J34" s="1"/>
  <c r="K34" s="1"/>
  <c r="L34" s="1"/>
  <c r="M34" s="1"/>
  <c r="N34" s="1"/>
  <c r="O34" s="1"/>
  <c r="P34" s="1"/>
  <c r="Q34" s="1"/>
  <c r="R34" s="1"/>
  <c r="S34" s="1"/>
  <c r="T34" s="1"/>
  <c r="U34" s="1"/>
  <c r="V34" s="1"/>
  <c r="W34" s="1"/>
  <c r="X34" s="1"/>
  <c r="Y34" s="1"/>
  <c r="Z34" s="1"/>
  <c r="AA34" s="1"/>
  <c r="AB34" s="1"/>
  <c r="AC34" s="1"/>
  <c r="AD34" s="1"/>
  <c r="AE34" s="1"/>
  <c r="AF34" s="1"/>
  <c r="AG34" s="1"/>
  <c r="AH34" s="1"/>
  <c r="AI34" s="1"/>
  <c r="D31"/>
  <c r="E31" s="1"/>
  <c r="E55" s="1"/>
  <c r="D30"/>
  <c r="E30" s="1"/>
  <c r="E54" s="1"/>
  <c r="D50"/>
  <c r="E50" s="1"/>
  <c r="E74" s="1"/>
  <c r="E85" s="1"/>
  <c r="D49"/>
  <c r="E49" s="1"/>
  <c r="F49" s="1"/>
  <c r="G49" s="1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D48"/>
  <c r="E48" s="1"/>
  <c r="D47"/>
  <c r="E47" s="1"/>
  <c r="E71" s="1"/>
  <c r="E90" s="1"/>
  <c r="D46"/>
  <c r="E46" s="1"/>
  <c r="E70" s="1"/>
  <c r="E96" s="1"/>
  <c r="D45"/>
  <c r="E45" s="1"/>
  <c r="E69" s="1"/>
  <c r="E94" s="1"/>
  <c r="D44"/>
  <c r="E44" s="1"/>
  <c r="D43"/>
  <c r="E43" s="1"/>
  <c r="E67" s="1"/>
  <c r="E93" s="1"/>
  <c r="D42"/>
  <c r="E42" s="1"/>
  <c r="D41"/>
  <c r="E41" s="1"/>
  <c r="E65" s="1"/>
  <c r="D40"/>
  <c r="E40" s="1"/>
  <c r="E64" s="1"/>
  <c r="D39"/>
  <c r="E39" s="1"/>
  <c r="E63" s="1"/>
  <c r="E102" s="1"/>
  <c r="D36"/>
  <c r="E36" s="1"/>
  <c r="E60" s="1"/>
  <c r="D35"/>
  <c r="E35" s="1"/>
  <c r="F35" s="1"/>
  <c r="G35" s="1"/>
  <c r="H35" s="1"/>
  <c r="I35" s="1"/>
  <c r="J35" s="1"/>
  <c r="K35" s="1"/>
  <c r="L35" s="1"/>
  <c r="M35" s="1"/>
  <c r="N35" s="1"/>
  <c r="O35" s="1"/>
  <c r="P35" s="1"/>
  <c r="Q35" s="1"/>
  <c r="R35" s="1"/>
  <c r="S35" s="1"/>
  <c r="T35" s="1"/>
  <c r="U35" s="1"/>
  <c r="V35" s="1"/>
  <c r="W35" s="1"/>
  <c r="X35" s="1"/>
  <c r="Y35" s="1"/>
  <c r="Z35" s="1"/>
  <c r="AA35" s="1"/>
  <c r="AB35" s="1"/>
  <c r="AC35" s="1"/>
  <c r="AD35" s="1"/>
  <c r="AE35" s="1"/>
  <c r="AF35" s="1"/>
  <c r="AG35" s="1"/>
  <c r="AH35" s="1"/>
  <c r="AI35" s="1"/>
  <c r="D33"/>
  <c r="E33" s="1"/>
  <c r="F33" s="1"/>
  <c r="G33" s="1"/>
  <c r="H33" s="1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D32"/>
  <c r="E32" s="1"/>
  <c r="E56" s="1"/>
  <c r="D29"/>
  <c r="E29" s="1"/>
  <c r="E53" s="1"/>
  <c r="AG163" i="28"/>
  <c r="Z163"/>
  <c r="W163"/>
  <c r="V163"/>
  <c r="S163"/>
  <c r="R163"/>
  <c r="Q163"/>
  <c r="P163"/>
  <c r="O163"/>
  <c r="M163"/>
  <c r="L163"/>
  <c r="E163"/>
  <c r="AI162"/>
  <c r="AH162"/>
  <c r="AG162"/>
  <c r="AF162"/>
  <c r="AE162"/>
  <c r="AD162"/>
  <c r="AC162"/>
  <c r="AB162"/>
  <c r="AA162"/>
  <c r="Z162"/>
  <c r="Y162"/>
  <c r="X162"/>
  <c r="U162"/>
  <c r="T162"/>
  <c r="S162"/>
  <c r="N162"/>
  <c r="M162"/>
  <c r="K162"/>
  <c r="J162"/>
  <c r="I162"/>
  <c r="H162"/>
  <c r="G162"/>
  <c r="F162"/>
  <c r="E162"/>
  <c r="AB161"/>
  <c r="AA161"/>
  <c r="W161"/>
  <c r="V161"/>
  <c r="U161"/>
  <c r="R161"/>
  <c r="Q161"/>
  <c r="P161"/>
  <c r="O161"/>
  <c r="N161"/>
  <c r="M161"/>
  <c r="L161"/>
  <c r="I161"/>
  <c r="H161"/>
  <c r="G161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L160"/>
  <c r="K160"/>
  <c r="J160"/>
  <c r="I160"/>
  <c r="H160"/>
  <c r="G160"/>
  <c r="F160"/>
  <c r="E160"/>
  <c r="AI159"/>
  <c r="AH159"/>
  <c r="AG159"/>
  <c r="AF159"/>
  <c r="AE159"/>
  <c r="AD159"/>
  <c r="AC159"/>
  <c r="Z159"/>
  <c r="Y159"/>
  <c r="X159"/>
  <c r="W159"/>
  <c r="V159"/>
  <c r="T159"/>
  <c r="S159"/>
  <c r="R159"/>
  <c r="Q159"/>
  <c r="P159"/>
  <c r="O159"/>
  <c r="M159"/>
  <c r="L159"/>
  <c r="K159"/>
  <c r="J159"/>
  <c r="F159"/>
  <c r="E159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AF50"/>
  <c r="AG50" s="1"/>
  <c r="AE50"/>
  <c r="AD50"/>
  <c r="X50"/>
  <c r="W50"/>
  <c r="V50"/>
  <c r="U50"/>
  <c r="T50"/>
  <c r="Q50"/>
  <c r="P50"/>
  <c r="O50"/>
  <c r="N50"/>
  <c r="J50"/>
  <c r="K50" s="1"/>
  <c r="I50"/>
  <c r="H50"/>
  <c r="H74" s="1"/>
  <c r="H85" s="1"/>
  <c r="G50"/>
  <c r="AF49"/>
  <c r="AG49" s="1"/>
  <c r="AH49" s="1"/>
  <c r="AI49" s="1"/>
  <c r="AJ49" s="1"/>
  <c r="AE49"/>
  <c r="X49"/>
  <c r="Y49" s="1"/>
  <c r="Z49" s="1"/>
  <c r="AA49" s="1"/>
  <c r="AB49" s="1"/>
  <c r="AC49" s="1"/>
  <c r="AD49" s="1"/>
  <c r="W49"/>
  <c r="V49"/>
  <c r="U49"/>
  <c r="T49"/>
  <c r="Q49"/>
  <c r="R49" s="1"/>
  <c r="S49" s="1"/>
  <c r="P49"/>
  <c r="O49"/>
  <c r="N49"/>
  <c r="J49"/>
  <c r="K49" s="1"/>
  <c r="L49" s="1"/>
  <c r="M49" s="1"/>
  <c r="I49"/>
  <c r="H49"/>
  <c r="G49"/>
  <c r="X48"/>
  <c r="Y48" s="1"/>
  <c r="Y72" s="1"/>
  <c r="Y89" s="1"/>
  <c r="W48"/>
  <c r="V48"/>
  <c r="U48"/>
  <c r="Q48"/>
  <c r="R48" s="1"/>
  <c r="R72" s="1"/>
  <c r="R89" s="1"/>
  <c r="P48"/>
  <c r="O48"/>
  <c r="N48"/>
  <c r="J48"/>
  <c r="AF47"/>
  <c r="AE47"/>
  <c r="AD47"/>
  <c r="X47"/>
  <c r="Y47" s="1"/>
  <c r="Z47" s="1"/>
  <c r="Z71" s="1"/>
  <c r="Z90" s="1"/>
  <c r="W47"/>
  <c r="V47"/>
  <c r="U47"/>
  <c r="Q47"/>
  <c r="R47" s="1"/>
  <c r="S47" s="1"/>
  <c r="S71" s="1"/>
  <c r="S90" s="1"/>
  <c r="P47"/>
  <c r="O47"/>
  <c r="N47"/>
  <c r="J47"/>
  <c r="K47" s="1"/>
  <c r="K71" s="1"/>
  <c r="K90" s="1"/>
  <c r="I47"/>
  <c r="H47"/>
  <c r="G47"/>
  <c r="AF46"/>
  <c r="AG46" s="1"/>
  <c r="AE46"/>
  <c r="AD46"/>
  <c r="X46"/>
  <c r="Y46" s="1"/>
  <c r="W46"/>
  <c r="V46"/>
  <c r="U46"/>
  <c r="T46"/>
  <c r="Q46"/>
  <c r="R46" s="1"/>
  <c r="R70" s="1"/>
  <c r="R96" s="1"/>
  <c r="P46"/>
  <c r="O46"/>
  <c r="N46"/>
  <c r="J46"/>
  <c r="K46" s="1"/>
  <c r="K70" s="1"/>
  <c r="K96" s="1"/>
  <c r="I46"/>
  <c r="H46"/>
  <c r="G46"/>
  <c r="AF43"/>
  <c r="AE43"/>
  <c r="AD43"/>
  <c r="X43"/>
  <c r="X67" s="1"/>
  <c r="X93" s="1"/>
  <c r="W43"/>
  <c r="V43"/>
  <c r="U43"/>
  <c r="Q43"/>
  <c r="R43" s="1"/>
  <c r="S43" s="1"/>
  <c r="S67" s="1"/>
  <c r="S93" s="1"/>
  <c r="P43"/>
  <c r="O43"/>
  <c r="N43"/>
  <c r="J43"/>
  <c r="K43" s="1"/>
  <c r="K67" s="1"/>
  <c r="K93" s="1"/>
  <c r="I43"/>
  <c r="H43"/>
  <c r="G43"/>
  <c r="AF41"/>
  <c r="AF65" s="1"/>
  <c r="AE41"/>
  <c r="AD41"/>
  <c r="X41"/>
  <c r="W41"/>
  <c r="V41"/>
  <c r="U41"/>
  <c r="T41"/>
  <c r="Q41"/>
  <c r="R41" s="1"/>
  <c r="P41"/>
  <c r="O41"/>
  <c r="N41"/>
  <c r="J41"/>
  <c r="K41" s="1"/>
  <c r="L41" s="1"/>
  <c r="L65" s="1"/>
  <c r="I41"/>
  <c r="H41"/>
  <c r="G41"/>
  <c r="AF40"/>
  <c r="AE40"/>
  <c r="AD40"/>
  <c r="X40"/>
  <c r="Y40" s="1"/>
  <c r="Y64" s="1"/>
  <c r="W40"/>
  <c r="W64" s="1"/>
  <c r="V40"/>
  <c r="U40"/>
  <c r="Q40"/>
  <c r="R40" s="1"/>
  <c r="R64" s="1"/>
  <c r="P40"/>
  <c r="O40"/>
  <c r="N40"/>
  <c r="J40"/>
  <c r="K40" s="1"/>
  <c r="I40"/>
  <c r="H40"/>
  <c r="G40"/>
  <c r="AF39"/>
  <c r="AE39"/>
  <c r="X39"/>
  <c r="Y39" s="1"/>
  <c r="Z39" s="1"/>
  <c r="Z63" s="1"/>
  <c r="Z102" s="1"/>
  <c r="W39"/>
  <c r="V39"/>
  <c r="V63" s="1"/>
  <c r="V102" s="1"/>
  <c r="U39"/>
  <c r="Q39"/>
  <c r="P39"/>
  <c r="O39"/>
  <c r="N39"/>
  <c r="J39"/>
  <c r="K39" s="1"/>
  <c r="K63" s="1"/>
  <c r="K102" s="1"/>
  <c r="I39"/>
  <c r="H39"/>
  <c r="G39"/>
  <c r="AF38"/>
  <c r="AE38"/>
  <c r="X38"/>
  <c r="Y38" s="1"/>
  <c r="W38"/>
  <c r="V38"/>
  <c r="U38"/>
  <c r="T38"/>
  <c r="R38"/>
  <c r="R62" s="1"/>
  <c r="R101" s="1"/>
  <c r="Q38"/>
  <c r="P38"/>
  <c r="O38"/>
  <c r="N38"/>
  <c r="J38"/>
  <c r="K38" s="1"/>
  <c r="K62" s="1"/>
  <c r="K101" s="1"/>
  <c r="I38"/>
  <c r="H38"/>
  <c r="G38"/>
  <c r="AF36"/>
  <c r="AG36" s="1"/>
  <c r="AG60" s="1"/>
  <c r="AE36"/>
  <c r="AD36"/>
  <c r="X36"/>
  <c r="X60" s="1"/>
  <c r="W36"/>
  <c r="V36"/>
  <c r="U36"/>
  <c r="Q36"/>
  <c r="R36" s="1"/>
  <c r="S36" s="1"/>
  <c r="S60" s="1"/>
  <c r="P36"/>
  <c r="O36"/>
  <c r="N36"/>
  <c r="J36"/>
  <c r="K36" s="1"/>
  <c r="K60" s="1"/>
  <c r="I36"/>
  <c r="H36"/>
  <c r="G36"/>
  <c r="AF35"/>
  <c r="AG35" s="1"/>
  <c r="AH35" s="1"/>
  <c r="AI35" s="1"/>
  <c r="AE35"/>
  <c r="AD35"/>
  <c r="X35"/>
  <c r="Y35" s="1"/>
  <c r="Z35" s="1"/>
  <c r="AA35" s="1"/>
  <c r="AB35" s="1"/>
  <c r="AC35" s="1"/>
  <c r="W35"/>
  <c r="V35"/>
  <c r="U35"/>
  <c r="Q35"/>
  <c r="R35" s="1"/>
  <c r="S35" s="1"/>
  <c r="T35" s="1"/>
  <c r="P35"/>
  <c r="O35"/>
  <c r="N35"/>
  <c r="J35"/>
  <c r="K35" s="1"/>
  <c r="L35" s="1"/>
  <c r="M35" s="1"/>
  <c r="I35"/>
  <c r="H35"/>
  <c r="G35"/>
  <c r="AF34"/>
  <c r="AG34" s="1"/>
  <c r="AH34" s="1"/>
  <c r="AI34" s="1"/>
  <c r="AE34"/>
  <c r="X34"/>
  <c r="Y34" s="1"/>
  <c r="Z34" s="1"/>
  <c r="AA34" s="1"/>
  <c r="AB34" s="1"/>
  <c r="AC34" s="1"/>
  <c r="AD34" s="1"/>
  <c r="W34"/>
  <c r="V34"/>
  <c r="U34"/>
  <c r="Q34"/>
  <c r="R34" s="1"/>
  <c r="S34" s="1"/>
  <c r="T34" s="1"/>
  <c r="P34"/>
  <c r="O34"/>
  <c r="N34"/>
  <c r="J34"/>
  <c r="K34" s="1"/>
  <c r="L34" s="1"/>
  <c r="M34" s="1"/>
  <c r="I34"/>
  <c r="H34"/>
  <c r="G34"/>
  <c r="AF33"/>
  <c r="AG33" s="1"/>
  <c r="AH33" s="1"/>
  <c r="AI33" s="1"/>
  <c r="AE33"/>
  <c r="X33"/>
  <c r="Y33" s="1"/>
  <c r="Z33" s="1"/>
  <c r="AA33" s="1"/>
  <c r="AB33" s="1"/>
  <c r="AC33" s="1"/>
  <c r="AD33" s="1"/>
  <c r="W33"/>
  <c r="V33"/>
  <c r="U33"/>
  <c r="Q33"/>
  <c r="R33" s="1"/>
  <c r="S33" s="1"/>
  <c r="T33" s="1"/>
  <c r="P33"/>
  <c r="O33"/>
  <c r="N33"/>
  <c r="J33"/>
  <c r="K33" s="1"/>
  <c r="L33" s="1"/>
  <c r="M33" s="1"/>
  <c r="I33"/>
  <c r="H33"/>
  <c r="G33"/>
  <c r="AF32"/>
  <c r="AE32"/>
  <c r="AD32"/>
  <c r="X32"/>
  <c r="Y32" s="1"/>
  <c r="Y56" s="1"/>
  <c r="W32"/>
  <c r="V32"/>
  <c r="U32"/>
  <c r="Q32"/>
  <c r="R32" s="1"/>
  <c r="S32" s="1"/>
  <c r="S56" s="1"/>
  <c r="P32"/>
  <c r="O32"/>
  <c r="N32"/>
  <c r="J32"/>
  <c r="K32" s="1"/>
  <c r="L32" s="1"/>
  <c r="L56" s="1"/>
  <c r="I32"/>
  <c r="H32"/>
  <c r="G32"/>
  <c r="AF31"/>
  <c r="AE31"/>
  <c r="AD31"/>
  <c r="X31"/>
  <c r="Y31" s="1"/>
  <c r="W31"/>
  <c r="V31"/>
  <c r="V55" s="1"/>
  <c r="U31"/>
  <c r="T31"/>
  <c r="Q31"/>
  <c r="R31" s="1"/>
  <c r="R55" s="1"/>
  <c r="P31"/>
  <c r="O31"/>
  <c r="N31"/>
  <c r="J31"/>
  <c r="K31" s="1"/>
  <c r="L31" s="1"/>
  <c r="L55" s="1"/>
  <c r="I31"/>
  <c r="H31"/>
  <c r="G31"/>
  <c r="AF30"/>
  <c r="AF54" s="1"/>
  <c r="AE30"/>
  <c r="AD30"/>
  <c r="X30"/>
  <c r="Y30" s="1"/>
  <c r="Y54" s="1"/>
  <c r="W30"/>
  <c r="V30"/>
  <c r="U30"/>
  <c r="Q30"/>
  <c r="P30"/>
  <c r="O30"/>
  <c r="N30"/>
  <c r="J30"/>
  <c r="K30" s="1"/>
  <c r="K54" s="1"/>
  <c r="I30"/>
  <c r="H30"/>
  <c r="G30"/>
  <c r="AF29"/>
  <c r="AE29"/>
  <c r="AD29"/>
  <c r="X29"/>
  <c r="Y29" s="1"/>
  <c r="Z29" s="1"/>
  <c r="Z53" s="1"/>
  <c r="W29"/>
  <c r="V29"/>
  <c r="V53" s="1"/>
  <c r="U29"/>
  <c r="Q29"/>
  <c r="P29"/>
  <c r="O29"/>
  <c r="N29"/>
  <c r="J29"/>
  <c r="K29" s="1"/>
  <c r="K53" s="1"/>
  <c r="I29"/>
  <c r="H29"/>
  <c r="G29"/>
  <c r="J47" i="32" l="1"/>
  <c r="I71"/>
  <c r="I90" s="1"/>
  <c r="J43"/>
  <c r="I67"/>
  <c r="I93" s="1"/>
  <c r="G86"/>
  <c r="H141"/>
  <c r="H92"/>
  <c r="H142" s="1"/>
  <c r="N53"/>
  <c r="O29"/>
  <c r="N63"/>
  <c r="N102" s="1"/>
  <c r="O39"/>
  <c r="O32"/>
  <c r="N56"/>
  <c r="L82"/>
  <c r="M138"/>
  <c r="N69"/>
  <c r="N94" s="1"/>
  <c r="O45"/>
  <c r="O40"/>
  <c r="N64"/>
  <c r="N83" s="1"/>
  <c r="P46"/>
  <c r="O70"/>
  <c r="O96" s="1"/>
  <c r="O48"/>
  <c r="N72"/>
  <c r="N89" s="1"/>
  <c r="O30"/>
  <c r="N54"/>
  <c r="N31"/>
  <c r="M55"/>
  <c r="M82" s="1"/>
  <c r="P41"/>
  <c r="O65"/>
  <c r="P50"/>
  <c r="O74"/>
  <c r="O85" s="1"/>
  <c r="O36"/>
  <c r="N60"/>
  <c r="N84" s="1"/>
  <c r="O38"/>
  <c r="N62"/>
  <c r="N101" s="1"/>
  <c r="I68"/>
  <c r="J44"/>
  <c r="H88"/>
  <c r="H87"/>
  <c r="H86" s="1"/>
  <c r="I66"/>
  <c r="J42"/>
  <c r="I53" i="31"/>
  <c r="J29"/>
  <c r="I60"/>
  <c r="J36"/>
  <c r="J32"/>
  <c r="I56"/>
  <c r="I64"/>
  <c r="J40"/>
  <c r="I74"/>
  <c r="I85" s="1"/>
  <c r="J50"/>
  <c r="I70"/>
  <c r="I96" s="1"/>
  <c r="J46"/>
  <c r="I72"/>
  <c r="I89" s="1"/>
  <c r="J48"/>
  <c r="J41"/>
  <c r="I65"/>
  <c r="I31"/>
  <c r="H55"/>
  <c r="J39"/>
  <c r="I63"/>
  <c r="I102" s="1"/>
  <c r="I62"/>
  <c r="I101" s="1"/>
  <c r="J38"/>
  <c r="J37"/>
  <c r="I61"/>
  <c r="F92"/>
  <c r="I71"/>
  <c r="I90" s="1"/>
  <c r="J47"/>
  <c r="I69"/>
  <c r="I94" s="1"/>
  <c r="J45"/>
  <c r="I54"/>
  <c r="J30"/>
  <c r="J43"/>
  <c r="I67"/>
  <c r="I93" s="1"/>
  <c r="F82"/>
  <c r="F138"/>
  <c r="H44"/>
  <c r="G68"/>
  <c r="F141"/>
  <c r="G72"/>
  <c r="G89" s="1"/>
  <c r="H72"/>
  <c r="H89" s="1"/>
  <c r="F87"/>
  <c r="F86" s="1"/>
  <c r="F83"/>
  <c r="H42"/>
  <c r="G66"/>
  <c r="G88" s="1"/>
  <c r="G54"/>
  <c r="H54"/>
  <c r="G67"/>
  <c r="G93" s="1"/>
  <c r="H67"/>
  <c r="H93" s="1"/>
  <c r="G53"/>
  <c r="H53"/>
  <c r="G60"/>
  <c r="H60"/>
  <c r="G56"/>
  <c r="H56"/>
  <c r="G61"/>
  <c r="H61"/>
  <c r="F142"/>
  <c r="G71"/>
  <c r="G90" s="1"/>
  <c r="H71"/>
  <c r="H90" s="1"/>
  <c r="F84"/>
  <c r="F98"/>
  <c r="G70"/>
  <c r="G96" s="1"/>
  <c r="H70"/>
  <c r="H96" s="1"/>
  <c r="F105"/>
  <c r="F104"/>
  <c r="F106"/>
  <c r="G65"/>
  <c r="H65"/>
  <c r="E103"/>
  <c r="G64"/>
  <c r="H64"/>
  <c r="G69"/>
  <c r="G94" s="1"/>
  <c r="H69"/>
  <c r="H94" s="1"/>
  <c r="G74"/>
  <c r="G85" s="1"/>
  <c r="H74"/>
  <c r="H85" s="1"/>
  <c r="G63"/>
  <c r="G102" s="1"/>
  <c r="H63"/>
  <c r="H102" s="1"/>
  <c r="G62"/>
  <c r="G101" s="1"/>
  <c r="H62"/>
  <c r="H101" s="1"/>
  <c r="E142"/>
  <c r="F38" i="29"/>
  <c r="G38" s="1"/>
  <c r="H38" s="1"/>
  <c r="I38" s="1"/>
  <c r="J38" s="1"/>
  <c r="K38" s="1"/>
  <c r="E103" i="30"/>
  <c r="F30" i="29"/>
  <c r="G30" s="1"/>
  <c r="H30" s="1"/>
  <c r="I30" s="1"/>
  <c r="J30" s="1"/>
  <c r="F31"/>
  <c r="G31" s="1"/>
  <c r="G55" s="1"/>
  <c r="F39"/>
  <c r="G39" s="1"/>
  <c r="H39" s="1"/>
  <c r="I39" s="1"/>
  <c r="J39" s="1"/>
  <c r="K39" s="1"/>
  <c r="K63" s="1"/>
  <c r="K102" s="1"/>
  <c r="F46"/>
  <c r="G46" s="1"/>
  <c r="H46" s="1"/>
  <c r="I46" s="1"/>
  <c r="J46" s="1"/>
  <c r="K46" s="1"/>
  <c r="F40"/>
  <c r="G40" s="1"/>
  <c r="H40" s="1"/>
  <c r="I40" s="1"/>
  <c r="J40" s="1"/>
  <c r="F36"/>
  <c r="G36" s="1"/>
  <c r="H36" s="1"/>
  <c r="I36" s="1"/>
  <c r="J36" s="1"/>
  <c r="F41"/>
  <c r="G41" s="1"/>
  <c r="H41" s="1"/>
  <c r="I41" s="1"/>
  <c r="J41" s="1"/>
  <c r="K41" s="1"/>
  <c r="K65" s="1"/>
  <c r="F47"/>
  <c r="G47" s="1"/>
  <c r="H47" s="1"/>
  <c r="I47" s="1"/>
  <c r="J47" s="1"/>
  <c r="K47" s="1"/>
  <c r="K71" s="1"/>
  <c r="K90" s="1"/>
  <c r="F50"/>
  <c r="G50" s="1"/>
  <c r="H50" s="1"/>
  <c r="I50" s="1"/>
  <c r="J50" s="1"/>
  <c r="F29"/>
  <c r="G29" s="1"/>
  <c r="H29" s="1"/>
  <c r="I29" s="1"/>
  <c r="J29" s="1"/>
  <c r="J53" s="1"/>
  <c r="F32"/>
  <c r="G32" s="1"/>
  <c r="H32" s="1"/>
  <c r="I32" s="1"/>
  <c r="J32" s="1"/>
  <c r="J56" s="1"/>
  <c r="F43"/>
  <c r="G43" s="1"/>
  <c r="H43" s="1"/>
  <c r="I43" s="1"/>
  <c r="J43" s="1"/>
  <c r="K43" s="1"/>
  <c r="K67" s="1"/>
  <c r="K93" s="1"/>
  <c r="W142" i="30"/>
  <c r="G142"/>
  <c r="AJ47"/>
  <c r="AJ71" s="1"/>
  <c r="AI71"/>
  <c r="AI90" s="1"/>
  <c r="AI70"/>
  <c r="AI96" s="1"/>
  <c r="AJ46"/>
  <c r="AJ70" s="1"/>
  <c r="AI62"/>
  <c r="AI101" s="1"/>
  <c r="AJ38"/>
  <c r="AJ62" s="1"/>
  <c r="U83"/>
  <c r="E87"/>
  <c r="E86" s="1"/>
  <c r="E83"/>
  <c r="AC84"/>
  <c r="M84"/>
  <c r="Z138"/>
  <c r="Z82"/>
  <c r="AI53"/>
  <c r="AJ29"/>
  <c r="AJ53" s="1"/>
  <c r="R83"/>
  <c r="AF141"/>
  <c r="V84"/>
  <c r="F98"/>
  <c r="F84"/>
  <c r="S82"/>
  <c r="S138"/>
  <c r="AH83"/>
  <c r="R92"/>
  <c r="X72"/>
  <c r="X89" s="1"/>
  <c r="AD46"/>
  <c r="F42"/>
  <c r="P56"/>
  <c r="T142"/>
  <c r="J72"/>
  <c r="J89" s="1"/>
  <c r="P70"/>
  <c r="P96" s="1"/>
  <c r="AC43"/>
  <c r="M92"/>
  <c r="P62"/>
  <c r="P101" s="1"/>
  <c r="J56"/>
  <c r="I31"/>
  <c r="X54"/>
  <c r="X53"/>
  <c r="AC69"/>
  <c r="AC94" s="1"/>
  <c r="AD45"/>
  <c r="Y83"/>
  <c r="I83"/>
  <c r="S141"/>
  <c r="AG84"/>
  <c r="Q84"/>
  <c r="N138"/>
  <c r="N82"/>
  <c r="V83"/>
  <c r="F83"/>
  <c r="T141"/>
  <c r="Z84"/>
  <c r="W82"/>
  <c r="W138"/>
  <c r="G82"/>
  <c r="G138"/>
  <c r="AI64"/>
  <c r="AJ40"/>
  <c r="AJ64" s="1"/>
  <c r="AI56"/>
  <c r="AJ32"/>
  <c r="AJ56" s="1"/>
  <c r="F92"/>
  <c r="AH92"/>
  <c r="AH142"/>
  <c r="J74"/>
  <c r="J85" s="1"/>
  <c r="O47"/>
  <c r="AA142"/>
  <c r="K142"/>
  <c r="J54"/>
  <c r="R141"/>
  <c r="F141"/>
  <c r="H142"/>
  <c r="P74"/>
  <c r="P85" s="1"/>
  <c r="AD48"/>
  <c r="I47"/>
  <c r="AG92"/>
  <c r="Q92"/>
  <c r="J60"/>
  <c r="AD32"/>
  <c r="AC31"/>
  <c r="AI67"/>
  <c r="AI93" s="1"/>
  <c r="AI92" s="1"/>
  <c r="AJ43"/>
  <c r="AJ67" s="1"/>
  <c r="AI63"/>
  <c r="AI102" s="1"/>
  <c r="AJ39"/>
  <c r="AJ63" s="1"/>
  <c r="AI55"/>
  <c r="AJ31"/>
  <c r="AJ55" s="1"/>
  <c r="AI74"/>
  <c r="AI85" s="1"/>
  <c r="AJ50"/>
  <c r="AJ74" s="1"/>
  <c r="F68"/>
  <c r="G44"/>
  <c r="AD83"/>
  <c r="AC83"/>
  <c r="M83"/>
  <c r="W141"/>
  <c r="G141"/>
  <c r="F105"/>
  <c r="F104"/>
  <c r="F106"/>
  <c r="U84"/>
  <c r="E84"/>
  <c r="E98"/>
  <c r="R138"/>
  <c r="R82"/>
  <c r="AI65"/>
  <c r="AJ41"/>
  <c r="AJ65" s="1"/>
  <c r="Z83"/>
  <c r="H141"/>
  <c r="N84"/>
  <c r="AA82"/>
  <c r="AA138"/>
  <c r="K82"/>
  <c r="K138"/>
  <c r="AH84"/>
  <c r="Z92"/>
  <c r="V142"/>
  <c r="AD50"/>
  <c r="O43"/>
  <c r="P60"/>
  <c r="AD30"/>
  <c r="AB142"/>
  <c r="L142"/>
  <c r="AC47"/>
  <c r="X70"/>
  <c r="X96" s="1"/>
  <c r="X92" s="1"/>
  <c r="U92"/>
  <c r="E92"/>
  <c r="AE65"/>
  <c r="O41"/>
  <c r="J64"/>
  <c r="I39"/>
  <c r="X62"/>
  <c r="X101" s="1"/>
  <c r="AD36"/>
  <c r="P54"/>
  <c r="O84"/>
  <c r="AH141"/>
  <c r="AI54"/>
  <c r="AJ30"/>
  <c r="AJ54" s="1"/>
  <c r="AG83"/>
  <c r="Q83"/>
  <c r="AA141"/>
  <c r="K141"/>
  <c r="Y84"/>
  <c r="I84"/>
  <c r="V138"/>
  <c r="V82"/>
  <c r="F138"/>
  <c r="F82"/>
  <c r="AH138"/>
  <c r="AH82"/>
  <c r="N83"/>
  <c r="AB141"/>
  <c r="L141"/>
  <c r="R84"/>
  <c r="AI72"/>
  <c r="AI89" s="1"/>
  <c r="AJ48"/>
  <c r="AJ72" s="1"/>
  <c r="AI60"/>
  <c r="AJ36"/>
  <c r="AJ60" s="1"/>
  <c r="P72"/>
  <c r="P89" s="1"/>
  <c r="J70"/>
  <c r="J96" s="1"/>
  <c r="P64"/>
  <c r="S142"/>
  <c r="AD38"/>
  <c r="V141"/>
  <c r="N141"/>
  <c r="X74"/>
  <c r="X85" s="1"/>
  <c r="Y92"/>
  <c r="Y142" s="1"/>
  <c r="I43"/>
  <c r="AD40"/>
  <c r="AE64" s="1"/>
  <c r="AC39"/>
  <c r="M142"/>
  <c r="G37"/>
  <c r="AE53"/>
  <c r="O29"/>
  <c r="J64" i="29"/>
  <c r="H31"/>
  <c r="I31" s="1"/>
  <c r="J31" s="1"/>
  <c r="K31" s="1"/>
  <c r="K55" s="1"/>
  <c r="J74"/>
  <c r="J85" s="1"/>
  <c r="H70"/>
  <c r="H96" s="1"/>
  <c r="I53"/>
  <c r="F54"/>
  <c r="J54"/>
  <c r="H60"/>
  <c r="H84" s="1"/>
  <c r="I64"/>
  <c r="H67"/>
  <c r="H93" s="1"/>
  <c r="G71"/>
  <c r="G90" s="1"/>
  <c r="F62"/>
  <c r="F101" s="1"/>
  <c r="G67"/>
  <c r="G93" s="1"/>
  <c r="J71"/>
  <c r="J90" s="1"/>
  <c r="K70"/>
  <c r="K96" s="1"/>
  <c r="L46"/>
  <c r="G54"/>
  <c r="K30"/>
  <c r="K54" s="1"/>
  <c r="G70"/>
  <c r="G96" s="1"/>
  <c r="I74"/>
  <c r="I85" s="1"/>
  <c r="F45"/>
  <c r="I54"/>
  <c r="I55"/>
  <c r="G60"/>
  <c r="G84" s="1"/>
  <c r="H62"/>
  <c r="H101" s="1"/>
  <c r="H64"/>
  <c r="J67"/>
  <c r="J93" s="1"/>
  <c r="J70"/>
  <c r="J96" s="1"/>
  <c r="I71"/>
  <c r="I90" s="1"/>
  <c r="H74"/>
  <c r="H85" s="1"/>
  <c r="G53"/>
  <c r="H54"/>
  <c r="J60"/>
  <c r="J84" s="1"/>
  <c r="G64"/>
  <c r="I67"/>
  <c r="I93" s="1"/>
  <c r="I70"/>
  <c r="I96" s="1"/>
  <c r="H71"/>
  <c r="H90" s="1"/>
  <c r="G74"/>
  <c r="G85" s="1"/>
  <c r="K50"/>
  <c r="E83"/>
  <c r="E72"/>
  <c r="E89" s="1"/>
  <c r="F48"/>
  <c r="F42"/>
  <c r="E66"/>
  <c r="E88" s="1"/>
  <c r="E141"/>
  <c r="F53"/>
  <c r="F55"/>
  <c r="F71"/>
  <c r="F90" s="1"/>
  <c r="E138"/>
  <c r="E82"/>
  <c r="F67"/>
  <c r="F93" s="1"/>
  <c r="F70"/>
  <c r="F96" s="1"/>
  <c r="E68"/>
  <c r="F44"/>
  <c r="F60"/>
  <c r="F69"/>
  <c r="F94" s="1"/>
  <c r="E84"/>
  <c r="E92"/>
  <c r="F64"/>
  <c r="F74"/>
  <c r="F85" s="1"/>
  <c r="K29"/>
  <c r="K36"/>
  <c r="K40"/>
  <c r="L43"/>
  <c r="L47"/>
  <c r="L31"/>
  <c r="Q53" i="28"/>
  <c r="H55"/>
  <c r="I60"/>
  <c r="V70"/>
  <c r="V96" s="1"/>
  <c r="AF53"/>
  <c r="AF55"/>
  <c r="O60"/>
  <c r="X65"/>
  <c r="X74"/>
  <c r="X85" s="1"/>
  <c r="Q63"/>
  <c r="Q102" s="1"/>
  <c r="AE74"/>
  <c r="AE85" s="1"/>
  <c r="W72"/>
  <c r="W89" s="1"/>
  <c r="Q74"/>
  <c r="Q85" s="1"/>
  <c r="Q54"/>
  <c r="R29"/>
  <c r="S29" s="1"/>
  <c r="S53" s="1"/>
  <c r="Y41"/>
  <c r="Y43"/>
  <c r="Z43" s="1"/>
  <c r="Z67" s="1"/>
  <c r="Z93" s="1"/>
  <c r="K74"/>
  <c r="K85" s="1"/>
  <c r="L50"/>
  <c r="M50" s="1"/>
  <c r="M74" s="1"/>
  <c r="M85" s="1"/>
  <c r="V62"/>
  <c r="V101" s="1"/>
  <c r="H65"/>
  <c r="I67"/>
  <c r="I93" s="1"/>
  <c r="AE67"/>
  <c r="AE93" s="1"/>
  <c r="I70"/>
  <c r="I96" s="1"/>
  <c r="Q71"/>
  <c r="Q90" s="1"/>
  <c r="P74"/>
  <c r="P85" s="1"/>
  <c r="W56"/>
  <c r="R39"/>
  <c r="S39" s="1"/>
  <c r="S63" s="1"/>
  <c r="S102" s="1"/>
  <c r="H64"/>
  <c r="H83" s="1"/>
  <c r="P65"/>
  <c r="O67"/>
  <c r="O93" s="1"/>
  <c r="S46"/>
  <c r="T70" s="1"/>
  <c r="T96" s="1"/>
  <c r="V71"/>
  <c r="V90" s="1"/>
  <c r="U74"/>
  <c r="U85" s="1"/>
  <c r="Y50"/>
  <c r="Z50" s="1"/>
  <c r="R65"/>
  <c r="S41"/>
  <c r="T65" s="1"/>
  <c r="I54"/>
  <c r="O54"/>
  <c r="P55"/>
  <c r="X55"/>
  <c r="H56"/>
  <c r="Q56"/>
  <c r="Q60"/>
  <c r="Q84" s="1"/>
  <c r="V60"/>
  <c r="V84" s="1"/>
  <c r="AE60"/>
  <c r="AE84" s="1"/>
  <c r="AF63"/>
  <c r="AF102" s="1"/>
  <c r="J64"/>
  <c r="P64"/>
  <c r="AF64"/>
  <c r="AF83" s="1"/>
  <c r="J65"/>
  <c r="AE71"/>
  <c r="AE90" s="1"/>
  <c r="P72"/>
  <c r="P89" s="1"/>
  <c r="J74"/>
  <c r="J85" s="1"/>
  <c r="O74"/>
  <c r="O85" s="1"/>
  <c r="W74"/>
  <c r="W85" s="1"/>
  <c r="I53"/>
  <c r="O53"/>
  <c r="X53"/>
  <c r="R30"/>
  <c r="S30" s="1"/>
  <c r="S54" s="1"/>
  <c r="W54"/>
  <c r="J55"/>
  <c r="S31"/>
  <c r="T55" s="1"/>
  <c r="AF56"/>
  <c r="Y36"/>
  <c r="Z36" s="1"/>
  <c r="AA36" s="1"/>
  <c r="P62"/>
  <c r="P101" s="1"/>
  <c r="X62"/>
  <c r="X101" s="1"/>
  <c r="AF62"/>
  <c r="AF101" s="1"/>
  <c r="I63"/>
  <c r="I102" s="1"/>
  <c r="O63"/>
  <c r="O102" s="1"/>
  <c r="X63"/>
  <c r="X102" s="1"/>
  <c r="S40"/>
  <c r="V65"/>
  <c r="Q67"/>
  <c r="Q93" s="1"/>
  <c r="V67"/>
  <c r="V93" s="1"/>
  <c r="P70"/>
  <c r="P96" s="1"/>
  <c r="X70"/>
  <c r="X96" s="1"/>
  <c r="AE70"/>
  <c r="AE96" s="1"/>
  <c r="I71"/>
  <c r="I90" s="1"/>
  <c r="O71"/>
  <c r="O90" s="1"/>
  <c r="X71"/>
  <c r="X90" s="1"/>
  <c r="S48"/>
  <c r="R50"/>
  <c r="S50" s="1"/>
  <c r="S74" s="1"/>
  <c r="S85" s="1"/>
  <c r="J56"/>
  <c r="O56"/>
  <c r="I62"/>
  <c r="I101" s="1"/>
  <c r="S38"/>
  <c r="T62" s="1"/>
  <c r="T101" s="1"/>
  <c r="H53"/>
  <c r="W53"/>
  <c r="AA29"/>
  <c r="AE53"/>
  <c r="J54"/>
  <c r="V54"/>
  <c r="Z30"/>
  <c r="Z54" s="1"/>
  <c r="AE54"/>
  <c r="I55"/>
  <c r="M31"/>
  <c r="M55" s="1"/>
  <c r="Q55"/>
  <c r="U55"/>
  <c r="Y55"/>
  <c r="AE55"/>
  <c r="K56"/>
  <c r="P56"/>
  <c r="T32"/>
  <c r="T56" s="1"/>
  <c r="X56"/>
  <c r="H60"/>
  <c r="R60"/>
  <c r="R84" s="1"/>
  <c r="W60"/>
  <c r="W84" s="1"/>
  <c r="AF60"/>
  <c r="AF84" s="1"/>
  <c r="J62"/>
  <c r="J101" s="1"/>
  <c r="O62"/>
  <c r="O101" s="1"/>
  <c r="W62"/>
  <c r="W101" s="1"/>
  <c r="H63"/>
  <c r="H102" s="1"/>
  <c r="R63"/>
  <c r="R102" s="1"/>
  <c r="W63"/>
  <c r="W102" s="1"/>
  <c r="AA39"/>
  <c r="K64"/>
  <c r="Q64"/>
  <c r="V64"/>
  <c r="Z40"/>
  <c r="AA40" s="1"/>
  <c r="AE64"/>
  <c r="K65"/>
  <c r="O65"/>
  <c r="O83" s="1"/>
  <c r="W65"/>
  <c r="W83" s="1"/>
  <c r="AG41"/>
  <c r="AG65" s="1"/>
  <c r="J67"/>
  <c r="J93" s="1"/>
  <c r="P67"/>
  <c r="P93" s="1"/>
  <c r="Y67"/>
  <c r="Y93" s="1"/>
  <c r="H70"/>
  <c r="H96" s="1"/>
  <c r="L46"/>
  <c r="M46" s="1"/>
  <c r="M70" s="1"/>
  <c r="M96" s="1"/>
  <c r="Q70"/>
  <c r="Q96" s="1"/>
  <c r="U70"/>
  <c r="U96" s="1"/>
  <c r="Y70"/>
  <c r="Y96" s="1"/>
  <c r="J71"/>
  <c r="J90" s="1"/>
  <c r="P71"/>
  <c r="P90" s="1"/>
  <c r="Y71"/>
  <c r="Y90" s="1"/>
  <c r="O72"/>
  <c r="O89" s="1"/>
  <c r="S72"/>
  <c r="S89" s="1"/>
  <c r="X72"/>
  <c r="X89" s="1"/>
  <c r="I74"/>
  <c r="I85" s="1"/>
  <c r="J53"/>
  <c r="P53"/>
  <c r="P138" s="1"/>
  <c r="Y53"/>
  <c r="Y138" s="1"/>
  <c r="AG29"/>
  <c r="H54"/>
  <c r="L30"/>
  <c r="P54"/>
  <c r="T30"/>
  <c r="X54"/>
  <c r="AG30"/>
  <c r="K55"/>
  <c r="O55"/>
  <c r="S55"/>
  <c r="S138" s="1"/>
  <c r="W55"/>
  <c r="AG31"/>
  <c r="AG55" s="1"/>
  <c r="I56"/>
  <c r="R56"/>
  <c r="V56"/>
  <c r="Z32"/>
  <c r="AE56"/>
  <c r="J60"/>
  <c r="P60"/>
  <c r="AH36"/>
  <c r="AI36" s="1"/>
  <c r="AI60" s="1"/>
  <c r="H62"/>
  <c r="H101" s="1"/>
  <c r="L38"/>
  <c r="L62" s="1"/>
  <c r="L101" s="1"/>
  <c r="Q62"/>
  <c r="Q101" s="1"/>
  <c r="U62"/>
  <c r="U101" s="1"/>
  <c r="Y62"/>
  <c r="Y101" s="1"/>
  <c r="J63"/>
  <c r="J102" s="1"/>
  <c r="P63"/>
  <c r="P102" s="1"/>
  <c r="Y63"/>
  <c r="Y102" s="1"/>
  <c r="I64"/>
  <c r="O64"/>
  <c r="S64"/>
  <c r="X64"/>
  <c r="X83" s="1"/>
  <c r="AG40"/>
  <c r="I65"/>
  <c r="M41"/>
  <c r="M65" s="1"/>
  <c r="Q65"/>
  <c r="Q83" s="1"/>
  <c r="U65"/>
  <c r="Y65"/>
  <c r="AE65"/>
  <c r="H67"/>
  <c r="H93" s="1"/>
  <c r="R67"/>
  <c r="R93" s="1"/>
  <c r="R141" s="1"/>
  <c r="W67"/>
  <c r="W93" s="1"/>
  <c r="W141" s="1"/>
  <c r="AA43"/>
  <c r="AF67"/>
  <c r="AF93" s="1"/>
  <c r="AF141" s="1"/>
  <c r="J70"/>
  <c r="J96" s="1"/>
  <c r="O70"/>
  <c r="O96" s="1"/>
  <c r="S70"/>
  <c r="S96" s="1"/>
  <c r="W70"/>
  <c r="W96" s="1"/>
  <c r="H71"/>
  <c r="H90" s="1"/>
  <c r="R71"/>
  <c r="R90" s="1"/>
  <c r="W71"/>
  <c r="W90" s="1"/>
  <c r="AA47"/>
  <c r="AF71"/>
  <c r="AF90" s="1"/>
  <c r="Q72"/>
  <c r="Q89" s="1"/>
  <c r="V72"/>
  <c r="V89" s="1"/>
  <c r="Z48"/>
  <c r="Z72" s="1"/>
  <c r="Z89" s="1"/>
  <c r="F47"/>
  <c r="K84"/>
  <c r="F30"/>
  <c r="G54" s="1"/>
  <c r="F38"/>
  <c r="F50"/>
  <c r="P84"/>
  <c r="I83"/>
  <c r="F29"/>
  <c r="F41"/>
  <c r="F45"/>
  <c r="I82"/>
  <c r="X138"/>
  <c r="X82"/>
  <c r="AF138"/>
  <c r="AF82"/>
  <c r="I84"/>
  <c r="O84"/>
  <c r="S84"/>
  <c r="X84"/>
  <c r="AG84"/>
  <c r="K141"/>
  <c r="X141"/>
  <c r="R83"/>
  <c r="F36"/>
  <c r="F40"/>
  <c r="H84"/>
  <c r="J141"/>
  <c r="V83"/>
  <c r="AE83"/>
  <c r="AG70"/>
  <c r="AG96" s="1"/>
  <c r="AH46"/>
  <c r="I141"/>
  <c r="J83"/>
  <c r="P83"/>
  <c r="Y83"/>
  <c r="AG74"/>
  <c r="AG85" s="1"/>
  <c r="AH50"/>
  <c r="G53"/>
  <c r="F43"/>
  <c r="V138"/>
  <c r="F32"/>
  <c r="F46"/>
  <c r="J84"/>
  <c r="F39"/>
  <c r="L29"/>
  <c r="T29"/>
  <c r="AA30"/>
  <c r="F31"/>
  <c r="Z31"/>
  <c r="AH31"/>
  <c r="M32"/>
  <c r="M56" s="1"/>
  <c r="AG32"/>
  <c r="L36"/>
  <c r="T36"/>
  <c r="T60" s="1"/>
  <c r="Z38"/>
  <c r="AG39"/>
  <c r="L40"/>
  <c r="T40"/>
  <c r="T64" s="1"/>
  <c r="AG43"/>
  <c r="Z46"/>
  <c r="AG47"/>
  <c r="T48"/>
  <c r="T72" s="1"/>
  <c r="T89" s="1"/>
  <c r="R74"/>
  <c r="R85" s="1"/>
  <c r="V74"/>
  <c r="V85" s="1"/>
  <c r="Z60"/>
  <c r="Z64"/>
  <c r="AF70"/>
  <c r="AF96" s="1"/>
  <c r="L74"/>
  <c r="L85" s="1"/>
  <c r="AF74"/>
  <c r="AF85" s="1"/>
  <c r="M38"/>
  <c r="M62" s="1"/>
  <c r="M101" s="1"/>
  <c r="AG38"/>
  <c r="L39"/>
  <c r="T39"/>
  <c r="T63" s="1"/>
  <c r="T102" s="1"/>
  <c r="Z41"/>
  <c r="AH41"/>
  <c r="L43"/>
  <c r="T43"/>
  <c r="T67" s="1"/>
  <c r="T93" s="1"/>
  <c r="L47"/>
  <c r="T47"/>
  <c r="T71" s="1"/>
  <c r="T90" s="1"/>
  <c r="K48"/>
  <c r="J71" i="32" l="1"/>
  <c r="J90" s="1"/>
  <c r="K47"/>
  <c r="J67"/>
  <c r="J93" s="1"/>
  <c r="K43"/>
  <c r="I141"/>
  <c r="I92"/>
  <c r="I142" s="1"/>
  <c r="P74"/>
  <c r="P85" s="1"/>
  <c r="Q50"/>
  <c r="Q41"/>
  <c r="P65"/>
  <c r="P30"/>
  <c r="O54"/>
  <c r="P70"/>
  <c r="P96" s="1"/>
  <c r="Q46"/>
  <c r="P45"/>
  <c r="O69"/>
  <c r="O94" s="1"/>
  <c r="P39"/>
  <c r="O63"/>
  <c r="O102" s="1"/>
  <c r="P29"/>
  <c r="O53"/>
  <c r="P40"/>
  <c r="O64"/>
  <c r="O83" s="1"/>
  <c r="P32"/>
  <c r="O56"/>
  <c r="P38"/>
  <c r="O62"/>
  <c r="O101" s="1"/>
  <c r="P36"/>
  <c r="O60"/>
  <c r="O84" s="1"/>
  <c r="N55"/>
  <c r="N82" s="1"/>
  <c r="O31"/>
  <c r="P48"/>
  <c r="O72"/>
  <c r="O89" s="1"/>
  <c r="I88"/>
  <c r="I87"/>
  <c r="J68"/>
  <c r="K44"/>
  <c r="J66"/>
  <c r="K42"/>
  <c r="K45" i="31"/>
  <c r="J69"/>
  <c r="J94" s="1"/>
  <c r="I55"/>
  <c r="I138" s="1"/>
  <c r="J31"/>
  <c r="K32"/>
  <c r="J56"/>
  <c r="I92"/>
  <c r="I142" s="1"/>
  <c r="I141"/>
  <c r="J62"/>
  <c r="J101" s="1"/>
  <c r="K38"/>
  <c r="J72"/>
  <c r="J89" s="1"/>
  <c r="K48"/>
  <c r="K50"/>
  <c r="J74"/>
  <c r="J85" s="1"/>
  <c r="J53"/>
  <c r="K29"/>
  <c r="J54"/>
  <c r="K30"/>
  <c r="K47"/>
  <c r="J71"/>
  <c r="J90" s="1"/>
  <c r="J61"/>
  <c r="K37"/>
  <c r="J63"/>
  <c r="J102" s="1"/>
  <c r="K39"/>
  <c r="J65"/>
  <c r="K41"/>
  <c r="I98"/>
  <c r="I84"/>
  <c r="I83"/>
  <c r="J67"/>
  <c r="J93" s="1"/>
  <c r="K43"/>
  <c r="I104"/>
  <c r="I106"/>
  <c r="I105"/>
  <c r="K46"/>
  <c r="J70"/>
  <c r="J96" s="1"/>
  <c r="J64"/>
  <c r="J83" s="1"/>
  <c r="K40"/>
  <c r="J60"/>
  <c r="K36"/>
  <c r="G87"/>
  <c r="G86" s="1"/>
  <c r="G83"/>
  <c r="H138"/>
  <c r="H82"/>
  <c r="H83"/>
  <c r="E99"/>
  <c r="E97" s="1"/>
  <c r="E100"/>
  <c r="E140" s="1"/>
  <c r="G106"/>
  <c r="G105"/>
  <c r="G104"/>
  <c r="G98"/>
  <c r="G84"/>
  <c r="H66"/>
  <c r="H88" s="1"/>
  <c r="I42"/>
  <c r="H68"/>
  <c r="I44"/>
  <c r="G92"/>
  <c r="G141"/>
  <c r="H106"/>
  <c r="H104"/>
  <c r="H105"/>
  <c r="H98"/>
  <c r="H84"/>
  <c r="F103"/>
  <c r="H92"/>
  <c r="H141"/>
  <c r="G82"/>
  <c r="G138"/>
  <c r="L39" i="29"/>
  <c r="M39" s="1"/>
  <c r="F56"/>
  <c r="J65"/>
  <c r="J83" s="1"/>
  <c r="G62"/>
  <c r="G101" s="1"/>
  <c r="G141" s="1"/>
  <c r="G63"/>
  <c r="G102" s="1"/>
  <c r="H56"/>
  <c r="J62"/>
  <c r="J101" s="1"/>
  <c r="J141" s="1"/>
  <c r="I62"/>
  <c r="I101" s="1"/>
  <c r="K32"/>
  <c r="L32" s="1"/>
  <c r="M32" s="1"/>
  <c r="N32" s="1"/>
  <c r="F63"/>
  <c r="F102" s="1"/>
  <c r="I141"/>
  <c r="L30"/>
  <c r="I65"/>
  <c r="I63"/>
  <c r="I102" s="1"/>
  <c r="H63"/>
  <c r="H102" s="1"/>
  <c r="F65"/>
  <c r="F141"/>
  <c r="J63"/>
  <c r="J102" s="1"/>
  <c r="I56"/>
  <c r="I82" s="1"/>
  <c r="G65"/>
  <c r="G83" s="1"/>
  <c r="L41"/>
  <c r="M41" s="1"/>
  <c r="N41" s="1"/>
  <c r="G56"/>
  <c r="E99" i="30"/>
  <c r="E97" s="1"/>
  <c r="E139" s="1"/>
  <c r="E100"/>
  <c r="H55" i="29"/>
  <c r="H53"/>
  <c r="I60"/>
  <c r="I84" s="1"/>
  <c r="I83"/>
  <c r="H65"/>
  <c r="H83" s="1"/>
  <c r="H141"/>
  <c r="J55"/>
  <c r="J82" s="1"/>
  <c r="G82"/>
  <c r="G138"/>
  <c r="L71"/>
  <c r="L90" s="1"/>
  <c r="M47"/>
  <c r="N47" s="1"/>
  <c r="L67"/>
  <c r="L93" s="1"/>
  <c r="M43"/>
  <c r="N43" s="1"/>
  <c r="L55"/>
  <c r="M31"/>
  <c r="N31" s="1"/>
  <c r="L63"/>
  <c r="L102" s="1"/>
  <c r="L54"/>
  <c r="M30"/>
  <c r="N30" s="1"/>
  <c r="L70"/>
  <c r="L96" s="1"/>
  <c r="M46"/>
  <c r="J138"/>
  <c r="X142" i="30"/>
  <c r="G61"/>
  <c r="H37"/>
  <c r="I67"/>
  <c r="I93" s="1"/>
  <c r="J67"/>
  <c r="J93" s="1"/>
  <c r="AD62"/>
  <c r="AD101" s="1"/>
  <c r="AE62"/>
  <c r="AE101" s="1"/>
  <c r="AI84"/>
  <c r="AD60"/>
  <c r="AE60"/>
  <c r="J83"/>
  <c r="P84"/>
  <c r="Z142"/>
  <c r="AD56"/>
  <c r="AE56"/>
  <c r="O71"/>
  <c r="O90" s="1"/>
  <c r="P71"/>
  <c r="P90" s="1"/>
  <c r="AD70"/>
  <c r="AD96" s="1"/>
  <c r="AE70"/>
  <c r="AE96" s="1"/>
  <c r="AI82"/>
  <c r="AI138"/>
  <c r="AI141"/>
  <c r="AI142"/>
  <c r="Q142"/>
  <c r="AE83"/>
  <c r="E140"/>
  <c r="AD54"/>
  <c r="AE54"/>
  <c r="H44"/>
  <c r="G68"/>
  <c r="AC55"/>
  <c r="AD31"/>
  <c r="AD72"/>
  <c r="AD89" s="1"/>
  <c r="AE72"/>
  <c r="AE89" s="1"/>
  <c r="X138"/>
  <c r="X82"/>
  <c r="AC67"/>
  <c r="AC93" s="1"/>
  <c r="AD43"/>
  <c r="F66"/>
  <c r="G42"/>
  <c r="F103"/>
  <c r="U142"/>
  <c r="O53"/>
  <c r="P53"/>
  <c r="AC63"/>
  <c r="AC102" s="1"/>
  <c r="AD39"/>
  <c r="I63"/>
  <c r="I102" s="1"/>
  <c r="J63"/>
  <c r="J102" s="1"/>
  <c r="AC71"/>
  <c r="AC90" s="1"/>
  <c r="AD47"/>
  <c r="AD74"/>
  <c r="AD85" s="1"/>
  <c r="AE74"/>
  <c r="AE85" s="1"/>
  <c r="I71"/>
  <c r="I90" s="1"/>
  <c r="J71"/>
  <c r="J90" s="1"/>
  <c r="AI83"/>
  <c r="R142"/>
  <c r="E142"/>
  <c r="J138"/>
  <c r="X141"/>
  <c r="O65"/>
  <c r="P65"/>
  <c r="P83" s="1"/>
  <c r="O67"/>
  <c r="O93" s="1"/>
  <c r="P67"/>
  <c r="P93" s="1"/>
  <c r="P92" s="1"/>
  <c r="J84"/>
  <c r="F142"/>
  <c r="AD69"/>
  <c r="AD94" s="1"/>
  <c r="AE69"/>
  <c r="AE94" s="1"/>
  <c r="I55"/>
  <c r="J55"/>
  <c r="J82" s="1"/>
  <c r="AG142"/>
  <c r="G45" i="29"/>
  <c r="H45" s="1"/>
  <c r="H82"/>
  <c r="I138"/>
  <c r="H138"/>
  <c r="K74"/>
  <c r="K85" s="1"/>
  <c r="L50"/>
  <c r="M50" s="1"/>
  <c r="N50" s="1"/>
  <c r="K62"/>
  <c r="K101" s="1"/>
  <c r="K141" s="1"/>
  <c r="L38"/>
  <c r="M38" s="1"/>
  <c r="N38" s="1"/>
  <c r="L36"/>
  <c r="M36" s="1"/>
  <c r="N36" s="1"/>
  <c r="K60"/>
  <c r="E142"/>
  <c r="L29"/>
  <c r="M29" s="1"/>
  <c r="N29" s="1"/>
  <c r="K53"/>
  <c r="F83"/>
  <c r="F84"/>
  <c r="F138"/>
  <c r="F82"/>
  <c r="E87"/>
  <c r="E86" s="1"/>
  <c r="L40"/>
  <c r="M40" s="1"/>
  <c r="N40" s="1"/>
  <c r="K64"/>
  <c r="F68"/>
  <c r="G44"/>
  <c r="G42"/>
  <c r="F66"/>
  <c r="F88" s="1"/>
  <c r="M71"/>
  <c r="M90" s="1"/>
  <c r="F72"/>
  <c r="F89" s="1"/>
  <c r="G48"/>
  <c r="M67"/>
  <c r="M93" s="1"/>
  <c r="F92"/>
  <c r="M55"/>
  <c r="AA48" i="28"/>
  <c r="Y141"/>
  <c r="Y74"/>
  <c r="Y85" s="1"/>
  <c r="V82"/>
  <c r="W138"/>
  <c r="H138"/>
  <c r="Q138"/>
  <c r="O141"/>
  <c r="S82"/>
  <c r="V141"/>
  <c r="AH60"/>
  <c r="S65"/>
  <c r="S83" s="1"/>
  <c r="R54"/>
  <c r="J138"/>
  <c r="AJ36"/>
  <c r="AJ60" s="1"/>
  <c r="W82"/>
  <c r="P82"/>
  <c r="Q141"/>
  <c r="P141"/>
  <c r="O82"/>
  <c r="K83"/>
  <c r="AE138"/>
  <c r="T53"/>
  <c r="T138" s="1"/>
  <c r="Y82"/>
  <c r="R53"/>
  <c r="G64"/>
  <c r="N70"/>
  <c r="N96" s="1"/>
  <c r="L70"/>
  <c r="L96" s="1"/>
  <c r="H141"/>
  <c r="I138"/>
  <c r="T54"/>
  <c r="K138"/>
  <c r="H82"/>
  <c r="K82"/>
  <c r="N74"/>
  <c r="N85" s="1"/>
  <c r="AE82"/>
  <c r="Q82"/>
  <c r="T74"/>
  <c r="T85" s="1"/>
  <c r="G74"/>
  <c r="G85" s="1"/>
  <c r="O138"/>
  <c r="J82"/>
  <c r="AA54"/>
  <c r="AB30"/>
  <c r="AC30" s="1"/>
  <c r="AA71"/>
  <c r="AA90" s="1"/>
  <c r="AB47"/>
  <c r="AC47" s="1"/>
  <c r="AC71" s="1"/>
  <c r="AC90" s="1"/>
  <c r="G62"/>
  <c r="G101" s="1"/>
  <c r="Y60"/>
  <c r="S62"/>
  <c r="S101" s="1"/>
  <c r="S141" s="1"/>
  <c r="G45"/>
  <c r="H45" s="1"/>
  <c r="AA64"/>
  <c r="AB40"/>
  <c r="AA63"/>
  <c r="AA102" s="1"/>
  <c r="AB39"/>
  <c r="AC39" s="1"/>
  <c r="AA67"/>
  <c r="AA93" s="1"/>
  <c r="AB43"/>
  <c r="AC43" s="1"/>
  <c r="AC67" s="1"/>
  <c r="AC93" s="1"/>
  <c r="AA60"/>
  <c r="AA84" s="1"/>
  <c r="AB36"/>
  <c r="AA72"/>
  <c r="AA89" s="1"/>
  <c r="AB48"/>
  <c r="AC48" s="1"/>
  <c r="AA53"/>
  <c r="AB29"/>
  <c r="AC29" s="1"/>
  <c r="AC53" s="1"/>
  <c r="AG54"/>
  <c r="AH30"/>
  <c r="L54"/>
  <c r="M30"/>
  <c r="G70"/>
  <c r="G96" s="1"/>
  <c r="U72"/>
  <c r="U89" s="1"/>
  <c r="U63"/>
  <c r="U102" s="1"/>
  <c r="N56"/>
  <c r="U54"/>
  <c r="AB53"/>
  <c r="Z56"/>
  <c r="AA32"/>
  <c r="AB32" s="1"/>
  <c r="AC32" s="1"/>
  <c r="AC56" s="1"/>
  <c r="N62"/>
  <c r="N101" s="1"/>
  <c r="U60"/>
  <c r="N55"/>
  <c r="AG64"/>
  <c r="AG83" s="1"/>
  <c r="AH40"/>
  <c r="AG53"/>
  <c r="AH29"/>
  <c r="U56"/>
  <c r="N65"/>
  <c r="AD53"/>
  <c r="AA46"/>
  <c r="AB46" s="1"/>
  <c r="AC46" s="1"/>
  <c r="Z70"/>
  <c r="Z96" s="1"/>
  <c r="AG62"/>
  <c r="AH38"/>
  <c r="AA38"/>
  <c r="AB38" s="1"/>
  <c r="AC38" s="1"/>
  <c r="AC62" s="1"/>
  <c r="Z62"/>
  <c r="Z101" s="1"/>
  <c r="AA31"/>
  <c r="AB31" s="1"/>
  <c r="AC31" s="1"/>
  <c r="Z55"/>
  <c r="K72"/>
  <c r="K89" s="1"/>
  <c r="L48"/>
  <c r="AH65"/>
  <c r="AI41"/>
  <c r="L63"/>
  <c r="L102" s="1"/>
  <c r="M39"/>
  <c r="Z74"/>
  <c r="Z85" s="1"/>
  <c r="AA50"/>
  <c r="AB50" s="1"/>
  <c r="AC50" s="1"/>
  <c r="AC74" s="1"/>
  <c r="AC85" s="1"/>
  <c r="AD39"/>
  <c r="AC63"/>
  <c r="AC102" s="1"/>
  <c r="AI31"/>
  <c r="AH55"/>
  <c r="L67"/>
  <c r="L93" s="1"/>
  <c r="M43"/>
  <c r="AG67"/>
  <c r="AG93" s="1"/>
  <c r="AH43"/>
  <c r="AH39"/>
  <c r="AG63"/>
  <c r="AG102" s="1"/>
  <c r="T84"/>
  <c r="L53"/>
  <c r="M29"/>
  <c r="AI84"/>
  <c r="U71"/>
  <c r="U90" s="1"/>
  <c r="G56"/>
  <c r="G69"/>
  <c r="G94" s="1"/>
  <c r="G63"/>
  <c r="G102" s="1"/>
  <c r="G60"/>
  <c r="G65"/>
  <c r="G83" s="1"/>
  <c r="G71"/>
  <c r="G90" s="1"/>
  <c r="U53"/>
  <c r="T141"/>
  <c r="M40"/>
  <c r="L64"/>
  <c r="T82"/>
  <c r="AI46"/>
  <c r="AH70"/>
  <c r="AH96" s="1"/>
  <c r="U64"/>
  <c r="AD67"/>
  <c r="AD93" s="1"/>
  <c r="G67"/>
  <c r="G93" s="1"/>
  <c r="G55"/>
  <c r="Z65"/>
  <c r="Z83" s="1"/>
  <c r="AA41"/>
  <c r="AB41" s="1"/>
  <c r="AC41" s="1"/>
  <c r="AH32"/>
  <c r="AG56"/>
  <c r="AH74"/>
  <c r="AH85" s="1"/>
  <c r="AI50"/>
  <c r="L71"/>
  <c r="L90" s="1"/>
  <c r="M47"/>
  <c r="AD38"/>
  <c r="Z84"/>
  <c r="AH84"/>
  <c r="T83"/>
  <c r="AG71"/>
  <c r="AG90" s="1"/>
  <c r="AH47"/>
  <c r="M36"/>
  <c r="L60"/>
  <c r="U84"/>
  <c r="U67"/>
  <c r="U93" s="1"/>
  <c r="J92" i="32" l="1"/>
  <c r="J142" s="1"/>
  <c r="J141"/>
  <c r="L47"/>
  <c r="K71"/>
  <c r="K90" s="1"/>
  <c r="L43"/>
  <c r="K67"/>
  <c r="K93" s="1"/>
  <c r="Q40"/>
  <c r="P64"/>
  <c r="P83" s="1"/>
  <c r="Q29"/>
  <c r="P53"/>
  <c r="Q45"/>
  <c r="P69"/>
  <c r="P94" s="1"/>
  <c r="P54"/>
  <c r="Q30"/>
  <c r="N138"/>
  <c r="P62"/>
  <c r="P101" s="1"/>
  <c r="Q38"/>
  <c r="Q74"/>
  <c r="Q85" s="1"/>
  <c r="R50"/>
  <c r="P31"/>
  <c r="O55"/>
  <c r="O82" s="1"/>
  <c r="P56"/>
  <c r="Q32"/>
  <c r="Q39"/>
  <c r="P63"/>
  <c r="P102" s="1"/>
  <c r="Q65"/>
  <c r="R41"/>
  <c r="P72"/>
  <c r="P89" s="1"/>
  <c r="Q48"/>
  <c r="Q36"/>
  <c r="P60"/>
  <c r="P84" s="1"/>
  <c r="Q70"/>
  <c r="Q96" s="1"/>
  <c r="R46"/>
  <c r="J88"/>
  <c r="J87"/>
  <c r="K66"/>
  <c r="L42"/>
  <c r="K68"/>
  <c r="L44"/>
  <c r="I86"/>
  <c r="I103" i="31"/>
  <c r="I100" s="1"/>
  <c r="I140" s="1"/>
  <c r="I82"/>
  <c r="K64"/>
  <c r="L40"/>
  <c r="K67"/>
  <c r="K93" s="1"/>
  <c r="L43"/>
  <c r="K71"/>
  <c r="K90" s="1"/>
  <c r="L47"/>
  <c r="K53"/>
  <c r="L29"/>
  <c r="K72"/>
  <c r="K89" s="1"/>
  <c r="L48"/>
  <c r="L32"/>
  <c r="K56"/>
  <c r="L45"/>
  <c r="K69"/>
  <c r="K94" s="1"/>
  <c r="I99"/>
  <c r="I97" s="1"/>
  <c r="J98"/>
  <c r="J84"/>
  <c r="L46"/>
  <c r="K70"/>
  <c r="K96" s="1"/>
  <c r="K63"/>
  <c r="K102" s="1"/>
  <c r="L39"/>
  <c r="K74"/>
  <c r="K85" s="1"/>
  <c r="L50"/>
  <c r="J141"/>
  <c r="J92"/>
  <c r="K60"/>
  <c r="L36"/>
  <c r="J106"/>
  <c r="J104"/>
  <c r="J105"/>
  <c r="K62"/>
  <c r="K101" s="1"/>
  <c r="L38"/>
  <c r="L41"/>
  <c r="K65"/>
  <c r="L37"/>
  <c r="K61"/>
  <c r="L30"/>
  <c r="K54"/>
  <c r="J55"/>
  <c r="J138" s="1"/>
  <c r="K31"/>
  <c r="E139"/>
  <c r="E144" s="1"/>
  <c r="I68"/>
  <c r="J44"/>
  <c r="I66"/>
  <c r="J42"/>
  <c r="H87"/>
  <c r="H86" s="1"/>
  <c r="F100"/>
  <c r="F140" s="1"/>
  <c r="F144" s="1"/>
  <c r="F99"/>
  <c r="F97" s="1"/>
  <c r="F139" s="1"/>
  <c r="H103"/>
  <c r="G142"/>
  <c r="H142"/>
  <c r="G103"/>
  <c r="N39" i="29"/>
  <c r="N63" s="1"/>
  <c r="N102" s="1"/>
  <c r="M63"/>
  <c r="M102" s="1"/>
  <c r="K56"/>
  <c r="K138" s="1"/>
  <c r="L65"/>
  <c r="M65"/>
  <c r="O29"/>
  <c r="N53"/>
  <c r="M54"/>
  <c r="O40"/>
  <c r="N64"/>
  <c r="O38"/>
  <c r="N62"/>
  <c r="N101" s="1"/>
  <c r="N46"/>
  <c r="M70"/>
  <c r="M96" s="1"/>
  <c r="O39"/>
  <c r="O43"/>
  <c r="N67"/>
  <c r="N93" s="1"/>
  <c r="O50"/>
  <c r="N74"/>
  <c r="N85" s="1"/>
  <c r="O36"/>
  <c r="N60"/>
  <c r="N84" s="1"/>
  <c r="O32"/>
  <c r="N56"/>
  <c r="O41"/>
  <c r="N65"/>
  <c r="N54"/>
  <c r="O30"/>
  <c r="O31"/>
  <c r="N55"/>
  <c r="O47"/>
  <c r="N71"/>
  <c r="N90" s="1"/>
  <c r="P138" i="30"/>
  <c r="P82"/>
  <c r="G66"/>
  <c r="H42"/>
  <c r="J92"/>
  <c r="J141"/>
  <c r="I82"/>
  <c r="I138"/>
  <c r="O92"/>
  <c r="O141"/>
  <c r="F100"/>
  <c r="F140" s="1"/>
  <c r="F99"/>
  <c r="F97" s="1"/>
  <c r="AC92"/>
  <c r="AC141"/>
  <c r="AC138"/>
  <c r="AC82"/>
  <c r="E143"/>
  <c r="E163" s="1"/>
  <c r="AD84"/>
  <c r="AD141"/>
  <c r="G106"/>
  <c r="G105"/>
  <c r="G104"/>
  <c r="G98"/>
  <c r="P142"/>
  <c r="J142"/>
  <c r="AD63"/>
  <c r="AD102" s="1"/>
  <c r="AD142" s="1"/>
  <c r="AE63"/>
  <c r="AE102" s="1"/>
  <c r="AD67"/>
  <c r="AD93" s="1"/>
  <c r="AD92" s="1"/>
  <c r="AE67"/>
  <c r="AE93" s="1"/>
  <c r="AE92" s="1"/>
  <c r="AD55"/>
  <c r="AD138" s="1"/>
  <c r="AE55"/>
  <c r="AE84"/>
  <c r="AE141"/>
  <c r="H61"/>
  <c r="I37"/>
  <c r="O83"/>
  <c r="O82"/>
  <c r="O138"/>
  <c r="F88"/>
  <c r="F87"/>
  <c r="H68"/>
  <c r="I44"/>
  <c r="E144"/>
  <c r="I92"/>
  <c r="I141"/>
  <c r="AJ141" s="1"/>
  <c r="P141"/>
  <c r="AD71"/>
  <c r="AD90" s="1"/>
  <c r="AE71"/>
  <c r="AE90" s="1"/>
  <c r="G69" i="29"/>
  <c r="G94" s="1"/>
  <c r="G92" s="1"/>
  <c r="G142" s="1"/>
  <c r="I45"/>
  <c r="H69"/>
  <c r="H94" s="1"/>
  <c r="H92" s="1"/>
  <c r="H142" s="1"/>
  <c r="I37"/>
  <c r="L62"/>
  <c r="L101" s="1"/>
  <c r="M62"/>
  <c r="M101" s="1"/>
  <c r="M141" s="1"/>
  <c r="L74"/>
  <c r="L85" s="1"/>
  <c r="M74"/>
  <c r="M85" s="1"/>
  <c r="L64"/>
  <c r="M64"/>
  <c r="L53"/>
  <c r="M53"/>
  <c r="L60"/>
  <c r="M60"/>
  <c r="G72"/>
  <c r="G89" s="1"/>
  <c r="H48"/>
  <c r="G68"/>
  <c r="H44"/>
  <c r="K83"/>
  <c r="K82"/>
  <c r="K84"/>
  <c r="L56"/>
  <c r="M56"/>
  <c r="F142"/>
  <c r="G66"/>
  <c r="H42"/>
  <c r="F87"/>
  <c r="F86" s="1"/>
  <c r="AB72" i="28"/>
  <c r="AB89" s="1"/>
  <c r="R82"/>
  <c r="R138"/>
  <c r="AB67"/>
  <c r="AB93" s="1"/>
  <c r="AC65"/>
  <c r="AD65"/>
  <c r="AD83" s="1"/>
  <c r="AB71"/>
  <c r="AB90" s="1"/>
  <c r="AD71"/>
  <c r="AD90" s="1"/>
  <c r="AB54"/>
  <c r="AB63"/>
  <c r="AB102" s="1"/>
  <c r="AD74"/>
  <c r="AD85" s="1"/>
  <c r="AD56"/>
  <c r="AC72"/>
  <c r="AC89" s="1"/>
  <c r="AD48"/>
  <c r="AC36"/>
  <c r="AB60"/>
  <c r="AB84" s="1"/>
  <c r="AC54"/>
  <c r="AD54"/>
  <c r="AD138" s="1"/>
  <c r="AC40"/>
  <c r="AC64" s="1"/>
  <c r="AB64"/>
  <c r="I45"/>
  <c r="H69"/>
  <c r="H94" s="1"/>
  <c r="H92" s="1"/>
  <c r="AC55"/>
  <c r="AC82" s="1"/>
  <c r="AD55"/>
  <c r="AC70"/>
  <c r="AC96" s="1"/>
  <c r="AD70"/>
  <c r="AD96" s="1"/>
  <c r="Y84"/>
  <c r="AH64"/>
  <c r="AH83" s="1"/>
  <c r="AI40"/>
  <c r="AA56"/>
  <c r="AB56"/>
  <c r="G82"/>
  <c r="AH54"/>
  <c r="AI30"/>
  <c r="AH53"/>
  <c r="AI29"/>
  <c r="M54"/>
  <c r="N54"/>
  <c r="G92"/>
  <c r="G142" s="1"/>
  <c r="AH71"/>
  <c r="AH90" s="1"/>
  <c r="AI47"/>
  <c r="AD62"/>
  <c r="AE62"/>
  <c r="AI32"/>
  <c r="AH56"/>
  <c r="AJ46"/>
  <c r="AJ70" s="1"/>
  <c r="AI70"/>
  <c r="AI96" s="1"/>
  <c r="M64"/>
  <c r="N64"/>
  <c r="L138"/>
  <c r="L82"/>
  <c r="L141"/>
  <c r="AD63"/>
  <c r="AD102" s="1"/>
  <c r="AE63"/>
  <c r="AE102" s="1"/>
  <c r="AA62"/>
  <c r="AB62"/>
  <c r="G141"/>
  <c r="G138"/>
  <c r="U141"/>
  <c r="M60"/>
  <c r="N60"/>
  <c r="AI74"/>
  <c r="AI85" s="1"/>
  <c r="AJ50"/>
  <c r="AJ74" s="1"/>
  <c r="AG82"/>
  <c r="AG138"/>
  <c r="L83"/>
  <c r="M53"/>
  <c r="N53"/>
  <c r="AH67"/>
  <c r="AH93" s="1"/>
  <c r="AI43"/>
  <c r="M67"/>
  <c r="M93" s="1"/>
  <c r="N67"/>
  <c r="N93" s="1"/>
  <c r="M63"/>
  <c r="M102" s="1"/>
  <c r="N63"/>
  <c r="N102" s="1"/>
  <c r="M48"/>
  <c r="L72"/>
  <c r="L89" s="1"/>
  <c r="Z141"/>
  <c r="L84"/>
  <c r="M71"/>
  <c r="M90" s="1"/>
  <c r="N71"/>
  <c r="N90" s="1"/>
  <c r="G84"/>
  <c r="AI39"/>
  <c r="AH63"/>
  <c r="AH102" s="1"/>
  <c r="AI55"/>
  <c r="AJ31"/>
  <c r="AJ55" s="1"/>
  <c r="AA55"/>
  <c r="AB55"/>
  <c r="AG101"/>
  <c r="AA70"/>
  <c r="AA96" s="1"/>
  <c r="AB70"/>
  <c r="AB96" s="1"/>
  <c r="AC101"/>
  <c r="AA65"/>
  <c r="AB65"/>
  <c r="U83"/>
  <c r="U138"/>
  <c r="U82"/>
  <c r="AA74"/>
  <c r="AA85" s="1"/>
  <c r="AB74"/>
  <c r="AB85" s="1"/>
  <c r="AJ41"/>
  <c r="AJ65" s="1"/>
  <c r="AI65"/>
  <c r="Z82"/>
  <c r="Z138"/>
  <c r="AI38"/>
  <c r="AH62"/>
  <c r="AH101" s="1"/>
  <c r="L67" i="32" l="1"/>
  <c r="L93" s="1"/>
  <c r="M43"/>
  <c r="K141"/>
  <c r="K92"/>
  <c r="K142" s="1"/>
  <c r="L71"/>
  <c r="L90" s="1"/>
  <c r="M47"/>
  <c r="Q72"/>
  <c r="Q89" s="1"/>
  <c r="R48"/>
  <c r="Q54"/>
  <c r="R30"/>
  <c r="Q60"/>
  <c r="Q84" s="1"/>
  <c r="R36"/>
  <c r="R65"/>
  <c r="S41"/>
  <c r="Q56"/>
  <c r="R32"/>
  <c r="R74"/>
  <c r="R85" s="1"/>
  <c r="S50"/>
  <c r="Q62"/>
  <c r="Q101" s="1"/>
  <c r="R38"/>
  <c r="Q69"/>
  <c r="Q94" s="1"/>
  <c r="R45"/>
  <c r="Q64"/>
  <c r="Q83" s="1"/>
  <c r="R40"/>
  <c r="R70"/>
  <c r="R96" s="1"/>
  <c r="S46"/>
  <c r="Q63"/>
  <c r="Q102" s="1"/>
  <c r="R39"/>
  <c r="P55"/>
  <c r="P138" s="1"/>
  <c r="Q31"/>
  <c r="O138"/>
  <c r="Q53"/>
  <c r="R29"/>
  <c r="J86"/>
  <c r="L66"/>
  <c r="M42"/>
  <c r="K88"/>
  <c r="K87"/>
  <c r="L68"/>
  <c r="M44"/>
  <c r="K92" i="31"/>
  <c r="L54"/>
  <c r="M30"/>
  <c r="L65"/>
  <c r="M41"/>
  <c r="K84"/>
  <c r="K98"/>
  <c r="L69"/>
  <c r="L94" s="1"/>
  <c r="M45"/>
  <c r="J82"/>
  <c r="K142"/>
  <c r="K83"/>
  <c r="M36"/>
  <c r="L60"/>
  <c r="M39"/>
  <c r="L63"/>
  <c r="L102" s="1"/>
  <c r="L72"/>
  <c r="L89" s="1"/>
  <c r="M48"/>
  <c r="L71"/>
  <c r="L90" s="1"/>
  <c r="M47"/>
  <c r="M40"/>
  <c r="L64"/>
  <c r="K141"/>
  <c r="L61"/>
  <c r="M37"/>
  <c r="M38"/>
  <c r="L62"/>
  <c r="L101" s="1"/>
  <c r="M46"/>
  <c r="L70"/>
  <c r="L96" s="1"/>
  <c r="M32"/>
  <c r="L56"/>
  <c r="L31"/>
  <c r="K55"/>
  <c r="K138" s="1"/>
  <c r="K105"/>
  <c r="K106"/>
  <c r="K104"/>
  <c r="L74"/>
  <c r="L85" s="1"/>
  <c r="M50"/>
  <c r="M29"/>
  <c r="L53"/>
  <c r="L67"/>
  <c r="L93" s="1"/>
  <c r="M43"/>
  <c r="J103"/>
  <c r="J142"/>
  <c r="G100"/>
  <c r="G140" s="1"/>
  <c r="G99"/>
  <c r="G97" s="1"/>
  <c r="G139" s="1"/>
  <c r="I88"/>
  <c r="I87"/>
  <c r="J66"/>
  <c r="K42"/>
  <c r="E143"/>
  <c r="F143"/>
  <c r="H100"/>
  <c r="H140" s="1"/>
  <c r="H99"/>
  <c r="H97" s="1"/>
  <c r="J68"/>
  <c r="K44"/>
  <c r="N141" i="29"/>
  <c r="P29"/>
  <c r="O53"/>
  <c r="N83"/>
  <c r="P47"/>
  <c r="O71"/>
  <c r="O90" s="1"/>
  <c r="P32"/>
  <c r="O56"/>
  <c r="P50"/>
  <c r="O74"/>
  <c r="O85" s="1"/>
  <c r="P39"/>
  <c r="O63"/>
  <c r="O102" s="1"/>
  <c r="P38"/>
  <c r="O62"/>
  <c r="O101" s="1"/>
  <c r="N82"/>
  <c r="N138"/>
  <c r="P30"/>
  <c r="O54"/>
  <c r="P31"/>
  <c r="O55"/>
  <c r="P41"/>
  <c r="O65"/>
  <c r="P36"/>
  <c r="O60"/>
  <c r="O84" s="1"/>
  <c r="P43"/>
  <c r="O67"/>
  <c r="O93" s="1"/>
  <c r="O46"/>
  <c r="N70"/>
  <c r="N96" s="1"/>
  <c r="P40"/>
  <c r="O64"/>
  <c r="O83" s="1"/>
  <c r="H106" i="30"/>
  <c r="H105"/>
  <c r="H104"/>
  <c r="H98"/>
  <c r="O142"/>
  <c r="F86"/>
  <c r="AD82"/>
  <c r="AC142"/>
  <c r="AJ92"/>
  <c r="I61"/>
  <c r="J37"/>
  <c r="I68"/>
  <c r="J44"/>
  <c r="E161"/>
  <c r="G88"/>
  <c r="G87"/>
  <c r="G103"/>
  <c r="I142"/>
  <c r="AJ142" s="1"/>
  <c r="AE82"/>
  <c r="AE138"/>
  <c r="H66"/>
  <c r="I42"/>
  <c r="AE142"/>
  <c r="I69" i="29"/>
  <c r="I94" s="1"/>
  <c r="I92" s="1"/>
  <c r="J45"/>
  <c r="J37"/>
  <c r="L141"/>
  <c r="H72"/>
  <c r="H89" s="1"/>
  <c r="I48"/>
  <c r="J48" s="1"/>
  <c r="K48" s="1"/>
  <c r="M138"/>
  <c r="M82"/>
  <c r="M83"/>
  <c r="G88"/>
  <c r="G87"/>
  <c r="L84"/>
  <c r="H66"/>
  <c r="I42"/>
  <c r="H68"/>
  <c r="I44"/>
  <c r="M84"/>
  <c r="L138"/>
  <c r="L82"/>
  <c r="L83"/>
  <c r="AC138" i="28"/>
  <c r="AD82"/>
  <c r="AC83"/>
  <c r="AC60"/>
  <c r="AD60"/>
  <c r="AD84" s="1"/>
  <c r="AH138"/>
  <c r="H142"/>
  <c r="I69"/>
  <c r="I94" s="1"/>
  <c r="I92" s="1"/>
  <c r="I142" s="1"/>
  <c r="J45"/>
  <c r="AD72"/>
  <c r="AD89" s="1"/>
  <c r="AE48"/>
  <c r="AJ30"/>
  <c r="AJ54" s="1"/>
  <c r="AI54"/>
  <c r="AH82"/>
  <c r="AB82"/>
  <c r="AI53"/>
  <c r="AJ29"/>
  <c r="AJ53" s="1"/>
  <c r="AB138"/>
  <c r="AI64"/>
  <c r="AI83" s="1"/>
  <c r="AJ40"/>
  <c r="AJ64" s="1"/>
  <c r="AA83"/>
  <c r="AH141"/>
  <c r="N138"/>
  <c r="N82"/>
  <c r="AH48"/>
  <c r="AC141"/>
  <c r="M72"/>
  <c r="M89" s="1"/>
  <c r="N72"/>
  <c r="N89" s="1"/>
  <c r="M84"/>
  <c r="AB101"/>
  <c r="N83"/>
  <c r="AE101"/>
  <c r="AI71"/>
  <c r="AI90" s="1"/>
  <c r="AJ47"/>
  <c r="AJ71" s="1"/>
  <c r="AG141"/>
  <c r="AI63"/>
  <c r="AI102" s="1"/>
  <c r="AJ39"/>
  <c r="AJ63" s="1"/>
  <c r="AI67"/>
  <c r="AI93" s="1"/>
  <c r="AJ43"/>
  <c r="AJ67" s="1"/>
  <c r="N84"/>
  <c r="M141"/>
  <c r="M138"/>
  <c r="M82"/>
  <c r="AI62"/>
  <c r="AI101" s="1"/>
  <c r="AJ38"/>
  <c r="AJ62" s="1"/>
  <c r="AB83"/>
  <c r="AA82"/>
  <c r="AA138"/>
  <c r="N141"/>
  <c r="AA101"/>
  <c r="M83"/>
  <c r="AI56"/>
  <c r="AJ32"/>
  <c r="AJ56" s="1"/>
  <c r="AD101"/>
  <c r="L92" i="32" l="1"/>
  <c r="L142" s="1"/>
  <c r="L141"/>
  <c r="M71"/>
  <c r="M90" s="1"/>
  <c r="N47"/>
  <c r="M67"/>
  <c r="M93" s="1"/>
  <c r="N43"/>
  <c r="R63"/>
  <c r="R102" s="1"/>
  <c r="S39"/>
  <c r="R64"/>
  <c r="R83" s="1"/>
  <c r="S40"/>
  <c r="R62"/>
  <c r="R101" s="1"/>
  <c r="S38"/>
  <c r="R56"/>
  <c r="S32"/>
  <c r="R60"/>
  <c r="R84" s="1"/>
  <c r="S36"/>
  <c r="R54"/>
  <c r="S30"/>
  <c r="Q82"/>
  <c r="P82"/>
  <c r="R53"/>
  <c r="S29"/>
  <c r="Q55"/>
  <c r="Q138" s="1"/>
  <c r="R31"/>
  <c r="T46"/>
  <c r="S70"/>
  <c r="S96" s="1"/>
  <c r="R69"/>
  <c r="R94" s="1"/>
  <c r="S45"/>
  <c r="T50"/>
  <c r="S74"/>
  <c r="S85" s="1"/>
  <c r="T41"/>
  <c r="S65"/>
  <c r="R72"/>
  <c r="R89" s="1"/>
  <c r="S48"/>
  <c r="K86"/>
  <c r="M66"/>
  <c r="N42"/>
  <c r="M68"/>
  <c r="N44"/>
  <c r="L88"/>
  <c r="L87"/>
  <c r="G144" i="31"/>
  <c r="F161"/>
  <c r="F163"/>
  <c r="K103"/>
  <c r="K100" s="1"/>
  <c r="K140" s="1"/>
  <c r="N43"/>
  <c r="M67"/>
  <c r="M93" s="1"/>
  <c r="M74"/>
  <c r="M85" s="1"/>
  <c r="N50"/>
  <c r="M70"/>
  <c r="M96" s="1"/>
  <c r="N46"/>
  <c r="L105"/>
  <c r="L104"/>
  <c r="L106"/>
  <c r="N47"/>
  <c r="M71"/>
  <c r="M90" s="1"/>
  <c r="M69"/>
  <c r="M94" s="1"/>
  <c r="N45"/>
  <c r="N41"/>
  <c r="M65"/>
  <c r="K82"/>
  <c r="J99"/>
  <c r="J97" s="1"/>
  <c r="J100"/>
  <c r="J140" s="1"/>
  <c r="M53"/>
  <c r="N29"/>
  <c r="N37"/>
  <c r="M61"/>
  <c r="N40"/>
  <c r="M64"/>
  <c r="N36"/>
  <c r="M60"/>
  <c r="M84" s="1"/>
  <c r="L92"/>
  <c r="M31"/>
  <c r="L55"/>
  <c r="L82" s="1"/>
  <c r="N32"/>
  <c r="M56"/>
  <c r="N38"/>
  <c r="M62"/>
  <c r="M101" s="1"/>
  <c r="N48"/>
  <c r="M72"/>
  <c r="M89" s="1"/>
  <c r="L84"/>
  <c r="L98"/>
  <c r="N30"/>
  <c r="M54"/>
  <c r="L141"/>
  <c r="N39"/>
  <c r="M63"/>
  <c r="M102" s="1"/>
  <c r="L83"/>
  <c r="K68"/>
  <c r="L44"/>
  <c r="H139"/>
  <c r="H144" s="1"/>
  <c r="I86"/>
  <c r="G143"/>
  <c r="E163"/>
  <c r="E161"/>
  <c r="J88"/>
  <c r="J87"/>
  <c r="K66"/>
  <c r="L42"/>
  <c r="Q29" i="29"/>
  <c r="P53"/>
  <c r="O141"/>
  <c r="P46"/>
  <c r="O70"/>
  <c r="O96" s="1"/>
  <c r="Q36"/>
  <c r="P60"/>
  <c r="P84" s="1"/>
  <c r="Q31"/>
  <c r="P55"/>
  <c r="Q39"/>
  <c r="P63"/>
  <c r="P102" s="1"/>
  <c r="Q32"/>
  <c r="P56"/>
  <c r="O138"/>
  <c r="O82"/>
  <c r="K72"/>
  <c r="K89" s="1"/>
  <c r="L48"/>
  <c r="Q40"/>
  <c r="P64"/>
  <c r="Q43"/>
  <c r="P67"/>
  <c r="P93" s="1"/>
  <c r="Q41"/>
  <c r="P65"/>
  <c r="Q30"/>
  <c r="P54"/>
  <c r="Q38"/>
  <c r="P62"/>
  <c r="P101" s="1"/>
  <c r="P141" s="1"/>
  <c r="AJ141" s="1"/>
  <c r="Q50"/>
  <c r="P74"/>
  <c r="P85" s="1"/>
  <c r="Q47"/>
  <c r="P71"/>
  <c r="P90" s="1"/>
  <c r="G100" i="30"/>
  <c r="G140" s="1"/>
  <c r="G99"/>
  <c r="G97" s="1"/>
  <c r="J68"/>
  <c r="K44"/>
  <c r="I104"/>
  <c r="I106"/>
  <c r="I105"/>
  <c r="I98"/>
  <c r="G86"/>
  <c r="J61"/>
  <c r="K37"/>
  <c r="H88"/>
  <c r="H87"/>
  <c r="H86" s="1"/>
  <c r="I66"/>
  <c r="J42"/>
  <c r="F139"/>
  <c r="H103"/>
  <c r="F163" i="29"/>
  <c r="I142"/>
  <c r="K45"/>
  <c r="J69"/>
  <c r="J94" s="1"/>
  <c r="J92" s="1"/>
  <c r="K37"/>
  <c r="J61"/>
  <c r="H88"/>
  <c r="H87"/>
  <c r="J42"/>
  <c r="I66"/>
  <c r="I68"/>
  <c r="J44"/>
  <c r="I72"/>
  <c r="I89" s="1"/>
  <c r="J72"/>
  <c r="J89" s="1"/>
  <c r="G86"/>
  <c r="AI82" i="28"/>
  <c r="AC84"/>
  <c r="AF48"/>
  <c r="AE72"/>
  <c r="AE89" s="1"/>
  <c r="K45"/>
  <c r="J69"/>
  <c r="J94" s="1"/>
  <c r="J92" s="1"/>
  <c r="J142" s="1"/>
  <c r="AD141"/>
  <c r="AI141"/>
  <c r="AA141"/>
  <c r="AI48"/>
  <c r="AI138"/>
  <c r="AE141"/>
  <c r="AB141"/>
  <c r="M92" i="32" l="1"/>
  <c r="M142" s="1"/>
  <c r="M141"/>
  <c r="O43"/>
  <c r="N67"/>
  <c r="N93" s="1"/>
  <c r="O47"/>
  <c r="N71"/>
  <c r="N90" s="1"/>
  <c r="U41"/>
  <c r="T65"/>
  <c r="T36"/>
  <c r="S60"/>
  <c r="S84" s="1"/>
  <c r="T38"/>
  <c r="S62"/>
  <c r="S101" s="1"/>
  <c r="T39"/>
  <c r="S63"/>
  <c r="S102" s="1"/>
  <c r="T45"/>
  <c r="S69"/>
  <c r="S94" s="1"/>
  <c r="S31"/>
  <c r="R55"/>
  <c r="R138" s="1"/>
  <c r="T74"/>
  <c r="T85" s="1"/>
  <c r="U50"/>
  <c r="T70"/>
  <c r="T96" s="1"/>
  <c r="U46"/>
  <c r="T30"/>
  <c r="S54"/>
  <c r="T32"/>
  <c r="S56"/>
  <c r="T40"/>
  <c r="S64"/>
  <c r="S83" s="1"/>
  <c r="T48"/>
  <c r="S72"/>
  <c r="S89" s="1"/>
  <c r="T29"/>
  <c r="S53"/>
  <c r="N66"/>
  <c r="O42"/>
  <c r="N68"/>
  <c r="O44"/>
  <c r="L86"/>
  <c r="M88"/>
  <c r="M87"/>
  <c r="M141" i="31"/>
  <c r="L138"/>
  <c r="K99"/>
  <c r="K97" s="1"/>
  <c r="G159"/>
  <c r="G163"/>
  <c r="O30"/>
  <c r="N54"/>
  <c r="O48"/>
  <c r="N72"/>
  <c r="N89" s="1"/>
  <c r="O32"/>
  <c r="N56"/>
  <c r="O40"/>
  <c r="N64"/>
  <c r="O45"/>
  <c r="N69"/>
  <c r="N94" s="1"/>
  <c r="O43"/>
  <c r="N67"/>
  <c r="N93" s="1"/>
  <c r="L142"/>
  <c r="M92"/>
  <c r="O39"/>
  <c r="N63"/>
  <c r="N102" s="1"/>
  <c r="O29"/>
  <c r="N53"/>
  <c r="O41"/>
  <c r="N65"/>
  <c r="O47"/>
  <c r="N71"/>
  <c r="N90" s="1"/>
  <c r="O46"/>
  <c r="N70"/>
  <c r="N96" s="1"/>
  <c r="M83"/>
  <c r="O38"/>
  <c r="N62"/>
  <c r="N101" s="1"/>
  <c r="M55"/>
  <c r="M138" s="1"/>
  <c r="N31"/>
  <c r="O36"/>
  <c r="N60"/>
  <c r="O37"/>
  <c r="N61"/>
  <c r="M142"/>
  <c r="M98"/>
  <c r="M105"/>
  <c r="M104"/>
  <c r="M106"/>
  <c r="O50"/>
  <c r="N74"/>
  <c r="N85" s="1"/>
  <c r="L103"/>
  <c r="I139"/>
  <c r="L68"/>
  <c r="M44"/>
  <c r="K88"/>
  <c r="K87"/>
  <c r="L66"/>
  <c r="M42"/>
  <c r="H143"/>
  <c r="J86"/>
  <c r="J139" s="1"/>
  <c r="G139" i="30"/>
  <c r="G143" s="1"/>
  <c r="G159" s="1"/>
  <c r="P82" i="29"/>
  <c r="M48"/>
  <c r="L72"/>
  <c r="L89" s="1"/>
  <c r="R29"/>
  <c r="Q53"/>
  <c r="P138"/>
  <c r="R47"/>
  <c r="Q71"/>
  <c r="Q90" s="1"/>
  <c r="R38"/>
  <c r="Q62"/>
  <c r="Q101" s="1"/>
  <c r="R41"/>
  <c r="Q65"/>
  <c r="R40"/>
  <c r="Q64"/>
  <c r="Q63"/>
  <c r="Q102" s="1"/>
  <c r="R39"/>
  <c r="R36"/>
  <c r="Q60"/>
  <c r="Q84" s="1"/>
  <c r="P83"/>
  <c r="Q74"/>
  <c r="Q85" s="1"/>
  <c r="R50"/>
  <c r="Q54"/>
  <c r="R30"/>
  <c r="Q67"/>
  <c r="Q93" s="1"/>
  <c r="R43"/>
  <c r="Q56"/>
  <c r="R32"/>
  <c r="R31"/>
  <c r="Q55"/>
  <c r="Q46"/>
  <c r="P70"/>
  <c r="P96" s="1"/>
  <c r="H100" i="30"/>
  <c r="H140" s="1"/>
  <c r="H99"/>
  <c r="H97" s="1"/>
  <c r="H139" s="1"/>
  <c r="I88"/>
  <c r="I87"/>
  <c r="K61"/>
  <c r="L37"/>
  <c r="G144"/>
  <c r="I103"/>
  <c r="F143"/>
  <c r="F144"/>
  <c r="J66"/>
  <c r="K42"/>
  <c r="J105"/>
  <c r="J104"/>
  <c r="J106"/>
  <c r="J98"/>
  <c r="L44"/>
  <c r="K68"/>
  <c r="L45" i="29"/>
  <c r="K69"/>
  <c r="K94" s="1"/>
  <c r="K92" s="1"/>
  <c r="K142" s="1"/>
  <c r="J142"/>
  <c r="K61"/>
  <c r="L37"/>
  <c r="J105"/>
  <c r="J104"/>
  <c r="J106"/>
  <c r="J98"/>
  <c r="K42"/>
  <c r="J66"/>
  <c r="J68"/>
  <c r="K44"/>
  <c r="I88"/>
  <c r="I87"/>
  <c r="H86"/>
  <c r="K69" i="28"/>
  <c r="K94" s="1"/>
  <c r="K92" s="1"/>
  <c r="K142" s="1"/>
  <c r="L45"/>
  <c r="AF72"/>
  <c r="AF89" s="1"/>
  <c r="AG48"/>
  <c r="AI72"/>
  <c r="AI89" s="1"/>
  <c r="AJ48"/>
  <c r="AJ72" s="1"/>
  <c r="P47" i="32" l="1"/>
  <c r="O71"/>
  <c r="O90" s="1"/>
  <c r="P43"/>
  <c r="O67"/>
  <c r="O93" s="1"/>
  <c r="N92"/>
  <c r="N142" s="1"/>
  <c r="N141"/>
  <c r="V50"/>
  <c r="U74"/>
  <c r="U85" s="1"/>
  <c r="T31"/>
  <c r="S55"/>
  <c r="S138" s="1"/>
  <c r="T62"/>
  <c r="T101" s="1"/>
  <c r="U38"/>
  <c r="V41"/>
  <c r="U65"/>
  <c r="S82"/>
  <c r="R82"/>
  <c r="T72"/>
  <c r="T89" s="1"/>
  <c r="U48"/>
  <c r="U40"/>
  <c r="T64"/>
  <c r="T83" s="1"/>
  <c r="T54"/>
  <c r="U30"/>
  <c r="V46"/>
  <c r="U70"/>
  <c r="U96" s="1"/>
  <c r="U45"/>
  <c r="T69"/>
  <c r="T94" s="1"/>
  <c r="U39"/>
  <c r="T63"/>
  <c r="T102" s="1"/>
  <c r="U36"/>
  <c r="T60"/>
  <c r="T84" s="1"/>
  <c r="U29"/>
  <c r="T53"/>
  <c r="T56"/>
  <c r="U32"/>
  <c r="M86"/>
  <c r="N88"/>
  <c r="N87"/>
  <c r="N86" s="1"/>
  <c r="O68"/>
  <c r="P44"/>
  <c r="O66"/>
  <c r="P42"/>
  <c r="M103" i="31"/>
  <c r="M99" s="1"/>
  <c r="M97" s="1"/>
  <c r="N141"/>
  <c r="N106"/>
  <c r="N104"/>
  <c r="N105"/>
  <c r="O31"/>
  <c r="N55"/>
  <c r="N138" s="1"/>
  <c r="P46"/>
  <c r="O70"/>
  <c r="O96" s="1"/>
  <c r="P41"/>
  <c r="O65"/>
  <c r="P39"/>
  <c r="O63"/>
  <c r="O102" s="1"/>
  <c r="P45"/>
  <c r="O69"/>
  <c r="O94" s="1"/>
  <c r="P32"/>
  <c r="O56"/>
  <c r="P30"/>
  <c r="O54"/>
  <c r="L99"/>
  <c r="L97" s="1"/>
  <c r="L100"/>
  <c r="L140" s="1"/>
  <c r="P36"/>
  <c r="O60"/>
  <c r="P38"/>
  <c r="O62"/>
  <c r="O101" s="1"/>
  <c r="N92"/>
  <c r="N142" s="1"/>
  <c r="M82"/>
  <c r="P50"/>
  <c r="O74"/>
  <c r="O85" s="1"/>
  <c r="N84"/>
  <c r="N98"/>
  <c r="P47"/>
  <c r="O71"/>
  <c r="O90" s="1"/>
  <c r="P29"/>
  <c r="O53"/>
  <c r="P43"/>
  <c r="O67"/>
  <c r="O93" s="1"/>
  <c r="P40"/>
  <c r="O64"/>
  <c r="P48"/>
  <c r="O72"/>
  <c r="O89" s="1"/>
  <c r="M100"/>
  <c r="M140" s="1"/>
  <c r="P37"/>
  <c r="O61"/>
  <c r="N83"/>
  <c r="M66"/>
  <c r="N42"/>
  <c r="I143"/>
  <c r="I144"/>
  <c r="J143"/>
  <c r="J144"/>
  <c r="H163"/>
  <c r="H159"/>
  <c r="M68"/>
  <c r="N44"/>
  <c r="L88"/>
  <c r="L87"/>
  <c r="K86"/>
  <c r="K139" s="1"/>
  <c r="G163" i="30"/>
  <c r="R46" i="29"/>
  <c r="Q70"/>
  <c r="Q96" s="1"/>
  <c r="N48"/>
  <c r="M72"/>
  <c r="M89" s="1"/>
  <c r="Q83"/>
  <c r="Q141"/>
  <c r="R56"/>
  <c r="S32"/>
  <c r="S30"/>
  <c r="R54"/>
  <c r="R65"/>
  <c r="S41"/>
  <c r="S47"/>
  <c r="R71"/>
  <c r="R90" s="1"/>
  <c r="R55"/>
  <c r="S31"/>
  <c r="R63"/>
  <c r="R102" s="1"/>
  <c r="S39"/>
  <c r="R53"/>
  <c r="S29"/>
  <c r="S43"/>
  <c r="R67"/>
  <c r="R93" s="1"/>
  <c r="R141" s="1"/>
  <c r="R74"/>
  <c r="R85" s="1"/>
  <c r="S50"/>
  <c r="R60"/>
  <c r="R84" s="1"/>
  <c r="S36"/>
  <c r="R64"/>
  <c r="R83" s="1"/>
  <c r="S40"/>
  <c r="R62"/>
  <c r="R101" s="1"/>
  <c r="S38"/>
  <c r="Q82"/>
  <c r="Q138"/>
  <c r="H143" i="30"/>
  <c r="L68"/>
  <c r="M44"/>
  <c r="K106"/>
  <c r="K105"/>
  <c r="K104"/>
  <c r="K98"/>
  <c r="J103"/>
  <c r="H144"/>
  <c r="J88"/>
  <c r="J87"/>
  <c r="J86" s="1"/>
  <c r="L61"/>
  <c r="M37"/>
  <c r="K66"/>
  <c r="L42"/>
  <c r="F163"/>
  <c r="F161"/>
  <c r="I100"/>
  <c r="I140" s="1"/>
  <c r="I99"/>
  <c r="I97" s="1"/>
  <c r="I86"/>
  <c r="J103" i="29"/>
  <c r="J100" s="1"/>
  <c r="J140" s="1"/>
  <c r="L69"/>
  <c r="L94" s="1"/>
  <c r="L92" s="1"/>
  <c r="M45"/>
  <c r="K105"/>
  <c r="K106"/>
  <c r="K104"/>
  <c r="K98"/>
  <c r="M37"/>
  <c r="L61"/>
  <c r="I86"/>
  <c r="K66"/>
  <c r="L42"/>
  <c r="K68"/>
  <c r="L44"/>
  <c r="J88"/>
  <c r="J87"/>
  <c r="AG72" i="28"/>
  <c r="AG89" s="1"/>
  <c r="AH72"/>
  <c r="AH89" s="1"/>
  <c r="L69"/>
  <c r="L94" s="1"/>
  <c r="L92" s="1"/>
  <c r="M45"/>
  <c r="P67" i="32" l="1"/>
  <c r="P93" s="1"/>
  <c r="Q43"/>
  <c r="O92"/>
  <c r="O142" s="1"/>
  <c r="O141"/>
  <c r="Q47"/>
  <c r="P71"/>
  <c r="P90" s="1"/>
  <c r="V32"/>
  <c r="U56"/>
  <c r="V65"/>
  <c r="W41"/>
  <c r="W50"/>
  <c r="V74"/>
  <c r="V85" s="1"/>
  <c r="V36"/>
  <c r="U60"/>
  <c r="U84" s="1"/>
  <c r="V45"/>
  <c r="U69"/>
  <c r="U94" s="1"/>
  <c r="V30"/>
  <c r="U54"/>
  <c r="V48"/>
  <c r="U72"/>
  <c r="U89" s="1"/>
  <c r="U31"/>
  <c r="T55"/>
  <c r="T138" s="1"/>
  <c r="V29"/>
  <c r="U53"/>
  <c r="V39"/>
  <c r="U63"/>
  <c r="U102" s="1"/>
  <c r="W46"/>
  <c r="V70"/>
  <c r="V96" s="1"/>
  <c r="V40"/>
  <c r="U64"/>
  <c r="U83" s="1"/>
  <c r="V38"/>
  <c r="U62"/>
  <c r="U101" s="1"/>
  <c r="P68"/>
  <c r="Q44"/>
  <c r="O88"/>
  <c r="O87"/>
  <c r="P66"/>
  <c r="Q42"/>
  <c r="N82" i="31"/>
  <c r="N103"/>
  <c r="N100" s="1"/>
  <c r="N140" s="1"/>
  <c r="P56"/>
  <c r="Q32"/>
  <c r="P70"/>
  <c r="P96" s="1"/>
  <c r="Q46"/>
  <c r="Q48"/>
  <c r="P72"/>
  <c r="P89" s="1"/>
  <c r="Q43"/>
  <c r="P67"/>
  <c r="P93" s="1"/>
  <c r="P71"/>
  <c r="P90" s="1"/>
  <c r="Q47"/>
  <c r="P74"/>
  <c r="P85" s="1"/>
  <c r="Q50"/>
  <c r="O84"/>
  <c r="O98"/>
  <c r="O83"/>
  <c r="Q38"/>
  <c r="P62"/>
  <c r="P101" s="1"/>
  <c r="P63"/>
  <c r="P102" s="1"/>
  <c r="Q39"/>
  <c r="O105"/>
  <c r="O106"/>
  <c r="O104"/>
  <c r="Q40"/>
  <c r="P64"/>
  <c r="Q29"/>
  <c r="P53"/>
  <c r="O141"/>
  <c r="O92"/>
  <c r="O142" s="1"/>
  <c r="P61"/>
  <c r="Q37"/>
  <c r="Q36"/>
  <c r="P60"/>
  <c r="P54"/>
  <c r="Q30"/>
  <c r="P69"/>
  <c r="P94" s="1"/>
  <c r="Q45"/>
  <c r="P65"/>
  <c r="Q41"/>
  <c r="P31"/>
  <c r="O55"/>
  <c r="O82" s="1"/>
  <c r="J163"/>
  <c r="J161"/>
  <c r="N68"/>
  <c r="O44"/>
  <c r="I163"/>
  <c r="I159"/>
  <c r="M88"/>
  <c r="M87"/>
  <c r="L86"/>
  <c r="L139" s="1"/>
  <c r="K143"/>
  <c r="K144"/>
  <c r="N66"/>
  <c r="O42"/>
  <c r="T43" i="29"/>
  <c r="S67"/>
  <c r="S93" s="1"/>
  <c r="S71"/>
  <c r="S90" s="1"/>
  <c r="T47"/>
  <c r="T30"/>
  <c r="S54"/>
  <c r="R70"/>
  <c r="R96" s="1"/>
  <c r="S46"/>
  <c r="S62"/>
  <c r="S101" s="1"/>
  <c r="T38"/>
  <c r="S60"/>
  <c r="S84" s="1"/>
  <c r="T36"/>
  <c r="S63"/>
  <c r="S102" s="1"/>
  <c r="T39"/>
  <c r="R138"/>
  <c r="R82"/>
  <c r="O48"/>
  <c r="N72"/>
  <c r="N89" s="1"/>
  <c r="S64"/>
  <c r="S83" s="1"/>
  <c r="T40"/>
  <c r="T50"/>
  <c r="S74"/>
  <c r="S85" s="1"/>
  <c r="S53"/>
  <c r="T29"/>
  <c r="S55"/>
  <c r="T31"/>
  <c r="T41"/>
  <c r="S65"/>
  <c r="S56"/>
  <c r="T32"/>
  <c r="M61" i="30"/>
  <c r="N37"/>
  <c r="H163"/>
  <c r="H159"/>
  <c r="I139"/>
  <c r="I144" s="1"/>
  <c r="K88"/>
  <c r="K87"/>
  <c r="K86" s="1"/>
  <c r="J100"/>
  <c r="J140" s="1"/>
  <c r="J99"/>
  <c r="J97" s="1"/>
  <c r="J139" s="1"/>
  <c r="L66"/>
  <c r="M42"/>
  <c r="K103"/>
  <c r="L106"/>
  <c r="L105"/>
  <c r="L104"/>
  <c r="L98"/>
  <c r="M68"/>
  <c r="N44"/>
  <c r="J99" i="29"/>
  <c r="J97" s="1"/>
  <c r="N45"/>
  <c r="M69"/>
  <c r="M94" s="1"/>
  <c r="M92" s="1"/>
  <c r="N37"/>
  <c r="M61"/>
  <c r="L106"/>
  <c r="L104"/>
  <c r="L105"/>
  <c r="L98"/>
  <c r="L142"/>
  <c r="K103"/>
  <c r="J86"/>
  <c r="L66"/>
  <c r="M42"/>
  <c r="L68"/>
  <c r="M44"/>
  <c r="G163"/>
  <c r="K88"/>
  <c r="K87"/>
  <c r="L142" i="28"/>
  <c r="N45"/>
  <c r="M69"/>
  <c r="M94" s="1"/>
  <c r="M92" s="1"/>
  <c r="Q71" i="32" l="1"/>
  <c r="Q90" s="1"/>
  <c r="R47"/>
  <c r="P92"/>
  <c r="P141"/>
  <c r="AJ141" s="1"/>
  <c r="R43"/>
  <c r="Q67"/>
  <c r="Q93" s="1"/>
  <c r="N99" i="31"/>
  <c r="N97" s="1"/>
  <c r="W38" i="32"/>
  <c r="V62"/>
  <c r="V101" s="1"/>
  <c r="X46"/>
  <c r="W70"/>
  <c r="W96" s="1"/>
  <c r="V53"/>
  <c r="W29"/>
  <c r="X50"/>
  <c r="W74"/>
  <c r="W85" s="1"/>
  <c r="W32"/>
  <c r="V56"/>
  <c r="O86"/>
  <c r="U138"/>
  <c r="U82"/>
  <c r="V31"/>
  <c r="U55"/>
  <c r="W30"/>
  <c r="V54"/>
  <c r="W36"/>
  <c r="V60"/>
  <c r="V84" s="1"/>
  <c r="W65"/>
  <c r="X41"/>
  <c r="W40"/>
  <c r="V64"/>
  <c r="V83" s="1"/>
  <c r="V63"/>
  <c r="V102" s="1"/>
  <c r="W39"/>
  <c r="T82"/>
  <c r="W48"/>
  <c r="V72"/>
  <c r="V89" s="1"/>
  <c r="V69"/>
  <c r="V94" s="1"/>
  <c r="W45"/>
  <c r="Q66"/>
  <c r="R42"/>
  <c r="P88"/>
  <c r="P87"/>
  <c r="Q68"/>
  <c r="R44"/>
  <c r="Q69" i="31"/>
  <c r="Q94" s="1"/>
  <c r="R45"/>
  <c r="Q72"/>
  <c r="Q89" s="1"/>
  <c r="R48"/>
  <c r="R41"/>
  <c r="Q65"/>
  <c r="R30"/>
  <c r="Q54"/>
  <c r="R37"/>
  <c r="Q61"/>
  <c r="P141"/>
  <c r="AJ141" s="1"/>
  <c r="Q67"/>
  <c r="Q93" s="1"/>
  <c r="R43"/>
  <c r="M86"/>
  <c r="M139" s="1"/>
  <c r="M143" s="1"/>
  <c r="M160" s="1"/>
  <c r="AJ160" s="1"/>
  <c r="P83"/>
  <c r="P84"/>
  <c r="P98"/>
  <c r="Q31"/>
  <c r="P55"/>
  <c r="P82" s="1"/>
  <c r="Q60"/>
  <c r="R36"/>
  <c r="Q53"/>
  <c r="R29"/>
  <c r="Q74"/>
  <c r="Q85" s="1"/>
  <c r="R50"/>
  <c r="Q70"/>
  <c r="Q96" s="1"/>
  <c r="R46"/>
  <c r="O103"/>
  <c r="O138"/>
  <c r="P92"/>
  <c r="AJ92" s="1"/>
  <c r="R39"/>
  <c r="Q63"/>
  <c r="Q102" s="1"/>
  <c r="P104"/>
  <c r="P106"/>
  <c r="P105"/>
  <c r="Q64"/>
  <c r="R40"/>
  <c r="Q62"/>
  <c r="Q101" s="1"/>
  <c r="Q141" s="1"/>
  <c r="R38"/>
  <c r="R47"/>
  <c r="Q71"/>
  <c r="Q90" s="1"/>
  <c r="R32"/>
  <c r="Q56"/>
  <c r="O66"/>
  <c r="P42"/>
  <c r="L143"/>
  <c r="L162" s="1"/>
  <c r="L144"/>
  <c r="K163"/>
  <c r="K161"/>
  <c r="N88"/>
  <c r="N87"/>
  <c r="O68"/>
  <c r="P44"/>
  <c r="J143" i="30"/>
  <c r="S141" i="29"/>
  <c r="L103" i="30"/>
  <c r="L100" s="1"/>
  <c r="L140" s="1"/>
  <c r="J139" i="29"/>
  <c r="J143" s="1"/>
  <c r="U50"/>
  <c r="T74"/>
  <c r="T85" s="1"/>
  <c r="P48"/>
  <c r="O72"/>
  <c r="O89" s="1"/>
  <c r="U30"/>
  <c r="T54"/>
  <c r="U43"/>
  <c r="T67"/>
  <c r="T93" s="1"/>
  <c r="U32"/>
  <c r="T56"/>
  <c r="U31"/>
  <c r="T55"/>
  <c r="U39"/>
  <c r="T63"/>
  <c r="T102" s="1"/>
  <c r="U38"/>
  <c r="T62"/>
  <c r="T101" s="1"/>
  <c r="T141" s="1"/>
  <c r="U41"/>
  <c r="T65"/>
  <c r="S138"/>
  <c r="S82"/>
  <c r="U29"/>
  <c r="T53"/>
  <c r="T138" s="1"/>
  <c r="U40"/>
  <c r="T64"/>
  <c r="U36"/>
  <c r="T60"/>
  <c r="T84" s="1"/>
  <c r="S70"/>
  <c r="S96" s="1"/>
  <c r="T46"/>
  <c r="U47"/>
  <c r="T71"/>
  <c r="T90" s="1"/>
  <c r="J163" i="30"/>
  <c r="J161"/>
  <c r="L88"/>
  <c r="L87"/>
  <c r="N68"/>
  <c r="O44"/>
  <c r="M66"/>
  <c r="N42"/>
  <c r="M104"/>
  <c r="M106"/>
  <c r="M105"/>
  <c r="M98"/>
  <c r="L99"/>
  <c r="L97" s="1"/>
  <c r="K100"/>
  <c r="K140" s="1"/>
  <c r="K99"/>
  <c r="K97" s="1"/>
  <c r="K139" s="1"/>
  <c r="N61"/>
  <c r="O37"/>
  <c r="I143"/>
  <c r="J144"/>
  <c r="J144" i="29"/>
  <c r="K99"/>
  <c r="K97" s="1"/>
  <c r="K100"/>
  <c r="K140" s="1"/>
  <c r="M104"/>
  <c r="M105"/>
  <c r="M106"/>
  <c r="M98"/>
  <c r="O37"/>
  <c r="N61"/>
  <c r="O45"/>
  <c r="N69"/>
  <c r="N94" s="1"/>
  <c r="N92" s="1"/>
  <c r="M142"/>
  <c r="L103"/>
  <c r="K86"/>
  <c r="N42"/>
  <c r="M66"/>
  <c r="J163"/>
  <c r="J161"/>
  <c r="M68"/>
  <c r="N44"/>
  <c r="L88"/>
  <c r="L87"/>
  <c r="O45" i="28"/>
  <c r="N69"/>
  <c r="N94" s="1"/>
  <c r="N92" s="1"/>
  <c r="M142"/>
  <c r="S43" i="32" l="1"/>
  <c r="R67"/>
  <c r="R93" s="1"/>
  <c r="Q141"/>
  <c r="Q92"/>
  <c r="Q142" s="1"/>
  <c r="R71"/>
  <c r="R90" s="1"/>
  <c r="S47"/>
  <c r="AJ92"/>
  <c r="P142"/>
  <c r="AJ142" s="1"/>
  <c r="X74"/>
  <c r="X85" s="1"/>
  <c r="Y50"/>
  <c r="X38"/>
  <c r="W62"/>
  <c r="W101" s="1"/>
  <c r="V138"/>
  <c r="W69"/>
  <c r="W94" s="1"/>
  <c r="X45"/>
  <c r="X30"/>
  <c r="W54"/>
  <c r="X29"/>
  <c r="W53"/>
  <c r="W72"/>
  <c r="W89" s="1"/>
  <c r="X48"/>
  <c r="W63"/>
  <c r="W102" s="1"/>
  <c r="X39"/>
  <c r="X65"/>
  <c r="Y41"/>
  <c r="X32"/>
  <c r="W56"/>
  <c r="X70"/>
  <c r="X96" s="1"/>
  <c r="Y46"/>
  <c r="W64"/>
  <c r="W83" s="1"/>
  <c r="X40"/>
  <c r="X36"/>
  <c r="W60"/>
  <c r="W84" s="1"/>
  <c r="V55"/>
  <c r="V82" s="1"/>
  <c r="W31"/>
  <c r="R68"/>
  <c r="S44"/>
  <c r="Q88"/>
  <c r="Q87"/>
  <c r="P86"/>
  <c r="R66"/>
  <c r="S42"/>
  <c r="M144" i="31"/>
  <c r="Q83"/>
  <c r="Q92"/>
  <c r="Q142" s="1"/>
  <c r="R62"/>
  <c r="R101" s="1"/>
  <c r="S38"/>
  <c r="R63"/>
  <c r="R102" s="1"/>
  <c r="S39"/>
  <c r="O99"/>
  <c r="O97" s="1"/>
  <c r="O100"/>
  <c r="O140" s="1"/>
  <c r="Q84"/>
  <c r="Q98"/>
  <c r="S43"/>
  <c r="R67"/>
  <c r="R93" s="1"/>
  <c r="Q104"/>
  <c r="Q106"/>
  <c r="Q105"/>
  <c r="P138"/>
  <c r="R56"/>
  <c r="S32"/>
  <c r="R71"/>
  <c r="R90" s="1"/>
  <c r="S47"/>
  <c r="S50"/>
  <c r="R74"/>
  <c r="R85" s="1"/>
  <c r="R60"/>
  <c r="S36"/>
  <c r="R54"/>
  <c r="S30"/>
  <c r="P142"/>
  <c r="AJ142" s="1"/>
  <c r="R64"/>
  <c r="S40"/>
  <c r="Q55"/>
  <c r="Q82" s="1"/>
  <c r="R31"/>
  <c r="R72"/>
  <c r="R89" s="1"/>
  <c r="S48"/>
  <c r="R69"/>
  <c r="R94" s="1"/>
  <c r="S45"/>
  <c r="P103"/>
  <c r="Q138"/>
  <c r="R70"/>
  <c r="R96" s="1"/>
  <c r="S46"/>
  <c r="R53"/>
  <c r="S29"/>
  <c r="R61"/>
  <c r="S37"/>
  <c r="R65"/>
  <c r="S41"/>
  <c r="O88"/>
  <c r="O87"/>
  <c r="P68"/>
  <c r="Q44"/>
  <c r="P66"/>
  <c r="Q42"/>
  <c r="N86"/>
  <c r="N139" s="1"/>
  <c r="V47" i="29"/>
  <c r="U71"/>
  <c r="U90" s="1"/>
  <c r="V36"/>
  <c r="U60"/>
  <c r="U84" s="1"/>
  <c r="V29"/>
  <c r="U53"/>
  <c r="V41"/>
  <c r="U65"/>
  <c r="V39"/>
  <c r="U63"/>
  <c r="U102" s="1"/>
  <c r="V32"/>
  <c r="U56"/>
  <c r="V30"/>
  <c r="U54"/>
  <c r="V50"/>
  <c r="U74"/>
  <c r="U85" s="1"/>
  <c r="T82"/>
  <c r="V40"/>
  <c r="U64"/>
  <c r="V38"/>
  <c r="U62"/>
  <c r="U101" s="1"/>
  <c r="V31"/>
  <c r="U55"/>
  <c r="V43"/>
  <c r="U67"/>
  <c r="U93" s="1"/>
  <c r="Q48"/>
  <c r="P72"/>
  <c r="P89" s="1"/>
  <c r="U46"/>
  <c r="T70"/>
  <c r="T96" s="1"/>
  <c r="T83"/>
  <c r="K143" i="30"/>
  <c r="O61"/>
  <c r="P37"/>
  <c r="M103"/>
  <c r="K144"/>
  <c r="P44"/>
  <c r="O68"/>
  <c r="M88"/>
  <c r="M87"/>
  <c r="I163"/>
  <c r="I159"/>
  <c r="N105"/>
  <c r="N104"/>
  <c r="N106"/>
  <c r="N98"/>
  <c r="N66"/>
  <c r="O42"/>
  <c r="L86"/>
  <c r="L139" s="1"/>
  <c r="L99" i="29"/>
  <c r="L97" s="1"/>
  <c r="L100"/>
  <c r="L140" s="1"/>
  <c r="P45"/>
  <c r="O69"/>
  <c r="O94" s="1"/>
  <c r="O92" s="1"/>
  <c r="O142" s="1"/>
  <c r="N98"/>
  <c r="N105"/>
  <c r="N106"/>
  <c r="N104"/>
  <c r="N142"/>
  <c r="K139"/>
  <c r="M103"/>
  <c r="P37"/>
  <c r="O61"/>
  <c r="L86"/>
  <c r="O42"/>
  <c r="N66"/>
  <c r="N68"/>
  <c r="O44"/>
  <c r="M88"/>
  <c r="M87"/>
  <c r="N142" i="28"/>
  <c r="O69"/>
  <c r="O94" s="1"/>
  <c r="O92" s="1"/>
  <c r="O142" s="1"/>
  <c r="P45"/>
  <c r="T43" i="32" l="1"/>
  <c r="S67"/>
  <c r="S93" s="1"/>
  <c r="R92"/>
  <c r="R142" s="1"/>
  <c r="R141"/>
  <c r="T47"/>
  <c r="S71"/>
  <c r="S90" s="1"/>
  <c r="W55"/>
  <c r="X31"/>
  <c r="X64"/>
  <c r="X83" s="1"/>
  <c r="Y40"/>
  <c r="X56"/>
  <c r="Y32"/>
  <c r="X69"/>
  <c r="X94" s="1"/>
  <c r="Y45"/>
  <c r="X62"/>
  <c r="X101" s="1"/>
  <c r="Y38"/>
  <c r="W82"/>
  <c r="X60"/>
  <c r="X84" s="1"/>
  <c r="Y36"/>
  <c r="X63"/>
  <c r="X102" s="1"/>
  <c r="Y39"/>
  <c r="X54"/>
  <c r="Y30"/>
  <c r="W138"/>
  <c r="Y70"/>
  <c r="Y96" s="1"/>
  <c r="Z46"/>
  <c r="Z41"/>
  <c r="Y65"/>
  <c r="Y48"/>
  <c r="X72"/>
  <c r="X89" s="1"/>
  <c r="X53"/>
  <c r="Y29"/>
  <c r="Y74"/>
  <c r="Y85" s="1"/>
  <c r="Z50"/>
  <c r="R88"/>
  <c r="R87"/>
  <c r="S66"/>
  <c r="T42"/>
  <c r="S68"/>
  <c r="T44"/>
  <c r="Q86"/>
  <c r="AJ86"/>
  <c r="R92" i="31"/>
  <c r="T37"/>
  <c r="S61"/>
  <c r="T46"/>
  <c r="S70"/>
  <c r="S96" s="1"/>
  <c r="P99"/>
  <c r="P97" s="1"/>
  <c r="AJ97" s="1"/>
  <c r="P100"/>
  <c r="P140" s="1"/>
  <c r="AJ140" s="1"/>
  <c r="T30"/>
  <c r="S54"/>
  <c r="T32"/>
  <c r="S56"/>
  <c r="S67"/>
  <c r="S93" s="1"/>
  <c r="T43"/>
  <c r="R141"/>
  <c r="R83"/>
  <c r="S72"/>
  <c r="S89" s="1"/>
  <c r="T48"/>
  <c r="S64"/>
  <c r="S83" s="1"/>
  <c r="T40"/>
  <c r="R98"/>
  <c r="R84"/>
  <c r="S62"/>
  <c r="S101" s="1"/>
  <c r="T38"/>
  <c r="S65"/>
  <c r="T41"/>
  <c r="S53"/>
  <c r="T29"/>
  <c r="S60"/>
  <c r="T36"/>
  <c r="T47"/>
  <c r="S71"/>
  <c r="S90" s="1"/>
  <c r="Q103"/>
  <c r="R142"/>
  <c r="R105"/>
  <c r="R106"/>
  <c r="R104"/>
  <c r="S69"/>
  <c r="S94" s="1"/>
  <c r="T45"/>
  <c r="R55"/>
  <c r="R82" s="1"/>
  <c r="S31"/>
  <c r="T50"/>
  <c r="S74"/>
  <c r="S85" s="1"/>
  <c r="T39"/>
  <c r="S63"/>
  <c r="S102" s="1"/>
  <c r="Q66"/>
  <c r="R42"/>
  <c r="O86"/>
  <c r="O139" s="1"/>
  <c r="P88"/>
  <c r="P87"/>
  <c r="N143"/>
  <c r="N144"/>
  <c r="Q68"/>
  <c r="R44"/>
  <c r="U83" i="29"/>
  <c r="K161" i="30"/>
  <c r="K163"/>
  <c r="N103"/>
  <c r="N100" s="1"/>
  <c r="N140" s="1"/>
  <c r="W30" i="29"/>
  <c r="V54"/>
  <c r="V63"/>
  <c r="V102" s="1"/>
  <c r="W39"/>
  <c r="W29"/>
  <c r="V53"/>
  <c r="W47"/>
  <c r="V71"/>
  <c r="V90" s="1"/>
  <c r="U141"/>
  <c r="R48"/>
  <c r="Q72"/>
  <c r="Q89" s="1"/>
  <c r="W31"/>
  <c r="V55"/>
  <c r="W40"/>
  <c r="V64"/>
  <c r="U82"/>
  <c r="U138"/>
  <c r="W50"/>
  <c r="V74"/>
  <c r="V85" s="1"/>
  <c r="V56"/>
  <c r="W32"/>
  <c r="W41"/>
  <c r="V65"/>
  <c r="W36"/>
  <c r="V60"/>
  <c r="V84" s="1"/>
  <c r="V46"/>
  <c r="U70"/>
  <c r="U96" s="1"/>
  <c r="W43"/>
  <c r="V67"/>
  <c r="V93" s="1"/>
  <c r="W38"/>
  <c r="V62"/>
  <c r="V101" s="1"/>
  <c r="V141" s="1"/>
  <c r="L139"/>
  <c r="L143" s="1"/>
  <c r="L162" s="1"/>
  <c r="N88" i="30"/>
  <c r="N87"/>
  <c r="N86" s="1"/>
  <c r="P68"/>
  <c r="Q44"/>
  <c r="M86"/>
  <c r="M100"/>
  <c r="M140" s="1"/>
  <c r="M99"/>
  <c r="M97" s="1"/>
  <c r="O106"/>
  <c r="O105"/>
  <c r="O104"/>
  <c r="O98"/>
  <c r="O66"/>
  <c r="P42"/>
  <c r="L143"/>
  <c r="L144"/>
  <c r="P61"/>
  <c r="Q37"/>
  <c r="N99"/>
  <c r="N97" s="1"/>
  <c r="Q37" i="29"/>
  <c r="P61"/>
  <c r="Q45"/>
  <c r="P69"/>
  <c r="P94" s="1"/>
  <c r="P92" s="1"/>
  <c r="K144"/>
  <c r="K143"/>
  <c r="N103"/>
  <c r="O104"/>
  <c r="O105"/>
  <c r="O106"/>
  <c r="O98"/>
  <c r="M99"/>
  <c r="M97" s="1"/>
  <c r="M100"/>
  <c r="M140" s="1"/>
  <c r="M86"/>
  <c r="O68"/>
  <c r="P44"/>
  <c r="O66"/>
  <c r="P42"/>
  <c r="N88"/>
  <c r="N87"/>
  <c r="Q45" i="28"/>
  <c r="P69"/>
  <c r="P94" s="1"/>
  <c r="P92" s="1"/>
  <c r="T71" i="32" l="1"/>
  <c r="T90" s="1"/>
  <c r="U47"/>
  <c r="T67"/>
  <c r="T93" s="1"/>
  <c r="U43"/>
  <c r="S92"/>
  <c r="S142" s="1"/>
  <c r="S141"/>
  <c r="Z48"/>
  <c r="Y72"/>
  <c r="Y89" s="1"/>
  <c r="AA50"/>
  <c r="Z74"/>
  <c r="Z85" s="1"/>
  <c r="AA46"/>
  <c r="Z70"/>
  <c r="Z96" s="1"/>
  <c r="Y63"/>
  <c r="Y102" s="1"/>
  <c r="Z39"/>
  <c r="AA41"/>
  <c r="Z65"/>
  <c r="Y62"/>
  <c r="Y101" s="1"/>
  <c r="Z38"/>
  <c r="Y56"/>
  <c r="Z32"/>
  <c r="X55"/>
  <c r="X82" s="1"/>
  <c r="Y31"/>
  <c r="Z29"/>
  <c r="Y53"/>
  <c r="Y54"/>
  <c r="Z30"/>
  <c r="Z36"/>
  <c r="Y60"/>
  <c r="Y84" s="1"/>
  <c r="Z45"/>
  <c r="Y69"/>
  <c r="Y94" s="1"/>
  <c r="Y64"/>
  <c r="Y83" s="1"/>
  <c r="Z40"/>
  <c r="R86"/>
  <c r="T68"/>
  <c r="U44"/>
  <c r="S88"/>
  <c r="S87"/>
  <c r="T66"/>
  <c r="U42"/>
  <c r="N159" i="31"/>
  <c r="N163"/>
  <c r="S55"/>
  <c r="S82" s="1"/>
  <c r="T31"/>
  <c r="T71"/>
  <c r="T90" s="1"/>
  <c r="U47"/>
  <c r="S141"/>
  <c r="U30"/>
  <c r="T54"/>
  <c r="T70"/>
  <c r="T96" s="1"/>
  <c r="U46"/>
  <c r="P86"/>
  <c r="AJ86" s="1"/>
  <c r="R138"/>
  <c r="U29"/>
  <c r="T53"/>
  <c r="U38"/>
  <c r="T62"/>
  <c r="T101" s="1"/>
  <c r="U40"/>
  <c r="T64"/>
  <c r="U43"/>
  <c r="T67"/>
  <c r="T93" s="1"/>
  <c r="T69"/>
  <c r="T94" s="1"/>
  <c r="U45"/>
  <c r="S84"/>
  <c r="S98"/>
  <c r="T56"/>
  <c r="U32"/>
  <c r="T61"/>
  <c r="U37"/>
  <c r="S92"/>
  <c r="S142" s="1"/>
  <c r="T74"/>
  <c r="T85" s="1"/>
  <c r="U50"/>
  <c r="T63"/>
  <c r="T102" s="1"/>
  <c r="U39"/>
  <c r="Q100"/>
  <c r="Q140" s="1"/>
  <c r="Q99"/>
  <c r="Q97" s="1"/>
  <c r="U36"/>
  <c r="T60"/>
  <c r="T65"/>
  <c r="U41"/>
  <c r="U48"/>
  <c r="T72"/>
  <c r="T89" s="1"/>
  <c r="S105"/>
  <c r="S106"/>
  <c r="S104"/>
  <c r="R103"/>
  <c r="Q88"/>
  <c r="Q87"/>
  <c r="R68"/>
  <c r="S44"/>
  <c r="R66"/>
  <c r="S42"/>
  <c r="O143"/>
  <c r="O162" s="1"/>
  <c r="O144"/>
  <c r="M139" i="30"/>
  <c r="L144" i="29"/>
  <c r="X43"/>
  <c r="W67"/>
  <c r="W93" s="1"/>
  <c r="K161"/>
  <c r="K163"/>
  <c r="W56"/>
  <c r="X32"/>
  <c r="X29"/>
  <c r="W53"/>
  <c r="X30"/>
  <c r="W54"/>
  <c r="X38"/>
  <c r="W62"/>
  <c r="W101" s="1"/>
  <c r="W46"/>
  <c r="V70"/>
  <c r="V96" s="1"/>
  <c r="W65"/>
  <c r="X41"/>
  <c r="X50"/>
  <c r="W74"/>
  <c r="W85" s="1"/>
  <c r="X40"/>
  <c r="W64"/>
  <c r="R72"/>
  <c r="R89" s="1"/>
  <c r="S48"/>
  <c r="V138"/>
  <c r="V82"/>
  <c r="W71"/>
  <c r="W90" s="1"/>
  <c r="X47"/>
  <c r="V83"/>
  <c r="X36"/>
  <c r="W60"/>
  <c r="W84" s="1"/>
  <c r="X31"/>
  <c r="W55"/>
  <c r="W63"/>
  <c r="W102" s="1"/>
  <c r="X39"/>
  <c r="O103"/>
  <c r="Q61" i="30"/>
  <c r="R37"/>
  <c r="P66"/>
  <c r="Q42"/>
  <c r="O103"/>
  <c r="O88"/>
  <c r="O87"/>
  <c r="O86" s="1"/>
  <c r="L162"/>
  <c r="N139"/>
  <c r="M143"/>
  <c r="M160" s="1"/>
  <c r="AJ160" s="1"/>
  <c r="P106"/>
  <c r="P105"/>
  <c r="P104"/>
  <c r="P98"/>
  <c r="M144"/>
  <c r="Q68"/>
  <c r="R44"/>
  <c r="M139" i="29"/>
  <c r="M144" s="1"/>
  <c r="N100"/>
  <c r="N140" s="1"/>
  <c r="N99"/>
  <c r="N97" s="1"/>
  <c r="P142"/>
  <c r="AJ142" s="1"/>
  <c r="AJ92"/>
  <c r="Q69"/>
  <c r="Q94" s="1"/>
  <c r="Q92" s="1"/>
  <c r="Q142" s="1"/>
  <c r="R45"/>
  <c r="Q61"/>
  <c r="R37"/>
  <c r="P104"/>
  <c r="P105"/>
  <c r="P106"/>
  <c r="P98"/>
  <c r="N86"/>
  <c r="P68"/>
  <c r="Q44"/>
  <c r="P66"/>
  <c r="Q42"/>
  <c r="O88"/>
  <c r="O87"/>
  <c r="P142" i="28"/>
  <c r="Q69"/>
  <c r="Q94" s="1"/>
  <c r="Q92" s="1"/>
  <c r="Q142" s="1"/>
  <c r="R45"/>
  <c r="K163"/>
  <c r="V47" i="32" l="1"/>
  <c r="U71"/>
  <c r="U90" s="1"/>
  <c r="T92"/>
  <c r="T142" s="1"/>
  <c r="T141"/>
  <c r="U67"/>
  <c r="U93" s="1"/>
  <c r="V43"/>
  <c r="S86"/>
  <c r="AA45"/>
  <c r="Z69"/>
  <c r="Z94" s="1"/>
  <c r="AA32"/>
  <c r="Z56"/>
  <c r="AB46"/>
  <c r="AA70"/>
  <c r="AA96" s="1"/>
  <c r="AA48"/>
  <c r="Z72"/>
  <c r="Z89" s="1"/>
  <c r="X138"/>
  <c r="AB41"/>
  <c r="AA65"/>
  <c r="AA30"/>
  <c r="Z54"/>
  <c r="Z31"/>
  <c r="Y55"/>
  <c r="Y82" s="1"/>
  <c r="AA38"/>
  <c r="Z62"/>
  <c r="Z101" s="1"/>
  <c r="AB50"/>
  <c r="AA74"/>
  <c r="AA85" s="1"/>
  <c r="AA40"/>
  <c r="Z64"/>
  <c r="Z83" s="1"/>
  <c r="AA36"/>
  <c r="Z60"/>
  <c r="Z84" s="1"/>
  <c r="AA29"/>
  <c r="Z53"/>
  <c r="AA39"/>
  <c r="Z63"/>
  <c r="Z102" s="1"/>
  <c r="U66"/>
  <c r="V42"/>
  <c r="U68"/>
  <c r="V44"/>
  <c r="T88"/>
  <c r="T87"/>
  <c r="S138" i="31"/>
  <c r="T83"/>
  <c r="S103"/>
  <c r="S99" s="1"/>
  <c r="S97" s="1"/>
  <c r="U53"/>
  <c r="V29"/>
  <c r="R100"/>
  <c r="R140" s="1"/>
  <c r="R99"/>
  <c r="R97" s="1"/>
  <c r="T105"/>
  <c r="T104"/>
  <c r="T106"/>
  <c r="V43"/>
  <c r="U67"/>
  <c r="U93" s="1"/>
  <c r="U62"/>
  <c r="U101" s="1"/>
  <c r="V38"/>
  <c r="P139"/>
  <c r="AJ139" s="1"/>
  <c r="U60"/>
  <c r="V36"/>
  <c r="U64"/>
  <c r="V40"/>
  <c r="U54"/>
  <c r="V30"/>
  <c r="U65"/>
  <c r="V41"/>
  <c r="U74"/>
  <c r="U85" s="1"/>
  <c r="V50"/>
  <c r="V37"/>
  <c r="U61"/>
  <c r="T141"/>
  <c r="U70"/>
  <c r="U96" s="1"/>
  <c r="V46"/>
  <c r="U31"/>
  <c r="T55"/>
  <c r="T82" s="1"/>
  <c r="T92"/>
  <c r="T142" s="1"/>
  <c r="S100"/>
  <c r="S140" s="1"/>
  <c r="V48"/>
  <c r="U72"/>
  <c r="U89" s="1"/>
  <c r="T84"/>
  <c r="T98"/>
  <c r="V39"/>
  <c r="U63"/>
  <c r="U102" s="1"/>
  <c r="V32"/>
  <c r="U56"/>
  <c r="U69"/>
  <c r="U94" s="1"/>
  <c r="V45"/>
  <c r="V47"/>
  <c r="U71"/>
  <c r="U90" s="1"/>
  <c r="Q86"/>
  <c r="Q139" s="1"/>
  <c r="Q143" s="1"/>
  <c r="Q162" s="1"/>
  <c r="R88"/>
  <c r="R87"/>
  <c r="P143"/>
  <c r="T42"/>
  <c r="S66"/>
  <c r="S68"/>
  <c r="T44"/>
  <c r="Y39" i="29"/>
  <c r="X63"/>
  <c r="X102" s="1"/>
  <c r="X74"/>
  <c r="X85" s="1"/>
  <c r="Y50"/>
  <c r="X46"/>
  <c r="W70"/>
  <c r="W96" s="1"/>
  <c r="Y30"/>
  <c r="X54"/>
  <c r="Y43"/>
  <c r="X67"/>
  <c r="X93" s="1"/>
  <c r="N139"/>
  <c r="N143" s="1"/>
  <c r="Y31"/>
  <c r="X55"/>
  <c r="X71"/>
  <c r="X90" s="1"/>
  <c r="Y47"/>
  <c r="S72"/>
  <c r="S89" s="1"/>
  <c r="T48"/>
  <c r="Y32"/>
  <c r="X56"/>
  <c r="X64"/>
  <c r="Y40"/>
  <c r="Y38"/>
  <c r="X62"/>
  <c r="X101" s="1"/>
  <c r="Y29"/>
  <c r="X53"/>
  <c r="Y36"/>
  <c r="X60"/>
  <c r="X84" s="1"/>
  <c r="Y41"/>
  <c r="X65"/>
  <c r="W138"/>
  <c r="W82"/>
  <c r="W83"/>
  <c r="W141"/>
  <c r="O100"/>
  <c r="O140" s="1"/>
  <c r="O99"/>
  <c r="O97" s="1"/>
  <c r="M143"/>
  <c r="M160" s="1"/>
  <c r="AJ160" s="1"/>
  <c r="R68" i="30"/>
  <c r="S44"/>
  <c r="O100"/>
  <c r="O140" s="1"/>
  <c r="O99"/>
  <c r="O97" s="1"/>
  <c r="O139" s="1"/>
  <c r="Q104"/>
  <c r="Q106"/>
  <c r="Q105"/>
  <c r="Q98"/>
  <c r="N143"/>
  <c r="N144"/>
  <c r="R61"/>
  <c r="S37"/>
  <c r="P88"/>
  <c r="P87"/>
  <c r="Q66"/>
  <c r="R42"/>
  <c r="P103"/>
  <c r="S37" i="29"/>
  <c r="R61"/>
  <c r="Q98"/>
  <c r="Q104"/>
  <c r="Q105"/>
  <c r="Q106"/>
  <c r="R69"/>
  <c r="R94" s="1"/>
  <c r="R92" s="1"/>
  <c r="R142" s="1"/>
  <c r="S45"/>
  <c r="P103"/>
  <c r="R42"/>
  <c r="Q66"/>
  <c r="P88"/>
  <c r="P87"/>
  <c r="Q68"/>
  <c r="R44"/>
  <c r="O86"/>
  <c r="S45" i="28"/>
  <c r="R69"/>
  <c r="R94" s="1"/>
  <c r="R92" s="1"/>
  <c r="R142" s="1"/>
  <c r="U92" i="32" l="1"/>
  <c r="U142" s="1"/>
  <c r="U141"/>
  <c r="W47"/>
  <c r="V71"/>
  <c r="V90" s="1"/>
  <c r="W43"/>
  <c r="V67"/>
  <c r="V93" s="1"/>
  <c r="AB38"/>
  <c r="AA62"/>
  <c r="AA101" s="1"/>
  <c r="AB30"/>
  <c r="AA54"/>
  <c r="AC41"/>
  <c r="AB65"/>
  <c r="AB48"/>
  <c r="AA72"/>
  <c r="AA89" s="1"/>
  <c r="AB32"/>
  <c r="AA56"/>
  <c r="AB45"/>
  <c r="AA69"/>
  <c r="AA94" s="1"/>
  <c r="AB39"/>
  <c r="AA63"/>
  <c r="AA102" s="1"/>
  <c r="AB29"/>
  <c r="AA53"/>
  <c r="AB40"/>
  <c r="AA64"/>
  <c r="AA83" s="1"/>
  <c r="Z138"/>
  <c r="AB74"/>
  <c r="AB85" s="1"/>
  <c r="AC50"/>
  <c r="AA31"/>
  <c r="Z55"/>
  <c r="Z82" s="1"/>
  <c r="AB70"/>
  <c r="AB96" s="1"/>
  <c r="AC46"/>
  <c r="Y138"/>
  <c r="AB36"/>
  <c r="AA60"/>
  <c r="AA84" s="1"/>
  <c r="T86"/>
  <c r="U88"/>
  <c r="U87"/>
  <c r="V66"/>
  <c r="W42"/>
  <c r="V68"/>
  <c r="W44"/>
  <c r="P144" i="31"/>
  <c r="AJ144" s="1"/>
  <c r="T138"/>
  <c r="Q144"/>
  <c r="U141"/>
  <c r="T103"/>
  <c r="U84"/>
  <c r="U98"/>
  <c r="V56"/>
  <c r="W32"/>
  <c r="W46"/>
  <c r="V70"/>
  <c r="V96" s="1"/>
  <c r="U105"/>
  <c r="U104"/>
  <c r="U106"/>
  <c r="V65"/>
  <c r="W41"/>
  <c r="V64"/>
  <c r="W40"/>
  <c r="U92"/>
  <c r="U142" s="1"/>
  <c r="W29"/>
  <c r="V53"/>
  <c r="V71"/>
  <c r="V90" s="1"/>
  <c r="W47"/>
  <c r="W39"/>
  <c r="V63"/>
  <c r="V102" s="1"/>
  <c r="W48"/>
  <c r="V72"/>
  <c r="V89" s="1"/>
  <c r="W50"/>
  <c r="V74"/>
  <c r="V85" s="1"/>
  <c r="W30"/>
  <c r="V54"/>
  <c r="V60"/>
  <c r="W36"/>
  <c r="W38"/>
  <c r="V62"/>
  <c r="V101" s="1"/>
  <c r="R86"/>
  <c r="R139" s="1"/>
  <c r="R143" s="1"/>
  <c r="R162" s="1"/>
  <c r="U55"/>
  <c r="U138" s="1"/>
  <c r="V31"/>
  <c r="V69"/>
  <c r="V94" s="1"/>
  <c r="W45"/>
  <c r="W37"/>
  <c r="V61"/>
  <c r="W43"/>
  <c r="V67"/>
  <c r="V93" s="1"/>
  <c r="U83"/>
  <c r="T68"/>
  <c r="U44"/>
  <c r="S88"/>
  <c r="S87"/>
  <c r="P162"/>
  <c r="AJ143"/>
  <c r="T66"/>
  <c r="U42"/>
  <c r="N144" i="29"/>
  <c r="O143" i="30"/>
  <c r="O162" s="1"/>
  <c r="X83" i="29"/>
  <c r="X138"/>
  <c r="X141"/>
  <c r="O139"/>
  <c r="O144" s="1"/>
  <c r="Y64"/>
  <c r="Z40"/>
  <c r="U48"/>
  <c r="T72"/>
  <c r="T89" s="1"/>
  <c r="Y67"/>
  <c r="Y93" s="1"/>
  <c r="Z43"/>
  <c r="X70"/>
  <c r="X96" s="1"/>
  <c r="Y46"/>
  <c r="Z39"/>
  <c r="Y63"/>
  <c r="Y102" s="1"/>
  <c r="Y60"/>
  <c r="Y84" s="1"/>
  <c r="Z36"/>
  <c r="Z38"/>
  <c r="Y62"/>
  <c r="Y101" s="1"/>
  <c r="Y141" s="1"/>
  <c r="Y56"/>
  <c r="Z32"/>
  <c r="Z47"/>
  <c r="Y71"/>
  <c r="Y90" s="1"/>
  <c r="Y54"/>
  <c r="Z30"/>
  <c r="X82"/>
  <c r="Y65"/>
  <c r="Z41"/>
  <c r="Y53"/>
  <c r="Z29"/>
  <c r="Y55"/>
  <c r="Z31"/>
  <c r="Y74"/>
  <c r="Y85" s="1"/>
  <c r="Z50"/>
  <c r="Q88" i="30"/>
  <c r="Q87"/>
  <c r="Q86" s="1"/>
  <c r="P100"/>
  <c r="P140" s="1"/>
  <c r="P99"/>
  <c r="P97" s="1"/>
  <c r="AJ97" s="1"/>
  <c r="P86"/>
  <c r="Q103"/>
  <c r="S68"/>
  <c r="T44"/>
  <c r="O144"/>
  <c r="R105"/>
  <c r="R104"/>
  <c r="R106"/>
  <c r="R98"/>
  <c r="S61"/>
  <c r="T37"/>
  <c r="R66"/>
  <c r="S42"/>
  <c r="N163"/>
  <c r="N159"/>
  <c r="T37" i="29"/>
  <c r="S61"/>
  <c r="Q103"/>
  <c r="T45"/>
  <c r="S69"/>
  <c r="S94" s="1"/>
  <c r="S92" s="1"/>
  <c r="S142" s="1"/>
  <c r="R98"/>
  <c r="R106"/>
  <c r="R104"/>
  <c r="R105"/>
  <c r="P100"/>
  <c r="P140" s="1"/>
  <c r="P99"/>
  <c r="P97" s="1"/>
  <c r="S42"/>
  <c r="R66"/>
  <c r="R68"/>
  <c r="S44"/>
  <c r="Q88"/>
  <c r="Q87"/>
  <c r="N163"/>
  <c r="N159"/>
  <c r="P86"/>
  <c r="S69" i="28"/>
  <c r="S94" s="1"/>
  <c r="S92" s="1"/>
  <c r="S142" s="1"/>
  <c r="T45"/>
  <c r="X43" i="32" l="1"/>
  <c r="W67"/>
  <c r="W93" s="1"/>
  <c r="V92"/>
  <c r="V142" s="1"/>
  <c r="V141"/>
  <c r="W71"/>
  <c r="W90" s="1"/>
  <c r="X47"/>
  <c r="AD46"/>
  <c r="AC70"/>
  <c r="AC96" s="1"/>
  <c r="AB56"/>
  <c r="AC32"/>
  <c r="AD41"/>
  <c r="AC65"/>
  <c r="AB62"/>
  <c r="AB101" s="1"/>
  <c r="AC38"/>
  <c r="AC36"/>
  <c r="AB60"/>
  <c r="AB84" s="1"/>
  <c r="AC40"/>
  <c r="AB64"/>
  <c r="AB83" s="1"/>
  <c r="AC39"/>
  <c r="AB63"/>
  <c r="AB102" s="1"/>
  <c r="AA82"/>
  <c r="AD50"/>
  <c r="AC74"/>
  <c r="AC85" s="1"/>
  <c r="AC45"/>
  <c r="AB69"/>
  <c r="AB94" s="1"/>
  <c r="AB72"/>
  <c r="AB89" s="1"/>
  <c r="AC48"/>
  <c r="AB54"/>
  <c r="AC30"/>
  <c r="AB31"/>
  <c r="AA55"/>
  <c r="AA138" s="1"/>
  <c r="AC29"/>
  <c r="AB53"/>
  <c r="W66"/>
  <c r="X42"/>
  <c r="W68"/>
  <c r="X44"/>
  <c r="V88"/>
  <c r="V87"/>
  <c r="U86"/>
  <c r="R144" i="31"/>
  <c r="T99"/>
  <c r="T97" s="1"/>
  <c r="T100"/>
  <c r="T140" s="1"/>
  <c r="U82"/>
  <c r="V83"/>
  <c r="U103"/>
  <c r="X43"/>
  <c r="W67"/>
  <c r="W93" s="1"/>
  <c r="V98"/>
  <c r="V84"/>
  <c r="W74"/>
  <c r="W85" s="1"/>
  <c r="X50"/>
  <c r="X39"/>
  <c r="W63"/>
  <c r="W102" s="1"/>
  <c r="W53"/>
  <c r="X29"/>
  <c r="W70"/>
  <c r="W96" s="1"/>
  <c r="X46"/>
  <c r="X45"/>
  <c r="W69"/>
  <c r="W94" s="1"/>
  <c r="X36"/>
  <c r="W60"/>
  <c r="X40"/>
  <c r="W64"/>
  <c r="V92"/>
  <c r="V142" s="1"/>
  <c r="X37"/>
  <c r="W61"/>
  <c r="W62"/>
  <c r="W101" s="1"/>
  <c r="X38"/>
  <c r="X30"/>
  <c r="W54"/>
  <c r="W72"/>
  <c r="W89" s="1"/>
  <c r="X48"/>
  <c r="V106"/>
  <c r="V104"/>
  <c r="V105"/>
  <c r="W31"/>
  <c r="V55"/>
  <c r="V138" s="1"/>
  <c r="V141"/>
  <c r="X47"/>
  <c r="W71"/>
  <c r="W90" s="1"/>
  <c r="W65"/>
  <c r="W83" s="1"/>
  <c r="X41"/>
  <c r="X32"/>
  <c r="W56"/>
  <c r="V82"/>
  <c r="T88"/>
  <c r="T87"/>
  <c r="U66"/>
  <c r="V42"/>
  <c r="U68"/>
  <c r="V44"/>
  <c r="S86"/>
  <c r="S139" s="1"/>
  <c r="O143" i="29"/>
  <c r="O162" s="1"/>
  <c r="AA50"/>
  <c r="Z74"/>
  <c r="Z85" s="1"/>
  <c r="Z53"/>
  <c r="AA29"/>
  <c r="AA47"/>
  <c r="Z71"/>
  <c r="Z90" s="1"/>
  <c r="AA38"/>
  <c r="Z62"/>
  <c r="Z101" s="1"/>
  <c r="Z63"/>
  <c r="Z102" s="1"/>
  <c r="AA39"/>
  <c r="Y83"/>
  <c r="AA43"/>
  <c r="Z67"/>
  <c r="Z93" s="1"/>
  <c r="Z64"/>
  <c r="AA40"/>
  <c r="AA31"/>
  <c r="Z55"/>
  <c r="Z65"/>
  <c r="AA41"/>
  <c r="V48"/>
  <c r="U72"/>
  <c r="U89" s="1"/>
  <c r="Y138"/>
  <c r="Y82"/>
  <c r="AA30"/>
  <c r="Z54"/>
  <c r="Z56"/>
  <c r="AA32"/>
  <c r="AA36"/>
  <c r="Z60"/>
  <c r="Z84" s="1"/>
  <c r="Y70"/>
  <c r="Y96" s="1"/>
  <c r="Z46"/>
  <c r="S106" i="30"/>
  <c r="S105"/>
  <c r="S104"/>
  <c r="S98"/>
  <c r="R103"/>
  <c r="T61"/>
  <c r="U37"/>
  <c r="T68"/>
  <c r="U44"/>
  <c r="P139"/>
  <c r="P144" s="1"/>
  <c r="AJ144" s="1"/>
  <c r="AJ86"/>
  <c r="R88"/>
  <c r="R87"/>
  <c r="S66"/>
  <c r="T42"/>
  <c r="Q100"/>
  <c r="Q140" s="1"/>
  <c r="Q99"/>
  <c r="Q97" s="1"/>
  <c r="Q139" s="1"/>
  <c r="AJ140"/>
  <c r="R103" i="29"/>
  <c r="R100" s="1"/>
  <c r="R140" s="1"/>
  <c r="U37"/>
  <c r="T61"/>
  <c r="S105"/>
  <c r="S106"/>
  <c r="S98"/>
  <c r="S104"/>
  <c r="U45"/>
  <c r="T69"/>
  <c r="T94" s="1"/>
  <c r="T92" s="1"/>
  <c r="T142" s="1"/>
  <c r="Q100"/>
  <c r="Q140" s="1"/>
  <c r="Q99"/>
  <c r="Q97" s="1"/>
  <c r="Q86"/>
  <c r="P139"/>
  <c r="AJ86"/>
  <c r="S66"/>
  <c r="T42"/>
  <c r="S68"/>
  <c r="T44"/>
  <c r="R88"/>
  <c r="R87"/>
  <c r="T69" i="28"/>
  <c r="T94" s="1"/>
  <c r="T92" s="1"/>
  <c r="T142" s="1"/>
  <c r="U45"/>
  <c r="Y43" i="32" l="1"/>
  <c r="X67"/>
  <c r="X93" s="1"/>
  <c r="W92"/>
  <c r="W142" s="1"/>
  <c r="W141"/>
  <c r="Y47"/>
  <c r="X71"/>
  <c r="X90" s="1"/>
  <c r="AB82"/>
  <c r="AB138"/>
  <c r="AD45"/>
  <c r="AC69"/>
  <c r="AC94" s="1"/>
  <c r="AD65"/>
  <c r="AD83" s="1"/>
  <c r="AE41"/>
  <c r="AE46"/>
  <c r="AD70"/>
  <c r="AD96" s="1"/>
  <c r="AC31"/>
  <c r="AB55"/>
  <c r="AD30"/>
  <c r="AC54"/>
  <c r="AD40"/>
  <c r="AE40" s="1"/>
  <c r="AC64"/>
  <c r="AC83" s="1"/>
  <c r="AD36"/>
  <c r="AC60"/>
  <c r="AC84" s="1"/>
  <c r="AE50"/>
  <c r="AD74"/>
  <c r="AD85" s="1"/>
  <c r="V86"/>
  <c r="AD29"/>
  <c r="AC53"/>
  <c r="AD48"/>
  <c r="AC72"/>
  <c r="AC89" s="1"/>
  <c r="AD39"/>
  <c r="AC63"/>
  <c r="AC102" s="1"/>
  <c r="AD38"/>
  <c r="AC62"/>
  <c r="AC101" s="1"/>
  <c r="AD32"/>
  <c r="AC56"/>
  <c r="W88"/>
  <c r="W87"/>
  <c r="X66"/>
  <c r="Y42"/>
  <c r="X68"/>
  <c r="Y44"/>
  <c r="T86" i="31"/>
  <c r="T139" s="1"/>
  <c r="W141"/>
  <c r="U100"/>
  <c r="U140" s="1"/>
  <c r="U99"/>
  <c r="U97" s="1"/>
  <c r="Y40"/>
  <c r="X64"/>
  <c r="X69"/>
  <c r="X94" s="1"/>
  <c r="Y45"/>
  <c r="Y43"/>
  <c r="X67"/>
  <c r="X93" s="1"/>
  <c r="Y41"/>
  <c r="X65"/>
  <c r="Y48"/>
  <c r="X72"/>
  <c r="X89" s="1"/>
  <c r="X62"/>
  <c r="X101" s="1"/>
  <c r="Y38"/>
  <c r="Y29"/>
  <c r="X53"/>
  <c r="Y50"/>
  <c r="X74"/>
  <c r="X85" s="1"/>
  <c r="W92"/>
  <c r="Y32"/>
  <c r="X56"/>
  <c r="X31"/>
  <c r="W55"/>
  <c r="W138" s="1"/>
  <c r="Y30"/>
  <c r="X54"/>
  <c r="Y37"/>
  <c r="X61"/>
  <c r="Y36"/>
  <c r="X60"/>
  <c r="Y39"/>
  <c r="X63"/>
  <c r="X102" s="1"/>
  <c r="Y47"/>
  <c r="X71"/>
  <c r="X90" s="1"/>
  <c r="W104"/>
  <c r="W105"/>
  <c r="W106"/>
  <c r="W84"/>
  <c r="W98"/>
  <c r="Y46"/>
  <c r="X70"/>
  <c r="X96" s="1"/>
  <c r="V103"/>
  <c r="W142"/>
  <c r="V68"/>
  <c r="W44"/>
  <c r="T143"/>
  <c r="T144"/>
  <c r="S143"/>
  <c r="S144"/>
  <c r="U88"/>
  <c r="U87"/>
  <c r="V66"/>
  <c r="W42"/>
  <c r="Q143" i="30"/>
  <c r="Q162" s="1"/>
  <c r="Z141" i="29"/>
  <c r="AA56"/>
  <c r="AB32"/>
  <c r="AB47"/>
  <c r="AA71"/>
  <c r="AA90" s="1"/>
  <c r="AB50"/>
  <c r="AA74"/>
  <c r="AA85" s="1"/>
  <c r="AA63"/>
  <c r="AA102" s="1"/>
  <c r="AB39"/>
  <c r="Z83"/>
  <c r="AA46"/>
  <c r="Z70"/>
  <c r="Z96" s="1"/>
  <c r="AA65"/>
  <c r="AB41"/>
  <c r="AA64"/>
  <c r="AB40"/>
  <c r="AA62"/>
  <c r="AA101" s="1"/>
  <c r="AB38"/>
  <c r="Z82"/>
  <c r="Z138"/>
  <c r="AB36"/>
  <c r="AA60"/>
  <c r="AA84" s="1"/>
  <c r="AB30"/>
  <c r="AA54"/>
  <c r="W48"/>
  <c r="V72"/>
  <c r="V89" s="1"/>
  <c r="AB31"/>
  <c r="AA55"/>
  <c r="AB43"/>
  <c r="AA67"/>
  <c r="AA93" s="1"/>
  <c r="AA53"/>
  <c r="AB29"/>
  <c r="S88" i="30"/>
  <c r="S87"/>
  <c r="S86" s="1"/>
  <c r="T66"/>
  <c r="U42"/>
  <c r="Q144"/>
  <c r="R86"/>
  <c r="S103"/>
  <c r="R100"/>
  <c r="R140" s="1"/>
  <c r="R99"/>
  <c r="R97" s="1"/>
  <c r="T106"/>
  <c r="T105"/>
  <c r="T104"/>
  <c r="T98"/>
  <c r="U68"/>
  <c r="V44"/>
  <c r="P143"/>
  <c r="AJ139"/>
  <c r="U61"/>
  <c r="V37"/>
  <c r="R99" i="29"/>
  <c r="R97" s="1"/>
  <c r="V45"/>
  <c r="U69"/>
  <c r="U94" s="1"/>
  <c r="U92" s="1"/>
  <c r="U142" s="1"/>
  <c r="V37"/>
  <c r="U61"/>
  <c r="Q139"/>
  <c r="Q143" s="1"/>
  <c r="Q162" s="1"/>
  <c r="T105"/>
  <c r="T98"/>
  <c r="T106"/>
  <c r="T104"/>
  <c r="S103"/>
  <c r="R86"/>
  <c r="T66"/>
  <c r="U42"/>
  <c r="P143"/>
  <c r="P144"/>
  <c r="T68"/>
  <c r="U44"/>
  <c r="S88"/>
  <c r="S87"/>
  <c r="V45" i="28"/>
  <c r="U69"/>
  <c r="U94" s="1"/>
  <c r="U92" s="1"/>
  <c r="U142" s="1"/>
  <c r="Y67" i="32" l="1"/>
  <c r="Y93" s="1"/>
  <c r="Z43"/>
  <c r="Y71"/>
  <c r="Y90" s="1"/>
  <c r="Z47"/>
  <c r="X141"/>
  <c r="X92"/>
  <c r="X142" s="1"/>
  <c r="AD53"/>
  <c r="AE29"/>
  <c r="AE65"/>
  <c r="AF41"/>
  <c r="AD60"/>
  <c r="AD84" s="1"/>
  <c r="AE36"/>
  <c r="AD54"/>
  <c r="AE30"/>
  <c r="AE32"/>
  <c r="AD56"/>
  <c r="AD72"/>
  <c r="AD89" s="1"/>
  <c r="AE48"/>
  <c r="AE74"/>
  <c r="AE85" s="1"/>
  <c r="AF50"/>
  <c r="AE64"/>
  <c r="AE83" s="1"/>
  <c r="AF40"/>
  <c r="AD31"/>
  <c r="AC55"/>
  <c r="AC138" s="1"/>
  <c r="AE70"/>
  <c r="AE96" s="1"/>
  <c r="AF46"/>
  <c r="AD69"/>
  <c r="AD94" s="1"/>
  <c r="AE45"/>
  <c r="AE38"/>
  <c r="AD62"/>
  <c r="AD101" s="1"/>
  <c r="AD63"/>
  <c r="AD102" s="1"/>
  <c r="AE39"/>
  <c r="W86"/>
  <c r="Y68"/>
  <c r="Z44"/>
  <c r="Y66"/>
  <c r="Z42"/>
  <c r="X88"/>
  <c r="X87"/>
  <c r="T161" i="31"/>
  <c r="T163"/>
  <c r="Z43"/>
  <c r="Y67"/>
  <c r="Y93" s="1"/>
  <c r="X84"/>
  <c r="X98"/>
  <c r="Y74"/>
  <c r="Y85" s="1"/>
  <c r="Z50"/>
  <c r="X141"/>
  <c r="Z41"/>
  <c r="Y65"/>
  <c r="Z40"/>
  <c r="Y64"/>
  <c r="W82"/>
  <c r="X106"/>
  <c r="X105"/>
  <c r="X104"/>
  <c r="Z48"/>
  <c r="Y72"/>
  <c r="Y89" s="1"/>
  <c r="V99"/>
  <c r="V97" s="1"/>
  <c r="V100"/>
  <c r="V140" s="1"/>
  <c r="Z39"/>
  <c r="Y63"/>
  <c r="Y102" s="1"/>
  <c r="Y61"/>
  <c r="Z37"/>
  <c r="Y31"/>
  <c r="X55"/>
  <c r="X138" s="1"/>
  <c r="Z38"/>
  <c r="Y62"/>
  <c r="Y101" s="1"/>
  <c r="W103"/>
  <c r="X83"/>
  <c r="Y53"/>
  <c r="Z29"/>
  <c r="Z46"/>
  <c r="Y70"/>
  <c r="Y96" s="1"/>
  <c r="Z47"/>
  <c r="Y71"/>
  <c r="Y90" s="1"/>
  <c r="Z36"/>
  <c r="Y60"/>
  <c r="Y54"/>
  <c r="Z30"/>
  <c r="Z32"/>
  <c r="Y56"/>
  <c r="Y69"/>
  <c r="Y94" s="1"/>
  <c r="Z45"/>
  <c r="X142"/>
  <c r="X92"/>
  <c r="X42"/>
  <c r="W66"/>
  <c r="V88"/>
  <c r="V87"/>
  <c r="S163"/>
  <c r="S161"/>
  <c r="X44"/>
  <c r="W68"/>
  <c r="U86"/>
  <c r="U139" s="1"/>
  <c r="T103" i="30"/>
  <c r="T100" s="1"/>
  <c r="T140" s="1"/>
  <c r="R139"/>
  <c r="R143" s="1"/>
  <c r="R162" s="1"/>
  <c r="AA141" i="29"/>
  <c r="AC38"/>
  <c r="AB62"/>
  <c r="AB101" s="1"/>
  <c r="AB65"/>
  <c r="AC41"/>
  <c r="AB74"/>
  <c r="AB85" s="1"/>
  <c r="AC50"/>
  <c r="AA138"/>
  <c r="AA82"/>
  <c r="AB55"/>
  <c r="AC31"/>
  <c r="AB54"/>
  <c r="AC30"/>
  <c r="AA70"/>
  <c r="AA96" s="1"/>
  <c r="AB46"/>
  <c r="AB56"/>
  <c r="AC32"/>
  <c r="AB53"/>
  <c r="AC29"/>
  <c r="AB64"/>
  <c r="AB83" s="1"/>
  <c r="AC40"/>
  <c r="AB71"/>
  <c r="AB90" s="1"/>
  <c r="AC47"/>
  <c r="AC43"/>
  <c r="AB67"/>
  <c r="AB93" s="1"/>
  <c r="X48"/>
  <c r="W72"/>
  <c r="W89" s="1"/>
  <c r="AC36"/>
  <c r="AB60"/>
  <c r="AB84" s="1"/>
  <c r="AC39"/>
  <c r="AB63"/>
  <c r="AB102" s="1"/>
  <c r="AA83"/>
  <c r="P162" i="30"/>
  <c r="AJ143"/>
  <c r="U104"/>
  <c r="U106"/>
  <c r="U105"/>
  <c r="U98"/>
  <c r="V61"/>
  <c r="W37"/>
  <c r="V68"/>
  <c r="W44"/>
  <c r="S100"/>
  <c r="S140" s="1"/>
  <c r="S99"/>
  <c r="S97" s="1"/>
  <c r="S139" s="1"/>
  <c r="T88"/>
  <c r="T87"/>
  <c r="T86" s="1"/>
  <c r="U66"/>
  <c r="V42"/>
  <c r="R139" i="29"/>
  <c r="Q144"/>
  <c r="W45"/>
  <c r="V69"/>
  <c r="V94" s="1"/>
  <c r="V92" s="1"/>
  <c r="V142" s="1"/>
  <c r="T103"/>
  <c r="U105"/>
  <c r="U106"/>
  <c r="U104"/>
  <c r="U98"/>
  <c r="S100"/>
  <c r="S140" s="1"/>
  <c r="S99"/>
  <c r="S97" s="1"/>
  <c r="W37"/>
  <c r="V61"/>
  <c r="T88"/>
  <c r="T87"/>
  <c r="V42"/>
  <c r="U66"/>
  <c r="U68"/>
  <c r="V44"/>
  <c r="P162"/>
  <c r="S86"/>
  <c r="W45" i="28"/>
  <c r="V69"/>
  <c r="V94" s="1"/>
  <c r="V92" s="1"/>
  <c r="V142" s="1"/>
  <c r="Y141" i="32" l="1"/>
  <c r="Y92"/>
  <c r="Y142" s="1"/>
  <c r="Z67"/>
  <c r="Z93" s="1"/>
  <c r="AA43"/>
  <c r="Z71"/>
  <c r="Z90" s="1"/>
  <c r="AA47"/>
  <c r="AD55"/>
  <c r="AE31"/>
  <c r="AD82"/>
  <c r="AE63"/>
  <c r="AE102" s="1"/>
  <c r="AF39"/>
  <c r="AE69"/>
  <c r="AE94" s="1"/>
  <c r="AF45"/>
  <c r="AG50"/>
  <c r="AF74"/>
  <c r="AF85" s="1"/>
  <c r="AE72"/>
  <c r="AE89" s="1"/>
  <c r="AF48"/>
  <c r="AE54"/>
  <c r="AF30"/>
  <c r="AF65"/>
  <c r="AG41"/>
  <c r="AH41" s="1"/>
  <c r="AI41" s="1"/>
  <c r="AE62"/>
  <c r="AE101" s="1"/>
  <c r="AF38"/>
  <c r="AE56"/>
  <c r="AF32"/>
  <c r="AC82"/>
  <c r="AD138"/>
  <c r="AG46"/>
  <c r="AH46" s="1"/>
  <c r="AI46" s="1"/>
  <c r="AF70"/>
  <c r="AF96" s="1"/>
  <c r="AF64"/>
  <c r="AF83" s="1"/>
  <c r="AG40"/>
  <c r="AH40" s="1"/>
  <c r="AI40" s="1"/>
  <c r="AE60"/>
  <c r="AE84" s="1"/>
  <c r="AF36"/>
  <c r="AE53"/>
  <c r="AF29"/>
  <c r="Z68"/>
  <c r="AA44"/>
  <c r="Y88"/>
  <c r="Y87"/>
  <c r="Z66"/>
  <c r="AA42"/>
  <c r="X86"/>
  <c r="V86" i="31"/>
  <c r="V139" s="1"/>
  <c r="V143" s="1"/>
  <c r="V162" s="1"/>
  <c r="Z56"/>
  <c r="AA32"/>
  <c r="AA36"/>
  <c r="Z60"/>
  <c r="AA46"/>
  <c r="Z70"/>
  <c r="Z96" s="1"/>
  <c r="W100"/>
  <c r="W140" s="1"/>
  <c r="W99"/>
  <c r="W97" s="1"/>
  <c r="Z65"/>
  <c r="AA41"/>
  <c r="Z67"/>
  <c r="Z93" s="1"/>
  <c r="AA43"/>
  <c r="X82"/>
  <c r="AA45"/>
  <c r="Z69"/>
  <c r="Z94" s="1"/>
  <c r="Y84"/>
  <c r="Y98"/>
  <c r="Z62"/>
  <c r="Z101" s="1"/>
  <c r="AA38"/>
  <c r="Y106"/>
  <c r="Y105"/>
  <c r="Y104"/>
  <c r="Z74"/>
  <c r="Z85" s="1"/>
  <c r="AA50"/>
  <c r="X103"/>
  <c r="Y83"/>
  <c r="Y92"/>
  <c r="Y142" s="1"/>
  <c r="AA30"/>
  <c r="Z54"/>
  <c r="Z71"/>
  <c r="Z90" s="1"/>
  <c r="AA47"/>
  <c r="Y141"/>
  <c r="AA37"/>
  <c r="Z61"/>
  <c r="AA40"/>
  <c r="Z64"/>
  <c r="Z53"/>
  <c r="AA29"/>
  <c r="Z31"/>
  <c r="Y55"/>
  <c r="Y82" s="1"/>
  <c r="Z63"/>
  <c r="Z102" s="1"/>
  <c r="AA39"/>
  <c r="Z72"/>
  <c r="Z89" s="1"/>
  <c r="AA48"/>
  <c r="W88"/>
  <c r="W87"/>
  <c r="U143"/>
  <c r="U144"/>
  <c r="X66"/>
  <c r="Y42"/>
  <c r="X68"/>
  <c r="Y44"/>
  <c r="R144" i="30"/>
  <c r="T99"/>
  <c r="T97" s="1"/>
  <c r="S144"/>
  <c r="AB141" i="29"/>
  <c r="AD39"/>
  <c r="AC63"/>
  <c r="AC102" s="1"/>
  <c r="Y48"/>
  <c r="X72"/>
  <c r="X89" s="1"/>
  <c r="AB138"/>
  <c r="AB82"/>
  <c r="AD38"/>
  <c r="AC62"/>
  <c r="AC101" s="1"/>
  <c r="AD47"/>
  <c r="AC71"/>
  <c r="AC90" s="1"/>
  <c r="AD29"/>
  <c r="AC53"/>
  <c r="AB70"/>
  <c r="AB96" s="1"/>
  <c r="AC46"/>
  <c r="AD31"/>
  <c r="AC55"/>
  <c r="AD50"/>
  <c r="AC74"/>
  <c r="AC85" s="1"/>
  <c r="AD36"/>
  <c r="AC60"/>
  <c r="AC84" s="1"/>
  <c r="AD43"/>
  <c r="AC67"/>
  <c r="AC93" s="1"/>
  <c r="AC64"/>
  <c r="AD40"/>
  <c r="AD32"/>
  <c r="AC56"/>
  <c r="AD30"/>
  <c r="AC54"/>
  <c r="AD41"/>
  <c r="AD65" s="1"/>
  <c r="AC65"/>
  <c r="S139"/>
  <c r="S144" s="1"/>
  <c r="U88" i="30"/>
  <c r="U87"/>
  <c r="U86" s="1"/>
  <c r="W61"/>
  <c r="X37"/>
  <c r="T139"/>
  <c r="V66"/>
  <c r="W42"/>
  <c r="X44"/>
  <c r="W68"/>
  <c r="U103"/>
  <c r="V105"/>
  <c r="V104"/>
  <c r="V106"/>
  <c r="V98"/>
  <c r="S143"/>
  <c r="R144" i="29"/>
  <c r="R143"/>
  <c r="R162" s="1"/>
  <c r="X45"/>
  <c r="W69"/>
  <c r="W94" s="1"/>
  <c r="W92" s="1"/>
  <c r="W142" s="1"/>
  <c r="V106"/>
  <c r="V104"/>
  <c r="V105"/>
  <c r="V98"/>
  <c r="X37"/>
  <c r="W61"/>
  <c r="T100"/>
  <c r="T140" s="1"/>
  <c r="T99"/>
  <c r="T97" s="1"/>
  <c r="U103"/>
  <c r="T86"/>
  <c r="U88"/>
  <c r="U87"/>
  <c r="V68"/>
  <c r="W44"/>
  <c r="W42"/>
  <c r="V66"/>
  <c r="W69" i="28"/>
  <c r="W94" s="1"/>
  <c r="W92" s="1"/>
  <c r="X45"/>
  <c r="AI70" i="32" l="1"/>
  <c r="AI96" s="1"/>
  <c r="AJ46"/>
  <c r="AJ70" s="1"/>
  <c r="AI65"/>
  <c r="AJ41"/>
  <c r="AJ65" s="1"/>
  <c r="AB47"/>
  <c r="AA71"/>
  <c r="AA90" s="1"/>
  <c r="Z92"/>
  <c r="Z142" s="1"/>
  <c r="Z141"/>
  <c r="AJ40"/>
  <c r="AJ64" s="1"/>
  <c r="AI64"/>
  <c r="AI83" s="1"/>
  <c r="AA67"/>
  <c r="AA93" s="1"/>
  <c r="AB43"/>
  <c r="AF56"/>
  <c r="AG32"/>
  <c r="AF54"/>
  <c r="AG30"/>
  <c r="AE55"/>
  <c r="AF31"/>
  <c r="AF60"/>
  <c r="AF84" s="1"/>
  <c r="AG36"/>
  <c r="AH74"/>
  <c r="AH85" s="1"/>
  <c r="AG74"/>
  <c r="AG85" s="1"/>
  <c r="AE138"/>
  <c r="AE82"/>
  <c r="AF53"/>
  <c r="AG29"/>
  <c r="AH64"/>
  <c r="AG64"/>
  <c r="AF63"/>
  <c r="AF102" s="1"/>
  <c r="AG39"/>
  <c r="AH39" s="1"/>
  <c r="AI39" s="1"/>
  <c r="AH70"/>
  <c r="AH96" s="1"/>
  <c r="AG70"/>
  <c r="AG96" s="1"/>
  <c r="AF62"/>
  <c r="AF101" s="1"/>
  <c r="AG38"/>
  <c r="AH38" s="1"/>
  <c r="AI38" s="1"/>
  <c r="AH65"/>
  <c r="AG65"/>
  <c r="AF72"/>
  <c r="AF89" s="1"/>
  <c r="AG48"/>
  <c r="AH48" s="1"/>
  <c r="AI48" s="1"/>
  <c r="AF69"/>
  <c r="AF94" s="1"/>
  <c r="AG45"/>
  <c r="AH45" s="1"/>
  <c r="AI45" s="1"/>
  <c r="Y86"/>
  <c r="Z88"/>
  <c r="Z87"/>
  <c r="AA66"/>
  <c r="AB42"/>
  <c r="AA68"/>
  <c r="AB44"/>
  <c r="Y138" i="31"/>
  <c r="V144"/>
  <c r="U159"/>
  <c r="U163"/>
  <c r="W86"/>
  <c r="W139" s="1"/>
  <c r="W144" s="1"/>
  <c r="Z92"/>
  <c r="Z142" s="1"/>
  <c r="AA70"/>
  <c r="AA96" s="1"/>
  <c r="AB46"/>
  <c r="AA64"/>
  <c r="AB40"/>
  <c r="AA54"/>
  <c r="AB30"/>
  <c r="AB50"/>
  <c r="AA74"/>
  <c r="AA85" s="1"/>
  <c r="AB41"/>
  <c r="AA65"/>
  <c r="AB32"/>
  <c r="AA56"/>
  <c r="AB48"/>
  <c r="AA72"/>
  <c r="AA89" s="1"/>
  <c r="AA71"/>
  <c r="AA90" s="1"/>
  <c r="AB47"/>
  <c r="AB39"/>
  <c r="AA63"/>
  <c r="AA102" s="1"/>
  <c r="AB29"/>
  <c r="AA53"/>
  <c r="X100"/>
  <c r="X140" s="1"/>
  <c r="X99"/>
  <c r="X97" s="1"/>
  <c r="Z141"/>
  <c r="AB45"/>
  <c r="AA69"/>
  <c r="AA94" s="1"/>
  <c r="AB36"/>
  <c r="AA60"/>
  <c r="Z83"/>
  <c r="Y103"/>
  <c r="Z106"/>
  <c r="Z104"/>
  <c r="Z105"/>
  <c r="AA31"/>
  <c r="Z55"/>
  <c r="Z82" s="1"/>
  <c r="AA61"/>
  <c r="AB37"/>
  <c r="AA62"/>
  <c r="AA101" s="1"/>
  <c r="AB38"/>
  <c r="AB43"/>
  <c r="AA67"/>
  <c r="AA93" s="1"/>
  <c r="Z98"/>
  <c r="Z84"/>
  <c r="X88"/>
  <c r="X87"/>
  <c r="Y68"/>
  <c r="Z44"/>
  <c r="Y66"/>
  <c r="Z42"/>
  <c r="V103" i="30"/>
  <c r="V100" s="1"/>
  <c r="V140" s="1"/>
  <c r="S161"/>
  <c r="S163"/>
  <c r="S143" i="29"/>
  <c r="S163" s="1"/>
  <c r="AC83"/>
  <c r="AE41"/>
  <c r="AF41" s="1"/>
  <c r="AD83"/>
  <c r="AE32"/>
  <c r="AF32" s="1"/>
  <c r="AD56"/>
  <c r="AE43"/>
  <c r="AF43" s="1"/>
  <c r="AD67"/>
  <c r="AD93" s="1"/>
  <c r="AE50"/>
  <c r="AF50" s="1"/>
  <c r="AD74"/>
  <c r="AD85" s="1"/>
  <c r="AE47"/>
  <c r="AF47" s="1"/>
  <c r="AD71"/>
  <c r="AD90" s="1"/>
  <c r="AE39"/>
  <c r="AF39" s="1"/>
  <c r="AD63"/>
  <c r="AD102" s="1"/>
  <c r="T139"/>
  <c r="T144" s="1"/>
  <c r="AD46"/>
  <c r="AC70"/>
  <c r="AC96" s="1"/>
  <c r="AE30"/>
  <c r="AF30" s="1"/>
  <c r="AD54"/>
  <c r="AE36"/>
  <c r="AF36" s="1"/>
  <c r="AD60"/>
  <c r="AD84" s="1"/>
  <c r="AE31"/>
  <c r="AF31" s="1"/>
  <c r="AD55"/>
  <c r="AE29"/>
  <c r="AF29" s="1"/>
  <c r="AD53"/>
  <c r="AE38"/>
  <c r="AF38" s="1"/>
  <c r="AD62"/>
  <c r="AD101" s="1"/>
  <c r="Z48"/>
  <c r="Y72"/>
  <c r="Y89" s="1"/>
  <c r="AE40"/>
  <c r="AF40" s="1"/>
  <c r="AC82"/>
  <c r="AC138"/>
  <c r="V103"/>
  <c r="V100" s="1"/>
  <c r="V140" s="1"/>
  <c r="AC141"/>
  <c r="T143" i="30"/>
  <c r="T144"/>
  <c r="V88"/>
  <c r="V87"/>
  <c r="V86" s="1"/>
  <c r="U100"/>
  <c r="U140" s="1"/>
  <c r="U99"/>
  <c r="U97" s="1"/>
  <c r="U139" s="1"/>
  <c r="W66"/>
  <c r="X42"/>
  <c r="W106"/>
  <c r="W105"/>
  <c r="W104"/>
  <c r="W98"/>
  <c r="V99"/>
  <c r="V97" s="1"/>
  <c r="X68"/>
  <c r="Y44"/>
  <c r="X61"/>
  <c r="Y37"/>
  <c r="U100" i="29"/>
  <c r="U140" s="1"/>
  <c r="U99"/>
  <c r="U97" s="1"/>
  <c r="W104"/>
  <c r="W105"/>
  <c r="W98"/>
  <c r="W106"/>
  <c r="Y45"/>
  <c r="X69"/>
  <c r="X94" s="1"/>
  <c r="X92" s="1"/>
  <c r="X142" s="1"/>
  <c r="Y37"/>
  <c r="X61"/>
  <c r="U86"/>
  <c r="W66"/>
  <c r="X42"/>
  <c r="V88"/>
  <c r="V87"/>
  <c r="W68"/>
  <c r="X44"/>
  <c r="T163"/>
  <c r="W142" i="28"/>
  <c r="Y45"/>
  <c r="X69"/>
  <c r="X94" s="1"/>
  <c r="X92" s="1"/>
  <c r="X142" s="1"/>
  <c r="AB71" i="32" l="1"/>
  <c r="AB90" s="1"/>
  <c r="AC47"/>
  <c r="AG83"/>
  <c r="AI69"/>
  <c r="AI94" s="1"/>
  <c r="AJ45"/>
  <c r="AJ69" s="1"/>
  <c r="AA92"/>
  <c r="AA142" s="1"/>
  <c r="AA141"/>
  <c r="AJ48"/>
  <c r="AJ72" s="1"/>
  <c r="AI72"/>
  <c r="AI89" s="1"/>
  <c r="AJ38"/>
  <c r="AJ62" s="1"/>
  <c r="AI62"/>
  <c r="AI101" s="1"/>
  <c r="AJ39"/>
  <c r="AJ63" s="1"/>
  <c r="AI63"/>
  <c r="AI102" s="1"/>
  <c r="AB67"/>
  <c r="AB93" s="1"/>
  <c r="AC43"/>
  <c r="AH72"/>
  <c r="AH89" s="1"/>
  <c r="AG72"/>
  <c r="AG89" s="1"/>
  <c r="AH62"/>
  <c r="AH101" s="1"/>
  <c r="AG62"/>
  <c r="AG101" s="1"/>
  <c r="AH63"/>
  <c r="AH102" s="1"/>
  <c r="AG63"/>
  <c r="AG102" s="1"/>
  <c r="AH83"/>
  <c r="AF55"/>
  <c r="AG31"/>
  <c r="AH56"/>
  <c r="AG56"/>
  <c r="AH69"/>
  <c r="AH94" s="1"/>
  <c r="AG69"/>
  <c r="AG94" s="1"/>
  <c r="AF82"/>
  <c r="AF138"/>
  <c r="AH53"/>
  <c r="AG53"/>
  <c r="AH60"/>
  <c r="AH84" s="1"/>
  <c r="AG60"/>
  <c r="AG84" s="1"/>
  <c r="AH54"/>
  <c r="AG54"/>
  <c r="Z86"/>
  <c r="AB68"/>
  <c r="AC44"/>
  <c r="AA88"/>
  <c r="AA87"/>
  <c r="AB66"/>
  <c r="AC42"/>
  <c r="Z138" i="31"/>
  <c r="W143"/>
  <c r="W162" s="1"/>
  <c r="AJ162" s="1"/>
  <c r="AC38"/>
  <c r="AB62"/>
  <c r="AB101" s="1"/>
  <c r="AB69"/>
  <c r="AB94" s="1"/>
  <c r="AC45"/>
  <c r="AB63"/>
  <c r="AB102" s="1"/>
  <c r="AC39"/>
  <c r="AB72"/>
  <c r="AB89" s="1"/>
  <c r="AC48"/>
  <c r="AB54"/>
  <c r="AC30"/>
  <c r="AB70"/>
  <c r="AB96" s="1"/>
  <c r="AC46"/>
  <c r="Z103"/>
  <c r="AB31"/>
  <c r="AA55"/>
  <c r="AA82" s="1"/>
  <c r="AB71"/>
  <c r="AB90" s="1"/>
  <c r="AC47"/>
  <c r="AB67"/>
  <c r="AB93" s="1"/>
  <c r="AC43"/>
  <c r="AA106"/>
  <c r="AA104"/>
  <c r="AA105"/>
  <c r="AC32"/>
  <c r="AB56"/>
  <c r="AC50"/>
  <c r="AB74"/>
  <c r="AB85" s="1"/>
  <c r="AA83"/>
  <c r="AA141"/>
  <c r="AA98"/>
  <c r="AA84"/>
  <c r="AB65"/>
  <c r="AC41"/>
  <c r="AB61"/>
  <c r="AC37"/>
  <c r="Y99"/>
  <c r="Y97" s="1"/>
  <c r="Y100"/>
  <c r="Y140" s="1"/>
  <c r="AC36"/>
  <c r="AB60"/>
  <c r="AB53"/>
  <c r="AC29"/>
  <c r="AC40"/>
  <c r="AB64"/>
  <c r="X86"/>
  <c r="X139" s="1"/>
  <c r="X144" s="1"/>
  <c r="AA92"/>
  <c r="AA142" s="1"/>
  <c r="Y88"/>
  <c r="Y87"/>
  <c r="Z66"/>
  <c r="AA42"/>
  <c r="Z68"/>
  <c r="AA44"/>
  <c r="U143" i="30"/>
  <c r="S161" i="29"/>
  <c r="V99"/>
  <c r="V97" s="1"/>
  <c r="AE56"/>
  <c r="AE55"/>
  <c r="AE71"/>
  <c r="AE90" s="1"/>
  <c r="AE62"/>
  <c r="AE101" s="1"/>
  <c r="AE60"/>
  <c r="AE84" s="1"/>
  <c r="AE63"/>
  <c r="AE102" s="1"/>
  <c r="T143"/>
  <c r="T161" s="1"/>
  <c r="AD141"/>
  <c r="AE54"/>
  <c r="AE74"/>
  <c r="AE85" s="1"/>
  <c r="AE65"/>
  <c r="AF62"/>
  <c r="AF101" s="1"/>
  <c r="AG38"/>
  <c r="AF54"/>
  <c r="AG30"/>
  <c r="AG50"/>
  <c r="AF74"/>
  <c r="AF85" s="1"/>
  <c r="AE64"/>
  <c r="AE53"/>
  <c r="AE67"/>
  <c r="AE93" s="1"/>
  <c r="AF64"/>
  <c r="AG40"/>
  <c r="AF53"/>
  <c r="AG29"/>
  <c r="AE46"/>
  <c r="AF46" s="1"/>
  <c r="AD70"/>
  <c r="AD96" s="1"/>
  <c r="AG43"/>
  <c r="AF67"/>
  <c r="AF93" s="1"/>
  <c r="Z72"/>
  <c r="Z89" s="1"/>
  <c r="AA48"/>
  <c r="AD138"/>
  <c r="AD82"/>
  <c r="AG31"/>
  <c r="AF55"/>
  <c r="AG39"/>
  <c r="AF63"/>
  <c r="AF102" s="1"/>
  <c r="AG32"/>
  <c r="AF56"/>
  <c r="AG36"/>
  <c r="AF60"/>
  <c r="AF84" s="1"/>
  <c r="AG47"/>
  <c r="AF71"/>
  <c r="AF90" s="1"/>
  <c r="AG41"/>
  <c r="AF65"/>
  <c r="U139"/>
  <c r="U143" s="1"/>
  <c r="U163" s="1"/>
  <c r="U163" i="30"/>
  <c r="U159"/>
  <c r="X66"/>
  <c r="Y42"/>
  <c r="T163"/>
  <c r="T161"/>
  <c r="V139"/>
  <c r="Y68"/>
  <c r="Z44"/>
  <c r="U144"/>
  <c r="X106"/>
  <c r="X105"/>
  <c r="X104"/>
  <c r="X98"/>
  <c r="Y61"/>
  <c r="Z37"/>
  <c r="W88"/>
  <c r="W87"/>
  <c r="W103"/>
  <c r="X105" i="29"/>
  <c r="X106"/>
  <c r="X98"/>
  <c r="X104"/>
  <c r="Y69"/>
  <c r="Y94" s="1"/>
  <c r="Y92" s="1"/>
  <c r="Y142" s="1"/>
  <c r="Z45"/>
  <c r="Y61"/>
  <c r="Z37"/>
  <c r="W103"/>
  <c r="V86"/>
  <c r="V139" s="1"/>
  <c r="V143" s="1"/>
  <c r="V162" s="1"/>
  <c r="W88"/>
  <c r="W87"/>
  <c r="X66"/>
  <c r="Y42"/>
  <c r="X68"/>
  <c r="Y44"/>
  <c r="Y69" i="28"/>
  <c r="Y94" s="1"/>
  <c r="Y92" s="1"/>
  <c r="Y142" s="1"/>
  <c r="Z45"/>
  <c r="AC71" i="32" l="1"/>
  <c r="AC90" s="1"/>
  <c r="AD47"/>
  <c r="AB92"/>
  <c r="AB142" s="1"/>
  <c r="AB141"/>
  <c r="AA86"/>
  <c r="AC67"/>
  <c r="AC93" s="1"/>
  <c r="AD43"/>
  <c r="AH138"/>
  <c r="AH55"/>
  <c r="AH82" s="1"/>
  <c r="AG55"/>
  <c r="AG138" s="1"/>
  <c r="AC66"/>
  <c r="AD42"/>
  <c r="AC68"/>
  <c r="AD44"/>
  <c r="AB88"/>
  <c r="AB87"/>
  <c r="AB83" i="31"/>
  <c r="Y86"/>
  <c r="Y139" s="1"/>
  <c r="Y143" s="1"/>
  <c r="X143"/>
  <c r="X163" s="1"/>
  <c r="AA103"/>
  <c r="AA99" s="1"/>
  <c r="AA97" s="1"/>
  <c r="AB84"/>
  <c r="AB98"/>
  <c r="AD29"/>
  <c r="AC53"/>
  <c r="AD41"/>
  <c r="AC65"/>
  <c r="AD43"/>
  <c r="AC67"/>
  <c r="AC93" s="1"/>
  <c r="AD38"/>
  <c r="AC62"/>
  <c r="AC101" s="1"/>
  <c r="AC64"/>
  <c r="AD40"/>
  <c r="AE40" s="1"/>
  <c r="AD36"/>
  <c r="AC60"/>
  <c r="AB105"/>
  <c r="AB106"/>
  <c r="AB104"/>
  <c r="AD32"/>
  <c r="AC56"/>
  <c r="AD30"/>
  <c r="AC54"/>
  <c r="AD39"/>
  <c r="AC63"/>
  <c r="AC102" s="1"/>
  <c r="AA100"/>
  <c r="AA140" s="1"/>
  <c r="AA138"/>
  <c r="AB141"/>
  <c r="AC61"/>
  <c r="AD37"/>
  <c r="AD47"/>
  <c r="AC71"/>
  <c r="AC90" s="1"/>
  <c r="Z99"/>
  <c r="Z97" s="1"/>
  <c r="Z100"/>
  <c r="Z140" s="1"/>
  <c r="AD50"/>
  <c r="AC74"/>
  <c r="AC85" s="1"/>
  <c r="AB55"/>
  <c r="AB82" s="1"/>
  <c r="AC31"/>
  <c r="AD46"/>
  <c r="AC70"/>
  <c r="AC96" s="1"/>
  <c r="AD48"/>
  <c r="AC72"/>
  <c r="AC89" s="1"/>
  <c r="AD45"/>
  <c r="AC69"/>
  <c r="AC94" s="1"/>
  <c r="AB92"/>
  <c r="AB142" s="1"/>
  <c r="AA66"/>
  <c r="AB42"/>
  <c r="Z88"/>
  <c r="Z87"/>
  <c r="AA68"/>
  <c r="AB44"/>
  <c r="AE141" i="29"/>
  <c r="AE83"/>
  <c r="AF83"/>
  <c r="U144"/>
  <c r="AG65"/>
  <c r="AH41"/>
  <c r="AG60"/>
  <c r="AG84" s="1"/>
  <c r="AH36"/>
  <c r="AG63"/>
  <c r="AG102" s="1"/>
  <c r="AH39"/>
  <c r="AG67"/>
  <c r="AG93" s="1"/>
  <c r="AH43"/>
  <c r="AG53"/>
  <c r="AH29"/>
  <c r="AG74"/>
  <c r="AG85" s="1"/>
  <c r="AH50"/>
  <c r="AF141"/>
  <c r="AG62"/>
  <c r="AG101" s="1"/>
  <c r="AH38"/>
  <c r="AE70"/>
  <c r="AE96" s="1"/>
  <c r="AG71"/>
  <c r="AG90" s="1"/>
  <c r="AH47"/>
  <c r="AG56"/>
  <c r="AH32"/>
  <c r="AG55"/>
  <c r="AH31"/>
  <c r="AG46"/>
  <c r="AF70"/>
  <c r="AF96" s="1"/>
  <c r="AG64"/>
  <c r="AG83" s="1"/>
  <c r="AH40"/>
  <c r="AB48"/>
  <c r="AA72"/>
  <c r="AA89" s="1"/>
  <c r="AF138"/>
  <c r="AF82"/>
  <c r="AE82"/>
  <c r="AE138"/>
  <c r="AG54"/>
  <c r="AH30"/>
  <c r="W100" i="30"/>
  <c r="W140" s="1"/>
  <c r="W99"/>
  <c r="W97" s="1"/>
  <c r="Z61"/>
  <c r="AA37"/>
  <c r="V143"/>
  <c r="V162" s="1"/>
  <c r="V144"/>
  <c r="X88"/>
  <c r="X87"/>
  <c r="X103"/>
  <c r="Y104"/>
  <c r="Y106"/>
  <c r="Y105"/>
  <c r="Y98"/>
  <c r="Z68"/>
  <c r="AA44"/>
  <c r="Y66"/>
  <c r="Z42"/>
  <c r="W86"/>
  <c r="U159" i="29"/>
  <c r="X103"/>
  <c r="X100" s="1"/>
  <c r="X140" s="1"/>
  <c r="Z61"/>
  <c r="AA37"/>
  <c r="Y104"/>
  <c r="Y105"/>
  <c r="Y106"/>
  <c r="Y98"/>
  <c r="W100"/>
  <c r="W140" s="1"/>
  <c r="W99"/>
  <c r="W97" s="1"/>
  <c r="Z69"/>
  <c r="Z94" s="1"/>
  <c r="Z92" s="1"/>
  <c r="Z142" s="1"/>
  <c r="AA45"/>
  <c r="V144"/>
  <c r="W86"/>
  <c r="Z42"/>
  <c r="Y66"/>
  <c r="Y68"/>
  <c r="Z44"/>
  <c r="X88"/>
  <c r="X87"/>
  <c r="AA45" i="28"/>
  <c r="Z69"/>
  <c r="Z94" s="1"/>
  <c r="Z92" s="1"/>
  <c r="AE43" i="32" l="1"/>
  <c r="AD67"/>
  <c r="AD93" s="1"/>
  <c r="AE47"/>
  <c r="AD71"/>
  <c r="AD90" s="1"/>
  <c r="AC92"/>
  <c r="AC142" s="1"/>
  <c r="AC141"/>
  <c r="AB86"/>
  <c r="AG82"/>
  <c r="AD68"/>
  <c r="AE44"/>
  <c r="AC88"/>
  <c r="AC87"/>
  <c r="AD66"/>
  <c r="AE42"/>
  <c r="Y144" i="31"/>
  <c r="X161"/>
  <c r="AB103"/>
  <c r="AB100" s="1"/>
  <c r="AB140" s="1"/>
  <c r="AB138"/>
  <c r="AE37"/>
  <c r="AD61"/>
  <c r="AC84"/>
  <c r="AC98"/>
  <c r="AC141"/>
  <c r="AE46"/>
  <c r="AD70"/>
  <c r="AD96" s="1"/>
  <c r="AE50"/>
  <c r="AD74"/>
  <c r="AD85" s="1"/>
  <c r="AE36"/>
  <c r="AD60"/>
  <c r="AE41"/>
  <c r="AD65"/>
  <c r="AD83" s="1"/>
  <c r="AE48"/>
  <c r="AD72"/>
  <c r="AD89" s="1"/>
  <c r="AE47"/>
  <c r="AD71"/>
  <c r="AD90" s="1"/>
  <c r="AE39"/>
  <c r="AD63"/>
  <c r="AD102" s="1"/>
  <c r="AE32"/>
  <c r="AD56"/>
  <c r="AE43"/>
  <c r="AD67"/>
  <c r="AD93" s="1"/>
  <c r="AE29"/>
  <c r="AD53"/>
  <c r="Z86"/>
  <c r="Z139" s="1"/>
  <c r="Z143" s="1"/>
  <c r="AC83"/>
  <c r="AE45"/>
  <c r="AD69"/>
  <c r="AD94" s="1"/>
  <c r="AC106"/>
  <c r="AC105"/>
  <c r="AC104"/>
  <c r="AE30"/>
  <c r="AD54"/>
  <c r="AE38"/>
  <c r="AD62"/>
  <c r="AD101" s="1"/>
  <c r="AD31"/>
  <c r="AC55"/>
  <c r="AC82" s="1"/>
  <c r="AE64"/>
  <c r="AF40"/>
  <c r="AC92"/>
  <c r="AC142" s="1"/>
  <c r="AA88"/>
  <c r="AA87"/>
  <c r="AB68"/>
  <c r="AC44"/>
  <c r="AB66"/>
  <c r="AC42"/>
  <c r="Y163"/>
  <c r="Y161"/>
  <c r="Y103" i="29"/>
  <c r="AG141"/>
  <c r="AI47"/>
  <c r="AH71"/>
  <c r="AH90" s="1"/>
  <c r="X99"/>
  <c r="X97" s="1"/>
  <c r="AG82"/>
  <c r="AG138"/>
  <c r="AI30"/>
  <c r="AH54"/>
  <c r="AH55"/>
  <c r="AI31"/>
  <c r="AI29"/>
  <c r="AH53"/>
  <c r="AI39"/>
  <c r="AH63"/>
  <c r="AH102" s="1"/>
  <c r="AI41"/>
  <c r="AH65"/>
  <c r="AC48"/>
  <c r="AB72"/>
  <c r="AB89" s="1"/>
  <c r="AG70"/>
  <c r="AG96" s="1"/>
  <c r="AH46"/>
  <c r="AI38"/>
  <c r="AH62"/>
  <c r="AH101" s="1"/>
  <c r="AI40"/>
  <c r="AH64"/>
  <c r="AH83" s="1"/>
  <c r="AI32"/>
  <c r="AH56"/>
  <c r="AI50"/>
  <c r="AH74"/>
  <c r="AH85" s="1"/>
  <c r="AI43"/>
  <c r="AH67"/>
  <c r="AH93" s="1"/>
  <c r="AI36"/>
  <c r="AH60"/>
  <c r="AH84" s="1"/>
  <c r="X100" i="30"/>
  <c r="X140" s="1"/>
  <c r="X99"/>
  <c r="X97" s="1"/>
  <c r="Z105"/>
  <c r="Z104"/>
  <c r="Z106"/>
  <c r="Z98"/>
  <c r="W139"/>
  <c r="W143" s="1"/>
  <c r="W162" s="1"/>
  <c r="AJ162" s="1"/>
  <c r="Y88"/>
  <c r="Y87"/>
  <c r="Z66"/>
  <c r="AA42"/>
  <c r="AB44"/>
  <c r="AA68"/>
  <c r="AA61"/>
  <c r="AB37"/>
  <c r="Y103"/>
  <c r="X86"/>
  <c r="W139" i="29"/>
  <c r="W143" s="1"/>
  <c r="W162" s="1"/>
  <c r="AJ162" s="1"/>
  <c r="Z104"/>
  <c r="Z105"/>
  <c r="Z106"/>
  <c r="Z98"/>
  <c r="Y99"/>
  <c r="Y97" s="1"/>
  <c r="Y100"/>
  <c r="Y140" s="1"/>
  <c r="AA61"/>
  <c r="AB37"/>
  <c r="AB45"/>
  <c r="AA69"/>
  <c r="AA94" s="1"/>
  <c r="AA92" s="1"/>
  <c r="AA142" s="1"/>
  <c r="X86"/>
  <c r="AA42"/>
  <c r="Z66"/>
  <c r="Z68"/>
  <c r="AA44"/>
  <c r="Y88"/>
  <c r="Y87"/>
  <c r="Z142" i="28"/>
  <c r="AB45"/>
  <c r="AA69"/>
  <c r="AA94" s="1"/>
  <c r="AA92" s="1"/>
  <c r="AA142" s="1"/>
  <c r="AF43" i="32" l="1"/>
  <c r="AE67"/>
  <c r="AE93" s="1"/>
  <c r="AD92"/>
  <c r="AD142" s="1"/>
  <c r="AD141"/>
  <c r="AF47"/>
  <c r="AE71"/>
  <c r="AE90" s="1"/>
  <c r="AC86"/>
  <c r="AE66"/>
  <c r="AF42"/>
  <c r="AD88"/>
  <c r="AD87"/>
  <c r="AE68"/>
  <c r="AF44"/>
  <c r="AB99" i="31"/>
  <c r="AB97" s="1"/>
  <c r="Z144"/>
  <c r="AC138"/>
  <c r="AF37"/>
  <c r="AE61"/>
  <c r="AD141"/>
  <c r="AE31"/>
  <c r="AD55"/>
  <c r="AD82" s="1"/>
  <c r="AF30"/>
  <c r="AE54"/>
  <c r="AE67"/>
  <c r="AE93" s="1"/>
  <c r="AF43"/>
  <c r="AF39"/>
  <c r="AE63"/>
  <c r="AE102" s="1"/>
  <c r="AE72"/>
  <c r="AE89" s="1"/>
  <c r="AF48"/>
  <c r="AE60"/>
  <c r="AF36"/>
  <c r="AF46"/>
  <c r="AE70"/>
  <c r="AE96" s="1"/>
  <c r="AD104"/>
  <c r="AD105"/>
  <c r="AD106"/>
  <c r="AD84"/>
  <c r="AD98"/>
  <c r="AA86"/>
  <c r="AA139" s="1"/>
  <c r="AA144" s="1"/>
  <c r="AD92"/>
  <c r="AD142" s="1"/>
  <c r="AG40"/>
  <c r="AF64"/>
  <c r="AE62"/>
  <c r="AE101" s="1"/>
  <c r="AF38"/>
  <c r="AE69"/>
  <c r="AE94" s="1"/>
  <c r="AF45"/>
  <c r="AE53"/>
  <c r="AF29"/>
  <c r="AF32"/>
  <c r="AE56"/>
  <c r="AF47"/>
  <c r="AE71"/>
  <c r="AE90" s="1"/>
  <c r="AE65"/>
  <c r="AF41"/>
  <c r="AF50"/>
  <c r="AE74"/>
  <c r="AE85" s="1"/>
  <c r="AE83"/>
  <c r="AC103"/>
  <c r="AC66"/>
  <c r="AD42"/>
  <c r="Z163"/>
  <c r="Z161"/>
  <c r="AB88"/>
  <c r="AB87"/>
  <c r="AC68"/>
  <c r="AD44"/>
  <c r="Z103" i="30"/>
  <c r="Z100" s="1"/>
  <c r="Z140" s="1"/>
  <c r="X139" i="29"/>
  <c r="X144" s="1"/>
  <c r="Z103"/>
  <c r="Z100" s="1"/>
  <c r="Z140" s="1"/>
  <c r="AJ31"/>
  <c r="AJ55" s="1"/>
  <c r="AI55"/>
  <c r="AI71"/>
  <c r="AI90" s="1"/>
  <c r="AJ47"/>
  <c r="AJ71" s="1"/>
  <c r="AH141"/>
  <c r="AI60"/>
  <c r="AI84" s="1"/>
  <c r="AJ36"/>
  <c r="AJ60" s="1"/>
  <c r="AI74"/>
  <c r="AI85" s="1"/>
  <c r="AJ50"/>
  <c r="AJ74" s="1"/>
  <c r="AJ40"/>
  <c r="AJ64" s="1"/>
  <c r="AI64"/>
  <c r="AJ41"/>
  <c r="AJ65" s="1"/>
  <c r="AI65"/>
  <c r="AJ29"/>
  <c r="AJ53" s="1"/>
  <c r="AI53"/>
  <c r="AI54"/>
  <c r="AJ30"/>
  <c r="AJ54" s="1"/>
  <c r="AI46"/>
  <c r="AH70"/>
  <c r="AH96" s="1"/>
  <c r="AH138"/>
  <c r="AH82"/>
  <c r="AJ43"/>
  <c r="AJ67" s="1"/>
  <c r="AI67"/>
  <c r="AI93" s="1"/>
  <c r="AI56"/>
  <c r="AJ32"/>
  <c r="AJ56" s="1"/>
  <c r="AJ38"/>
  <c r="AJ62" s="1"/>
  <c r="AI62"/>
  <c r="AI101" s="1"/>
  <c r="AI141" s="1"/>
  <c r="AC72"/>
  <c r="AC89" s="1"/>
  <c r="AD48"/>
  <c r="AJ39"/>
  <c r="AJ63" s="1"/>
  <c r="AI63"/>
  <c r="AI102" s="1"/>
  <c r="W144"/>
  <c r="AA66" i="30"/>
  <c r="AB42"/>
  <c r="AB68"/>
  <c r="AC44"/>
  <c r="W144"/>
  <c r="AA106"/>
  <c r="AA105"/>
  <c r="AA104"/>
  <c r="AA98"/>
  <c r="Z88"/>
  <c r="Z87"/>
  <c r="AB61"/>
  <c r="AC37"/>
  <c r="Y100"/>
  <c r="Y140" s="1"/>
  <c r="Y99"/>
  <c r="Y97" s="1"/>
  <c r="Z99"/>
  <c r="Z97" s="1"/>
  <c r="X139"/>
  <c r="X143" s="1"/>
  <c r="Y86"/>
  <c r="AB61" i="29"/>
  <c r="AC37"/>
  <c r="AC45"/>
  <c r="AB69"/>
  <c r="AB94" s="1"/>
  <c r="AB92" s="1"/>
  <c r="AB142" s="1"/>
  <c r="Z99"/>
  <c r="Z97" s="1"/>
  <c r="AA106"/>
  <c r="AA104"/>
  <c r="AA105"/>
  <c r="AA98"/>
  <c r="X143"/>
  <c r="X161" s="1"/>
  <c r="Y86"/>
  <c r="Y139" s="1"/>
  <c r="Y143" s="1"/>
  <c r="Z88"/>
  <c r="Z87"/>
  <c r="AA68"/>
  <c r="AB44"/>
  <c r="AA66"/>
  <c r="AB42"/>
  <c r="AC45" i="28"/>
  <c r="AB69"/>
  <c r="AB94" s="1"/>
  <c r="AB92" s="1"/>
  <c r="AB142" s="1"/>
  <c r="AG47" i="32" l="1"/>
  <c r="AF71"/>
  <c r="AF90" s="1"/>
  <c r="AG43"/>
  <c r="AF67"/>
  <c r="AF93" s="1"/>
  <c r="AE92"/>
  <c r="AE142" s="1"/>
  <c r="AE141"/>
  <c r="AD86"/>
  <c r="AF66"/>
  <c r="AG42"/>
  <c r="AF68"/>
  <c r="AG44"/>
  <c r="AE88"/>
  <c r="AE87"/>
  <c r="AE141" i="31"/>
  <c r="AB86"/>
  <c r="AB139" s="1"/>
  <c r="AB144" s="1"/>
  <c r="AA143"/>
  <c r="AA163" s="1"/>
  <c r="AD138"/>
  <c r="AG29"/>
  <c r="AF53"/>
  <c r="AG38"/>
  <c r="AF62"/>
  <c r="AF101" s="1"/>
  <c r="AG36"/>
  <c r="AF60"/>
  <c r="AF61"/>
  <c r="AG37"/>
  <c r="AF56"/>
  <c r="AG32"/>
  <c r="AG64"/>
  <c r="AH40"/>
  <c r="AF70"/>
  <c r="AF96" s="1"/>
  <c r="AG46"/>
  <c r="AE55"/>
  <c r="AE82" s="1"/>
  <c r="AF31"/>
  <c r="AE105"/>
  <c r="AE106"/>
  <c r="AE104"/>
  <c r="AC100"/>
  <c r="AC140" s="1"/>
  <c r="AC99"/>
  <c r="AC97" s="1"/>
  <c r="AF65"/>
  <c r="AF83" s="1"/>
  <c r="AG41"/>
  <c r="AF69"/>
  <c r="AF94" s="1"/>
  <c r="AG45"/>
  <c r="AF72"/>
  <c r="AF89" s="1"/>
  <c r="AG48"/>
  <c r="AG43"/>
  <c r="AF67"/>
  <c r="AF93" s="1"/>
  <c r="AE92"/>
  <c r="AE142" s="1"/>
  <c r="AF74"/>
  <c r="AF85" s="1"/>
  <c r="AG50"/>
  <c r="AF71"/>
  <c r="AF90" s="1"/>
  <c r="AG47"/>
  <c r="AE84"/>
  <c r="AE98"/>
  <c r="AF63"/>
  <c r="AF102" s="1"/>
  <c r="AG39"/>
  <c r="AF54"/>
  <c r="AG30"/>
  <c r="AD103"/>
  <c r="AD68"/>
  <c r="AE44"/>
  <c r="AC88"/>
  <c r="AC87"/>
  <c r="AB143"/>
  <c r="AD66"/>
  <c r="AE42"/>
  <c r="Y139" i="30"/>
  <c r="Y143" s="1"/>
  <c r="AJ46" i="29"/>
  <c r="AJ70" s="1"/>
  <c r="AI70"/>
  <c r="AI96" s="1"/>
  <c r="Y161"/>
  <c r="Y163"/>
  <c r="AI82"/>
  <c r="AI138"/>
  <c r="AI83"/>
  <c r="AE48"/>
  <c r="AD72"/>
  <c r="AD89" s="1"/>
  <c r="X163" i="30"/>
  <c r="X161"/>
  <c r="Y144"/>
  <c r="AB66"/>
  <c r="AC42"/>
  <c r="AC68"/>
  <c r="AD44"/>
  <c r="Z86"/>
  <c r="Z139" s="1"/>
  <c r="X144"/>
  <c r="AC61"/>
  <c r="AD37"/>
  <c r="AB106"/>
  <c r="AB105"/>
  <c r="AB104"/>
  <c r="AB98"/>
  <c r="AA88"/>
  <c r="AA87"/>
  <c r="AA103"/>
  <c r="AA103" i="29"/>
  <c r="AA100" s="1"/>
  <c r="AA140" s="1"/>
  <c r="AB104"/>
  <c r="AB106"/>
  <c r="AB105"/>
  <c r="AB98"/>
  <c r="AD37"/>
  <c r="AC61"/>
  <c r="AD45"/>
  <c r="AC69"/>
  <c r="AC94" s="1"/>
  <c r="AC92" s="1"/>
  <c r="AC142" s="1"/>
  <c r="Y144"/>
  <c r="X163"/>
  <c r="AB68"/>
  <c r="AC44"/>
  <c r="AA88"/>
  <c r="AA87"/>
  <c r="AB66"/>
  <c r="AC42"/>
  <c r="Z86"/>
  <c r="Z139" s="1"/>
  <c r="AC69" i="28"/>
  <c r="AC94" s="1"/>
  <c r="AC92" s="1"/>
  <c r="AC142" s="1"/>
  <c r="AD45"/>
  <c r="Y163"/>
  <c r="AH47" i="32" l="1"/>
  <c r="AG71"/>
  <c r="AG90" s="1"/>
  <c r="AH43"/>
  <c r="AG67"/>
  <c r="AG93" s="1"/>
  <c r="AF92"/>
  <c r="AF142" s="1"/>
  <c r="AF141"/>
  <c r="AE86"/>
  <c r="AF88"/>
  <c r="AF87"/>
  <c r="AG68"/>
  <c r="AH44"/>
  <c r="AG66"/>
  <c r="AH42"/>
  <c r="AC86" i="31"/>
  <c r="AA159"/>
  <c r="AB159"/>
  <c r="AB163"/>
  <c r="AE138"/>
  <c r="AF92"/>
  <c r="AF142" s="1"/>
  <c r="AG70"/>
  <c r="AG96" s="1"/>
  <c r="AH46"/>
  <c r="AF105"/>
  <c r="AF104"/>
  <c r="AF106"/>
  <c r="AH48"/>
  <c r="AG72"/>
  <c r="AG89" s="1"/>
  <c r="AG65"/>
  <c r="AG83" s="1"/>
  <c r="AH41"/>
  <c r="AG31"/>
  <c r="AF55"/>
  <c r="AF138" s="1"/>
  <c r="AI40"/>
  <c r="AH64"/>
  <c r="AG60"/>
  <c r="AH36"/>
  <c r="AG53"/>
  <c r="AH29"/>
  <c r="AG62"/>
  <c r="AG101" s="1"/>
  <c r="AH38"/>
  <c r="AD99"/>
  <c r="AD97" s="1"/>
  <c r="AD100"/>
  <c r="AD140" s="1"/>
  <c r="AH39"/>
  <c r="AG63"/>
  <c r="AG102" s="1"/>
  <c r="AG71"/>
  <c r="AG90" s="1"/>
  <c r="AH47"/>
  <c r="AG67"/>
  <c r="AG93" s="1"/>
  <c r="AH43"/>
  <c r="AF84"/>
  <c r="AF98"/>
  <c r="AC139"/>
  <c r="AC144" s="1"/>
  <c r="AG69"/>
  <c r="AG94" s="1"/>
  <c r="AH45"/>
  <c r="AH32"/>
  <c r="AG56"/>
  <c r="AG54"/>
  <c r="AH30"/>
  <c r="AG74"/>
  <c r="AG85" s="1"/>
  <c r="AH50"/>
  <c r="AH37"/>
  <c r="AG61"/>
  <c r="AF141"/>
  <c r="AE103"/>
  <c r="AE66"/>
  <c r="AF42"/>
  <c r="AE68"/>
  <c r="AF44"/>
  <c r="AD88"/>
  <c r="AD87"/>
  <c r="Y161" i="30"/>
  <c r="Y163"/>
  <c r="AB103"/>
  <c r="AB100" s="1"/>
  <c r="AB140" s="1"/>
  <c r="AE72" i="29"/>
  <c r="AE89" s="1"/>
  <c r="AF48"/>
  <c r="AA99"/>
  <c r="AA97" s="1"/>
  <c r="AC66" i="30"/>
  <c r="AD42"/>
  <c r="AD61"/>
  <c r="AE37"/>
  <c r="AB88"/>
  <c r="AB87"/>
  <c r="AB86" s="1"/>
  <c r="AA100"/>
  <c r="AA140" s="1"/>
  <c r="AA99"/>
  <c r="AA97" s="1"/>
  <c r="Z143"/>
  <c r="Z144"/>
  <c r="AC104"/>
  <c r="AC106"/>
  <c r="AC105"/>
  <c r="AC98"/>
  <c r="AD68"/>
  <c r="AE44"/>
  <c r="AA86"/>
  <c r="AB103" i="29"/>
  <c r="AE37"/>
  <c r="AD61"/>
  <c r="AE45"/>
  <c r="AD69"/>
  <c r="AD94" s="1"/>
  <c r="AD92" s="1"/>
  <c r="AD142" s="1"/>
  <c r="AC106"/>
  <c r="AC104"/>
  <c r="AC105"/>
  <c r="AC98"/>
  <c r="AA86"/>
  <c r="AB88"/>
  <c r="AB87"/>
  <c r="AD42"/>
  <c r="AC66"/>
  <c r="AC68"/>
  <c r="AD44"/>
  <c r="Z143"/>
  <c r="Z144"/>
  <c r="AD69" i="28"/>
  <c r="AD94" s="1"/>
  <c r="AD92" s="1"/>
  <c r="AD142" s="1"/>
  <c r="AE45"/>
  <c r="AI43" i="32" l="1"/>
  <c r="AH67"/>
  <c r="AH93" s="1"/>
  <c r="AI47"/>
  <c r="AH71"/>
  <c r="AH90" s="1"/>
  <c r="AG141"/>
  <c r="AG92"/>
  <c r="AG142" s="1"/>
  <c r="AG88"/>
  <c r="AG87"/>
  <c r="AI42"/>
  <c r="AH66"/>
  <c r="AH68"/>
  <c r="AI44"/>
  <c r="AF86"/>
  <c r="AF82" i="31"/>
  <c r="AJ159"/>
  <c r="AD86"/>
  <c r="AD139" s="1"/>
  <c r="AD144" s="1"/>
  <c r="AC143"/>
  <c r="AC161" s="1"/>
  <c r="AF103"/>
  <c r="AF99" s="1"/>
  <c r="AG92"/>
  <c r="AG142" s="1"/>
  <c r="AH54"/>
  <c r="AI30"/>
  <c r="AI39"/>
  <c r="AH63"/>
  <c r="AH102" s="1"/>
  <c r="AI36"/>
  <c r="AH60"/>
  <c r="AI50"/>
  <c r="AH74"/>
  <c r="AH85" s="1"/>
  <c r="AH53"/>
  <c r="AI29"/>
  <c r="AE100"/>
  <c r="AE140" s="1"/>
  <c r="AE99"/>
  <c r="AE97" s="1"/>
  <c r="AH61"/>
  <c r="AI37"/>
  <c r="AH71"/>
  <c r="AH90" s="1"/>
  <c r="AI47"/>
  <c r="AG84"/>
  <c r="AG98"/>
  <c r="AG55"/>
  <c r="AG138" s="1"/>
  <c r="AH31"/>
  <c r="AH72"/>
  <c r="AH89" s="1"/>
  <c r="AI48"/>
  <c r="AF97"/>
  <c r="AG105"/>
  <c r="AG104"/>
  <c r="AG106"/>
  <c r="AG141"/>
  <c r="AH56"/>
  <c r="AI32"/>
  <c r="AI43"/>
  <c r="AH67"/>
  <c r="AH93" s="1"/>
  <c r="AI38"/>
  <c r="AH62"/>
  <c r="AH101" s="1"/>
  <c r="AJ40"/>
  <c r="AJ64" s="1"/>
  <c r="AI64"/>
  <c r="AH69"/>
  <c r="AH94" s="1"/>
  <c r="AI45"/>
  <c r="AH65"/>
  <c r="AH83" s="1"/>
  <c r="AI41"/>
  <c r="AH70"/>
  <c r="AH96" s="1"/>
  <c r="AI46"/>
  <c r="AD143"/>
  <c r="AF68"/>
  <c r="AG44"/>
  <c r="AC163"/>
  <c r="AE88"/>
  <c r="AE87"/>
  <c r="AF66"/>
  <c r="AG42"/>
  <c r="AB99" i="30"/>
  <c r="AB97" s="1"/>
  <c r="AA139"/>
  <c r="AA143" s="1"/>
  <c r="AA159" s="1"/>
  <c r="Z161"/>
  <c r="Z163"/>
  <c r="AA139" i="29"/>
  <c r="AA144" s="1"/>
  <c r="AF72"/>
  <c r="AF89" s="1"/>
  <c r="AG48"/>
  <c r="Z161"/>
  <c r="Z163"/>
  <c r="AD105" i="30"/>
  <c r="AD104"/>
  <c r="AD106"/>
  <c r="AD98"/>
  <c r="AC88"/>
  <c r="AC87"/>
  <c r="AC103"/>
  <c r="AA163"/>
  <c r="AE61"/>
  <c r="AF37"/>
  <c r="AD66"/>
  <c r="AE42"/>
  <c r="AF44"/>
  <c r="AE68"/>
  <c r="AB139"/>
  <c r="AB99" i="29"/>
  <c r="AB97" s="1"/>
  <c r="AB100"/>
  <c r="AB140" s="1"/>
  <c r="AF37"/>
  <c r="AE61"/>
  <c r="AD106"/>
  <c r="AD104"/>
  <c r="AD105"/>
  <c r="AD98"/>
  <c r="AF45"/>
  <c r="AE69"/>
  <c r="AE94" s="1"/>
  <c r="AE92" s="1"/>
  <c r="AE142" s="1"/>
  <c r="AC103"/>
  <c r="AB86"/>
  <c r="AE42"/>
  <c r="AD66"/>
  <c r="AC88"/>
  <c r="AC87"/>
  <c r="AD68"/>
  <c r="AE44"/>
  <c r="AF45" i="28"/>
  <c r="AE69"/>
  <c r="AE94" s="1"/>
  <c r="AE92" s="1"/>
  <c r="AE142" s="1"/>
  <c r="AJ43" i="32" l="1"/>
  <c r="AJ67" s="1"/>
  <c r="AI67"/>
  <c r="AI93" s="1"/>
  <c r="AH92"/>
  <c r="AH142" s="1"/>
  <c r="AH141"/>
  <c r="AJ47"/>
  <c r="AJ71" s="1"/>
  <c r="AI71"/>
  <c r="AI90" s="1"/>
  <c r="D13"/>
  <c r="D37" s="1"/>
  <c r="E37" s="1"/>
  <c r="AF100" i="31"/>
  <c r="AF140" s="1"/>
  <c r="AI68" i="32"/>
  <c r="AJ44"/>
  <c r="AH88"/>
  <c r="AH87"/>
  <c r="AJ42"/>
  <c r="AJ66" s="1"/>
  <c r="AI66"/>
  <c r="AG86"/>
  <c r="AG82" i="31"/>
  <c r="AE86"/>
  <c r="AE139" s="1"/>
  <c r="AH92"/>
  <c r="AG103"/>
  <c r="AI65"/>
  <c r="AI83" s="1"/>
  <c r="AJ41"/>
  <c r="AJ65" s="1"/>
  <c r="AH106"/>
  <c r="AH104"/>
  <c r="AH105"/>
  <c r="AJ36"/>
  <c r="AJ60" s="1"/>
  <c r="AI60"/>
  <c r="AJ38"/>
  <c r="AJ62" s="1"/>
  <c r="AI62"/>
  <c r="AI101" s="1"/>
  <c r="AI72"/>
  <c r="AI89" s="1"/>
  <c r="AJ48"/>
  <c r="AJ72" s="1"/>
  <c r="AJ37"/>
  <c r="AJ61" s="1"/>
  <c r="AI61"/>
  <c r="AJ29"/>
  <c r="AJ53" s="1"/>
  <c r="AI53"/>
  <c r="AH98"/>
  <c r="AH84"/>
  <c r="AJ30"/>
  <c r="AJ54" s="1"/>
  <c r="AI54"/>
  <c r="AI70"/>
  <c r="AI96" s="1"/>
  <c r="AJ46"/>
  <c r="AJ70" s="1"/>
  <c r="AI69"/>
  <c r="AI94" s="1"/>
  <c r="AJ45"/>
  <c r="AJ69" s="1"/>
  <c r="AH141"/>
  <c r="AI56"/>
  <c r="AJ32"/>
  <c r="AJ56" s="1"/>
  <c r="AJ50"/>
  <c r="AJ74" s="1"/>
  <c r="AI74"/>
  <c r="AI85" s="1"/>
  <c r="AJ39"/>
  <c r="AJ63" s="1"/>
  <c r="AI63"/>
  <c r="AI102" s="1"/>
  <c r="AJ43"/>
  <c r="AJ67" s="1"/>
  <c r="AI67"/>
  <c r="AI93" s="1"/>
  <c r="AH55"/>
  <c r="AH82" s="1"/>
  <c r="AI31"/>
  <c r="AJ47"/>
  <c r="AJ71" s="1"/>
  <c r="AI71"/>
  <c r="AI90" s="1"/>
  <c r="AH142"/>
  <c r="AG66"/>
  <c r="AH42"/>
  <c r="AF88"/>
  <c r="AF87"/>
  <c r="AD163"/>
  <c r="AD161"/>
  <c r="AG68"/>
  <c r="AH44"/>
  <c r="AB139" i="29"/>
  <c r="AB143" s="1"/>
  <c r="AB159" s="1"/>
  <c r="AA144" i="30"/>
  <c r="AA143" i="29"/>
  <c r="AA163" s="1"/>
  <c r="AH48"/>
  <c r="AG72"/>
  <c r="AG89" s="1"/>
  <c r="AF68" i="30"/>
  <c r="AG44"/>
  <c r="AC100"/>
  <c r="AC140" s="1"/>
  <c r="AC99"/>
  <c r="AC97" s="1"/>
  <c r="AF61"/>
  <c r="AG37"/>
  <c r="AB143"/>
  <c r="AB144"/>
  <c r="AD88"/>
  <c r="AD87"/>
  <c r="AD103"/>
  <c r="AE106"/>
  <c r="AE105"/>
  <c r="AE104"/>
  <c r="AE98"/>
  <c r="AE66"/>
  <c r="AF42"/>
  <c r="AC86"/>
  <c r="AB144" i="29"/>
  <c r="AE98"/>
  <c r="AE104"/>
  <c r="AE105"/>
  <c r="AE106"/>
  <c r="AG45"/>
  <c r="AF69"/>
  <c r="AF94" s="1"/>
  <c r="AF92" s="1"/>
  <c r="AF142" s="1"/>
  <c r="AD103"/>
  <c r="AC99"/>
  <c r="AC97" s="1"/>
  <c r="AC100"/>
  <c r="AC140" s="1"/>
  <c r="AG37"/>
  <c r="AF61"/>
  <c r="AC86"/>
  <c r="AE66"/>
  <c r="AF42"/>
  <c r="AE68"/>
  <c r="AF44"/>
  <c r="AD88"/>
  <c r="AD87"/>
  <c r="AB163"/>
  <c r="AF69" i="28"/>
  <c r="AF94" s="1"/>
  <c r="AF92" s="1"/>
  <c r="AF142" s="1"/>
  <c r="AG45"/>
  <c r="AI92" i="32" l="1"/>
  <c r="AI142" s="1"/>
  <c r="AI141"/>
  <c r="E61"/>
  <c r="F37"/>
  <c r="AH86"/>
  <c r="AI88"/>
  <c r="AI87"/>
  <c r="AJ68"/>
  <c r="AE144" i="31"/>
  <c r="AE143"/>
  <c r="AE161" s="1"/>
  <c r="AH138"/>
  <c r="AG99"/>
  <c r="AG97" s="1"/>
  <c r="AG100"/>
  <c r="AG140" s="1"/>
  <c r="AF86"/>
  <c r="AF139" s="1"/>
  <c r="AF144" s="1"/>
  <c r="AI141"/>
  <c r="AI84"/>
  <c r="AI98"/>
  <c r="AI92"/>
  <c r="AI142" s="1"/>
  <c r="AI55"/>
  <c r="AI82" s="1"/>
  <c r="AJ31"/>
  <c r="AJ55" s="1"/>
  <c r="AI106"/>
  <c r="AI104"/>
  <c r="AI105"/>
  <c r="AH103"/>
  <c r="AE163"/>
  <c r="AG88"/>
  <c r="AG87"/>
  <c r="AH68"/>
  <c r="AI44"/>
  <c r="AH66"/>
  <c r="AI42"/>
  <c r="AC139" i="30"/>
  <c r="AC143" s="1"/>
  <c r="AC161" s="1"/>
  <c r="AA159" i="29"/>
  <c r="AI48"/>
  <c r="AH72"/>
  <c r="AH89" s="1"/>
  <c r="AC139"/>
  <c r="AC144" s="1"/>
  <c r="AC163" i="30"/>
  <c r="AD100"/>
  <c r="AD140" s="1"/>
  <c r="AD99"/>
  <c r="AD97" s="1"/>
  <c r="AF106"/>
  <c r="AF105"/>
  <c r="AF104"/>
  <c r="AF98"/>
  <c r="AE88"/>
  <c r="AE87"/>
  <c r="AE86" s="1"/>
  <c r="AG61"/>
  <c r="AH37"/>
  <c r="AG68"/>
  <c r="AH44"/>
  <c r="AB163"/>
  <c r="AB159"/>
  <c r="AJ159" s="1"/>
  <c r="AF66"/>
  <c r="AG42"/>
  <c r="AE103"/>
  <c r="AD86"/>
  <c r="AE103" i="29"/>
  <c r="AG69"/>
  <c r="AG94" s="1"/>
  <c r="AG92" s="1"/>
  <c r="AG142" s="1"/>
  <c r="AH45"/>
  <c r="AI45" s="1"/>
  <c r="AJ45" s="1"/>
  <c r="AJ69" s="1"/>
  <c r="AG61"/>
  <c r="AH37"/>
  <c r="AI37" s="1"/>
  <c r="AF104"/>
  <c r="AF105"/>
  <c r="AF106"/>
  <c r="AF98"/>
  <c r="AD99"/>
  <c r="AD97" s="1"/>
  <c r="AD100"/>
  <c r="AD140" s="1"/>
  <c r="AD86"/>
  <c r="AC143"/>
  <c r="AC161" s="1"/>
  <c r="AF66"/>
  <c r="AG42"/>
  <c r="AF68"/>
  <c r="AG44"/>
  <c r="AE88"/>
  <c r="AE87"/>
  <c r="AG69" i="28"/>
  <c r="AG94" s="1"/>
  <c r="AG92" s="1"/>
  <c r="AG142" s="1"/>
  <c r="AH45"/>
  <c r="E106" i="32" l="1"/>
  <c r="E104"/>
  <c r="E103" s="1"/>
  <c r="E100" s="1"/>
  <c r="E140" s="1"/>
  <c r="E105"/>
  <c r="E98"/>
  <c r="F61"/>
  <c r="G37"/>
  <c r="AI86"/>
  <c r="AI138" i="31"/>
  <c r="AF143"/>
  <c r="AF161" s="1"/>
  <c r="AI103"/>
  <c r="AH99"/>
  <c r="AH97" s="1"/>
  <c r="AH100"/>
  <c r="AH140" s="1"/>
  <c r="AJ42"/>
  <c r="AJ66" s="1"/>
  <c r="AI66"/>
  <c r="AG86"/>
  <c r="AG139" s="1"/>
  <c r="AH88"/>
  <c r="AH87"/>
  <c r="AI68"/>
  <c r="AJ44"/>
  <c r="AC144" i="30"/>
  <c r="AF103"/>
  <c r="AF100" s="1"/>
  <c r="AF140" s="1"/>
  <c r="AJ37" i="29"/>
  <c r="AJ61" s="1"/>
  <c r="AJ48"/>
  <c r="AJ72" s="1"/>
  <c r="AI72"/>
  <c r="AI89" s="1"/>
  <c r="AG66" i="30"/>
  <c r="AH42"/>
  <c r="AE100"/>
  <c r="AE140" s="1"/>
  <c r="AE99"/>
  <c r="AE97" s="1"/>
  <c r="AE139" s="1"/>
  <c r="AE143" s="1"/>
  <c r="AG104"/>
  <c r="AG106"/>
  <c r="AG105"/>
  <c r="AG98"/>
  <c r="AH61"/>
  <c r="AI37"/>
  <c r="D13" i="29" s="1"/>
  <c r="D37" s="1"/>
  <c r="E37" s="1"/>
  <c r="AF88" i="30"/>
  <c r="AF87"/>
  <c r="AF86" s="1"/>
  <c r="AD139"/>
  <c r="AD143" s="1"/>
  <c r="AH68"/>
  <c r="AI44"/>
  <c r="AF103" i="29"/>
  <c r="AF100" s="1"/>
  <c r="AF140" s="1"/>
  <c r="AE100"/>
  <c r="AE140" s="1"/>
  <c r="AE99"/>
  <c r="AE97" s="1"/>
  <c r="AI69"/>
  <c r="AI94" s="1"/>
  <c r="AI92" s="1"/>
  <c r="AI142" s="1"/>
  <c r="AH69"/>
  <c r="AH94" s="1"/>
  <c r="AH92" s="1"/>
  <c r="AH142" s="1"/>
  <c r="AG106"/>
  <c r="AG104"/>
  <c r="AG105"/>
  <c r="AG98"/>
  <c r="AD139"/>
  <c r="AD143" s="1"/>
  <c r="AD161" s="1"/>
  <c r="AI61"/>
  <c r="AH61"/>
  <c r="AC163"/>
  <c r="AG68"/>
  <c r="AH44"/>
  <c r="AH42"/>
  <c r="AG66"/>
  <c r="AF88"/>
  <c r="AF87"/>
  <c r="AE86"/>
  <c r="AI45" i="28"/>
  <c r="AH69"/>
  <c r="AH94" s="1"/>
  <c r="AH92" s="1"/>
  <c r="AH142" s="1"/>
  <c r="E99" i="32" l="1"/>
  <c r="E97" s="1"/>
  <c r="E139" s="1"/>
  <c r="E144" s="1"/>
  <c r="G61"/>
  <c r="H37"/>
  <c r="F106"/>
  <c r="F104"/>
  <c r="F105"/>
  <c r="F98"/>
  <c r="AF163" i="31"/>
  <c r="AI99"/>
  <c r="AI97" s="1"/>
  <c r="AI100"/>
  <c r="AI140" s="1"/>
  <c r="AI88"/>
  <c r="AI87"/>
  <c r="AJ68"/>
  <c r="AG143"/>
  <c r="AG144"/>
  <c r="AH86"/>
  <c r="AH139" s="1"/>
  <c r="E61" i="29"/>
  <c r="F37"/>
  <c r="AF99" i="30"/>
  <c r="AF97" s="1"/>
  <c r="AF139" s="1"/>
  <c r="AG103"/>
  <c r="AG100" s="1"/>
  <c r="AG140" s="1"/>
  <c r="AE139" i="29"/>
  <c r="AE143" s="1"/>
  <c r="AI68" i="30"/>
  <c r="AJ44"/>
  <c r="AE163"/>
  <c r="AE161"/>
  <c r="AH105"/>
  <c r="AH104"/>
  <c r="AH106"/>
  <c r="AH98"/>
  <c r="AH66"/>
  <c r="AI42"/>
  <c r="AG99"/>
  <c r="AG97" s="1"/>
  <c r="AD163"/>
  <c r="AD161"/>
  <c r="AE144"/>
  <c r="AG88"/>
  <c r="AG87"/>
  <c r="AI61"/>
  <c r="AJ37"/>
  <c r="AJ61" s="1"/>
  <c r="AD144"/>
  <c r="AF99" i="29"/>
  <c r="AF97" s="1"/>
  <c r="AD163"/>
  <c r="AI104"/>
  <c r="AI105"/>
  <c r="AI106"/>
  <c r="AI98"/>
  <c r="AH106"/>
  <c r="AH104"/>
  <c r="AH105"/>
  <c r="AH98"/>
  <c r="AD144"/>
  <c r="AG103"/>
  <c r="AF86"/>
  <c r="AG88"/>
  <c r="AG87"/>
  <c r="AH68"/>
  <c r="AI44"/>
  <c r="AI42"/>
  <c r="AH66"/>
  <c r="AI69" i="28"/>
  <c r="AI94" s="1"/>
  <c r="AI92" s="1"/>
  <c r="AI142" s="1"/>
  <c r="AJ45"/>
  <c r="AJ69" s="1"/>
  <c r="I37" i="32" l="1"/>
  <c r="H61"/>
  <c r="E143"/>
  <c r="G106"/>
  <c r="G104"/>
  <c r="G105"/>
  <c r="G98"/>
  <c r="F103"/>
  <c r="AI86" i="31"/>
  <c r="AI139" s="1"/>
  <c r="AI144" s="1"/>
  <c r="AH143"/>
  <c r="AH144"/>
  <c r="AG163"/>
  <c r="AG161"/>
  <c r="AI143"/>
  <c r="AI161" s="1"/>
  <c r="E104" i="29"/>
  <c r="E106"/>
  <c r="E98"/>
  <c r="E105"/>
  <c r="F61"/>
  <c r="G37"/>
  <c r="AF143" i="30"/>
  <c r="AF163" s="1"/>
  <c r="AF144"/>
  <c r="AE144" i="29"/>
  <c r="AF139"/>
  <c r="AF143" s="1"/>
  <c r="AF163" s="1"/>
  <c r="AH88" i="30"/>
  <c r="AH87"/>
  <c r="AH103"/>
  <c r="AJ68"/>
  <c r="AI106"/>
  <c r="AI105"/>
  <c r="AI104"/>
  <c r="AI98"/>
  <c r="AI66"/>
  <c r="AJ42"/>
  <c r="AJ66" s="1"/>
  <c r="AG86"/>
  <c r="AG139" s="1"/>
  <c r="AI103" i="29"/>
  <c r="AH103"/>
  <c r="AG99"/>
  <c r="AG97" s="1"/>
  <c r="AG100"/>
  <c r="AG140" s="1"/>
  <c r="AG86"/>
  <c r="AI66"/>
  <c r="AJ42"/>
  <c r="AJ66" s="1"/>
  <c r="AH88"/>
  <c r="AH87"/>
  <c r="AI68"/>
  <c r="AJ44"/>
  <c r="AE163"/>
  <c r="AE161"/>
  <c r="AF163" i="28"/>
  <c r="H104" i="32" l="1"/>
  <c r="H105"/>
  <c r="H106"/>
  <c r="H98"/>
  <c r="J37"/>
  <c r="I61"/>
  <c r="F99"/>
  <c r="F97" s="1"/>
  <c r="F139" s="1"/>
  <c r="F100"/>
  <c r="F140" s="1"/>
  <c r="E163"/>
  <c r="E161"/>
  <c r="G103"/>
  <c r="AH161" i="31"/>
  <c r="AJ161" s="1"/>
  <c r="AH163"/>
  <c r="AJ163" s="1"/>
  <c r="H37" i="29"/>
  <c r="G61"/>
  <c r="F106"/>
  <c r="F104"/>
  <c r="F98"/>
  <c r="F105"/>
  <c r="E103"/>
  <c r="AF161" i="30"/>
  <c r="AI103"/>
  <c r="AI100" s="1"/>
  <c r="AI140" s="1"/>
  <c r="AF161" i="29"/>
  <c r="AF144"/>
  <c r="AJ68"/>
  <c r="AG139"/>
  <c r="AG144" s="1"/>
  <c r="AG143" i="30"/>
  <c r="AG144"/>
  <c r="AH100"/>
  <c r="AH140" s="1"/>
  <c r="AH99"/>
  <c r="AH97" s="1"/>
  <c r="AI88"/>
  <c r="AI87"/>
  <c r="AH86"/>
  <c r="AI100" i="29"/>
  <c r="AI140" s="1"/>
  <c r="AI99"/>
  <c r="AI97" s="1"/>
  <c r="AH99"/>
  <c r="AH97" s="1"/>
  <c r="AH100"/>
  <c r="AH140" s="1"/>
  <c r="AH86"/>
  <c r="AI88"/>
  <c r="AI87"/>
  <c r="L40" i="8"/>
  <c r="E45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J61" i="32" l="1"/>
  <c r="K37"/>
  <c r="G100"/>
  <c r="G140" s="1"/>
  <c r="G99"/>
  <c r="G97" s="1"/>
  <c r="G139" s="1"/>
  <c r="F144"/>
  <c r="H103"/>
  <c r="I98"/>
  <c r="I105"/>
  <c r="I106"/>
  <c r="I104"/>
  <c r="F143"/>
  <c r="F103" i="29"/>
  <c r="F100" s="1"/>
  <c r="F140" s="1"/>
  <c r="H61"/>
  <c r="I61"/>
  <c r="G105"/>
  <c r="G106"/>
  <c r="G104"/>
  <c r="G98"/>
  <c r="E100"/>
  <c r="E140" s="1"/>
  <c r="E99"/>
  <c r="E97" s="1"/>
  <c r="AG161" i="30"/>
  <c r="AG163"/>
  <c r="AI99"/>
  <c r="AI97" s="1"/>
  <c r="AH139" i="29"/>
  <c r="AH143" s="1"/>
  <c r="AH161" s="1"/>
  <c r="AG143"/>
  <c r="AH139" i="30"/>
  <c r="AH143" s="1"/>
  <c r="AI86"/>
  <c r="AH144" i="29"/>
  <c r="AI86"/>
  <c r="AI139" s="1"/>
  <c r="AI144" s="1"/>
  <c r="AI163" i="7"/>
  <c r="AH163"/>
  <c r="AG163"/>
  <c r="AA163"/>
  <c r="W163"/>
  <c r="V163"/>
  <c r="T163"/>
  <c r="R163"/>
  <c r="Q163"/>
  <c r="P163"/>
  <c r="O163"/>
  <c r="M163"/>
  <c r="L163"/>
  <c r="F163"/>
  <c r="AI162"/>
  <c r="AH162"/>
  <c r="AG162"/>
  <c r="AF162"/>
  <c r="AE162"/>
  <c r="AD162"/>
  <c r="AC162"/>
  <c r="AB162"/>
  <c r="AA162"/>
  <c r="Z162"/>
  <c r="Y162"/>
  <c r="X162"/>
  <c r="U162"/>
  <c r="T162"/>
  <c r="S162"/>
  <c r="N162"/>
  <c r="M162"/>
  <c r="K162"/>
  <c r="J162"/>
  <c r="I162"/>
  <c r="H162"/>
  <c r="G162"/>
  <c r="F162"/>
  <c r="E162"/>
  <c r="AB161"/>
  <c r="AA161"/>
  <c r="W161"/>
  <c r="V161"/>
  <c r="U161"/>
  <c r="R161"/>
  <c r="Q161"/>
  <c r="P161"/>
  <c r="O161"/>
  <c r="N161"/>
  <c r="M161"/>
  <c r="L161"/>
  <c r="I161"/>
  <c r="H161"/>
  <c r="G161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L160"/>
  <c r="K160"/>
  <c r="J160"/>
  <c r="I160"/>
  <c r="H160"/>
  <c r="G160"/>
  <c r="F160"/>
  <c r="E160"/>
  <c r="AI159"/>
  <c r="AH159"/>
  <c r="AG159"/>
  <c r="AF159"/>
  <c r="AE159"/>
  <c r="AD159"/>
  <c r="AC159"/>
  <c r="Z159"/>
  <c r="Y159"/>
  <c r="X159"/>
  <c r="W159"/>
  <c r="V159"/>
  <c r="T159"/>
  <c r="S159"/>
  <c r="R159"/>
  <c r="Q159"/>
  <c r="P159"/>
  <c r="O159"/>
  <c r="M159"/>
  <c r="L159"/>
  <c r="K159"/>
  <c r="J159"/>
  <c r="F159"/>
  <c r="E159"/>
  <c r="F159" i="8"/>
  <c r="G159"/>
  <c r="H159"/>
  <c r="I159"/>
  <c r="K159"/>
  <c r="L159"/>
  <c r="M159"/>
  <c r="N159"/>
  <c r="O159"/>
  <c r="R159"/>
  <c r="S159"/>
  <c r="T159"/>
  <c r="U159"/>
  <c r="V159"/>
  <c r="W159"/>
  <c r="Y159"/>
  <c r="Z159"/>
  <c r="AA159"/>
  <c r="AB159"/>
  <c r="AC159"/>
  <c r="AF159"/>
  <c r="AG159"/>
  <c r="AH159"/>
  <c r="AI159"/>
  <c r="AI91" i="7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AD83"/>
  <c r="F161" i="32" l="1"/>
  <c r="F163"/>
  <c r="J98"/>
  <c r="J106"/>
  <c r="J104"/>
  <c r="J105"/>
  <c r="L37"/>
  <c r="K61"/>
  <c r="H100"/>
  <c r="H140" s="1"/>
  <c r="H99"/>
  <c r="H97" s="1"/>
  <c r="H139" s="1"/>
  <c r="G144"/>
  <c r="G143"/>
  <c r="I103"/>
  <c r="F99" i="29"/>
  <c r="F97" s="1"/>
  <c r="F139" s="1"/>
  <c r="E139"/>
  <c r="E144" s="1"/>
  <c r="H105"/>
  <c r="H104"/>
  <c r="H98"/>
  <c r="H106"/>
  <c r="G103"/>
  <c r="I98"/>
  <c r="I106"/>
  <c r="I105"/>
  <c r="I104"/>
  <c r="AH144" i="30"/>
  <c r="AI139"/>
  <c r="AI144" s="1"/>
  <c r="AG161" i="29"/>
  <c r="AG163"/>
  <c r="AH163" i="30"/>
  <c r="AH161"/>
  <c r="AH163" i="29"/>
  <c r="AI143"/>
  <c r="AI161" s="1"/>
  <c r="F163" i="8"/>
  <c r="G163"/>
  <c r="H163"/>
  <c r="I163"/>
  <c r="K163"/>
  <c r="L163"/>
  <c r="M163"/>
  <c r="P163"/>
  <c r="R163"/>
  <c r="S163"/>
  <c r="T163"/>
  <c r="U163"/>
  <c r="W163"/>
  <c r="Y163"/>
  <c r="Z163"/>
  <c r="AA163"/>
  <c r="AB163"/>
  <c r="AD163"/>
  <c r="AG39"/>
  <c r="AG38"/>
  <c r="AG36"/>
  <c r="AG35"/>
  <c r="AG34"/>
  <c r="AG33"/>
  <c r="AG32"/>
  <c r="AG31"/>
  <c r="AG30"/>
  <c r="F160"/>
  <c r="G160"/>
  <c r="H160"/>
  <c r="J160"/>
  <c r="K160"/>
  <c r="L160"/>
  <c r="M160"/>
  <c r="N160"/>
  <c r="O160"/>
  <c r="P160"/>
  <c r="Q160"/>
  <c r="R160"/>
  <c r="S160"/>
  <c r="T160"/>
  <c r="U160"/>
  <c r="V160"/>
  <c r="W160"/>
  <c r="X160"/>
  <c r="Y160"/>
  <c r="Z160"/>
  <c r="AA160"/>
  <c r="AB160"/>
  <c r="AC160"/>
  <c r="AD160"/>
  <c r="AE160"/>
  <c r="AF160"/>
  <c r="AG160"/>
  <c r="AH160"/>
  <c r="AI160"/>
  <c r="F161"/>
  <c r="G161"/>
  <c r="H161"/>
  <c r="I161"/>
  <c r="J161"/>
  <c r="K161"/>
  <c r="L161"/>
  <c r="M161"/>
  <c r="P161"/>
  <c r="Q161"/>
  <c r="R161"/>
  <c r="S161"/>
  <c r="T161"/>
  <c r="U161"/>
  <c r="X161"/>
  <c r="Y161"/>
  <c r="Z161"/>
  <c r="AA161"/>
  <c r="AB161"/>
  <c r="AD161"/>
  <c r="AE161"/>
  <c r="I162"/>
  <c r="J162"/>
  <c r="N162"/>
  <c r="O162"/>
  <c r="P162"/>
  <c r="Q162"/>
  <c r="V162"/>
  <c r="W162"/>
  <c r="X162"/>
  <c r="AC162"/>
  <c r="AD162"/>
  <c r="AE162"/>
  <c r="AF162"/>
  <c r="AG162"/>
  <c r="AH162"/>
  <c r="AI162"/>
  <c r="E162"/>
  <c r="E161"/>
  <c r="E160"/>
  <c r="J103" i="32" l="1"/>
  <c r="J100" s="1"/>
  <c r="J140" s="1"/>
  <c r="M37"/>
  <c r="L61"/>
  <c r="K98"/>
  <c r="K104"/>
  <c r="K105"/>
  <c r="K106"/>
  <c r="G159"/>
  <c r="G163"/>
  <c r="H144"/>
  <c r="I100"/>
  <c r="I140" s="1"/>
  <c r="I99"/>
  <c r="I97" s="1"/>
  <c r="I139" s="1"/>
  <c r="I143" s="1"/>
  <c r="I159" s="1"/>
  <c r="H143"/>
  <c r="H159" s="1"/>
  <c r="J99"/>
  <c r="J97" s="1"/>
  <c r="J139" s="1"/>
  <c r="F143" i="29"/>
  <c r="F161" s="1"/>
  <c r="F144"/>
  <c r="E143"/>
  <c r="G99"/>
  <c r="G97" s="1"/>
  <c r="G100"/>
  <c r="G140" s="1"/>
  <c r="I103"/>
  <c r="H103"/>
  <c r="AI143" i="30"/>
  <c r="AI161" s="1"/>
  <c r="AJ161" s="1"/>
  <c r="AI163"/>
  <c r="AJ163" s="1"/>
  <c r="AI163" i="29"/>
  <c r="D49" i="8"/>
  <c r="N49"/>
  <c r="R49"/>
  <c r="S49"/>
  <c r="U49"/>
  <c r="V49"/>
  <c r="Y49"/>
  <c r="Z49"/>
  <c r="AF49"/>
  <c r="AG49"/>
  <c r="AH49"/>
  <c r="AI49"/>
  <c r="L49"/>
  <c r="M49"/>
  <c r="O49"/>
  <c r="T49"/>
  <c r="AA49"/>
  <c r="AB49" s="1"/>
  <c r="AC49" s="1"/>
  <c r="J143" i="32" l="1"/>
  <c r="J144"/>
  <c r="N37"/>
  <c r="M61"/>
  <c r="I144"/>
  <c r="L104"/>
  <c r="L103" s="1"/>
  <c r="L100" s="1"/>
  <c r="L140" s="1"/>
  <c r="L105"/>
  <c r="L106"/>
  <c r="L98"/>
  <c r="L99"/>
  <c r="L97" s="1"/>
  <c r="L139" s="1"/>
  <c r="L143" s="1"/>
  <c r="L162" s="1"/>
  <c r="K103"/>
  <c r="E163" i="29"/>
  <c r="E161"/>
  <c r="AJ161" s="1"/>
  <c r="I100"/>
  <c r="I140" s="1"/>
  <c r="I144" s="1"/>
  <c r="I99"/>
  <c r="I97" s="1"/>
  <c r="I139" s="1"/>
  <c r="H100"/>
  <c r="H140" s="1"/>
  <c r="H99"/>
  <c r="H97" s="1"/>
  <c r="H139" s="1"/>
  <c r="G139"/>
  <c r="AA73" i="8"/>
  <c r="AA91" s="1"/>
  <c r="T73"/>
  <c r="T91" s="1"/>
  <c r="AB73"/>
  <c r="AB91" s="1"/>
  <c r="E49"/>
  <c r="E73" s="1"/>
  <c r="E91" s="1"/>
  <c r="M73"/>
  <c r="M91" s="1"/>
  <c r="AC73"/>
  <c r="AC91" s="1"/>
  <c r="U73"/>
  <c r="U91" s="1"/>
  <c r="AI73"/>
  <c r="AI91" s="1"/>
  <c r="S73"/>
  <c r="S91" s="1"/>
  <c r="P49"/>
  <c r="O73"/>
  <c r="O91" s="1"/>
  <c r="AG73"/>
  <c r="AG91" s="1"/>
  <c r="W49"/>
  <c r="V73"/>
  <c r="V91" s="1"/>
  <c r="AH73"/>
  <c r="AH91" s="1"/>
  <c r="Z73"/>
  <c r="Z91" s="1"/>
  <c r="N73"/>
  <c r="N91" s="1"/>
  <c r="AD49"/>
  <c r="M33"/>
  <c r="N33"/>
  <c r="O33" s="1"/>
  <c r="R33"/>
  <c r="S33"/>
  <c r="T33"/>
  <c r="U33"/>
  <c r="V33"/>
  <c r="Y33"/>
  <c r="Z33"/>
  <c r="AA33"/>
  <c r="AF33"/>
  <c r="AH33"/>
  <c r="AI33"/>
  <c r="M34"/>
  <c r="N34"/>
  <c r="O34" s="1"/>
  <c r="R34"/>
  <c r="S34"/>
  <c r="T34"/>
  <c r="U34"/>
  <c r="V34"/>
  <c r="Y34"/>
  <c r="Z34"/>
  <c r="AA34"/>
  <c r="AB34" s="1"/>
  <c r="AC34" s="1"/>
  <c r="AF34"/>
  <c r="AH34"/>
  <c r="AI34"/>
  <c r="L35"/>
  <c r="M35"/>
  <c r="N35"/>
  <c r="O35" s="1"/>
  <c r="R35"/>
  <c r="S35"/>
  <c r="T35"/>
  <c r="U35"/>
  <c r="V35"/>
  <c r="Y35"/>
  <c r="Z35"/>
  <c r="AA35"/>
  <c r="AB35" s="1"/>
  <c r="AC35" s="1"/>
  <c r="AF35"/>
  <c r="AH35"/>
  <c r="AI35"/>
  <c r="D33"/>
  <c r="E33" s="1"/>
  <c r="E57" s="1"/>
  <c r="D34"/>
  <c r="E34" s="1"/>
  <c r="E58" s="1"/>
  <c r="D35"/>
  <c r="E35" s="1"/>
  <c r="E59" s="1"/>
  <c r="J163" i="32" l="1"/>
  <c r="J161"/>
  <c r="K100"/>
  <c r="K140" s="1"/>
  <c r="K99"/>
  <c r="K97" s="1"/>
  <c r="K139" s="1"/>
  <c r="N61"/>
  <c r="O37"/>
  <c r="M98"/>
  <c r="M106"/>
  <c r="M105"/>
  <c r="M104"/>
  <c r="M103" s="1"/>
  <c r="M100" s="1"/>
  <c r="M140" s="1"/>
  <c r="L144"/>
  <c r="AJ140" i="29"/>
  <c r="AJ97"/>
  <c r="G143"/>
  <c r="AJ139"/>
  <c r="H144"/>
  <c r="H143"/>
  <c r="I143"/>
  <c r="G144"/>
  <c r="F35" i="8"/>
  <c r="G35" s="1"/>
  <c r="H35" s="1"/>
  <c r="F33"/>
  <c r="G33" s="1"/>
  <c r="H33" s="1"/>
  <c r="F34"/>
  <c r="G34" s="1"/>
  <c r="H34" s="1"/>
  <c r="AA57"/>
  <c r="U57"/>
  <c r="AB33"/>
  <c r="AC33" s="1"/>
  <c r="AD33" s="1"/>
  <c r="F58"/>
  <c r="G58"/>
  <c r="AA58"/>
  <c r="U58"/>
  <c r="S57"/>
  <c r="F59"/>
  <c r="G59"/>
  <c r="F57"/>
  <c r="G57"/>
  <c r="AG58"/>
  <c r="AG57"/>
  <c r="AG59"/>
  <c r="AB58"/>
  <c r="AH57"/>
  <c r="F49"/>
  <c r="G49" s="1"/>
  <c r="W33"/>
  <c r="V57"/>
  <c r="S59"/>
  <c r="Z58"/>
  <c r="N58"/>
  <c r="T57"/>
  <c r="I33"/>
  <c r="H57"/>
  <c r="D10" i="7"/>
  <c r="D34" s="1"/>
  <c r="E34" s="1"/>
  <c r="F34" s="1"/>
  <c r="G34" s="1"/>
  <c r="H34" s="1"/>
  <c r="I34" s="1"/>
  <c r="J34" s="1"/>
  <c r="K34" s="1"/>
  <c r="L34" s="1"/>
  <c r="M34" s="1"/>
  <c r="N34" s="1"/>
  <c r="O34" s="1"/>
  <c r="P34" s="1"/>
  <c r="Q34" s="1"/>
  <c r="R34" s="1"/>
  <c r="S34" s="1"/>
  <c r="T34" s="1"/>
  <c r="U34" s="1"/>
  <c r="V34" s="1"/>
  <c r="W34" s="1"/>
  <c r="X34" s="1"/>
  <c r="Y34" s="1"/>
  <c r="Z34" s="1"/>
  <c r="AA34" s="1"/>
  <c r="AB34" s="1"/>
  <c r="AC34" s="1"/>
  <c r="AD34" s="1"/>
  <c r="AE34" s="1"/>
  <c r="AF34" s="1"/>
  <c r="AG34" s="1"/>
  <c r="AH34" s="1"/>
  <c r="AI34" s="1"/>
  <c r="D10" i="28" s="1"/>
  <c r="D34" s="1"/>
  <c r="E34" s="1"/>
  <c r="F34" s="1"/>
  <c r="AI58" i="8"/>
  <c r="I35"/>
  <c r="H59"/>
  <c r="P34"/>
  <c r="O58"/>
  <c r="AH58"/>
  <c r="W34"/>
  <c r="V58"/>
  <c r="I34"/>
  <c r="H58"/>
  <c r="P33"/>
  <c r="O57"/>
  <c r="M59"/>
  <c r="T58"/>
  <c r="Z57"/>
  <c r="N57"/>
  <c r="AD34"/>
  <c r="AC58"/>
  <c r="S58"/>
  <c r="D9" i="7"/>
  <c r="D33" s="1"/>
  <c r="E33" s="1"/>
  <c r="F33" s="1"/>
  <c r="G33" s="1"/>
  <c r="H33" s="1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D9" i="28" s="1"/>
  <c r="D33" s="1"/>
  <c r="E33" s="1"/>
  <c r="F33" s="1"/>
  <c r="AI57" i="8"/>
  <c r="AB59"/>
  <c r="W35"/>
  <c r="V59"/>
  <c r="AD35"/>
  <c r="AC59"/>
  <c r="Z59"/>
  <c r="T59"/>
  <c r="N59"/>
  <c r="P35"/>
  <c r="O59"/>
  <c r="AA59"/>
  <c r="U59"/>
  <c r="D11" i="7"/>
  <c r="D35" s="1"/>
  <c r="E35" s="1"/>
  <c r="F35" s="1"/>
  <c r="G35" s="1"/>
  <c r="H35" s="1"/>
  <c r="I35" s="1"/>
  <c r="J35" s="1"/>
  <c r="K35" s="1"/>
  <c r="L35" s="1"/>
  <c r="M35" s="1"/>
  <c r="N35" s="1"/>
  <c r="O35" s="1"/>
  <c r="P35" s="1"/>
  <c r="Q35" s="1"/>
  <c r="R35" s="1"/>
  <c r="S35" s="1"/>
  <c r="T35" s="1"/>
  <c r="U35" s="1"/>
  <c r="V35" s="1"/>
  <c r="W35" s="1"/>
  <c r="X35" s="1"/>
  <c r="Y35" s="1"/>
  <c r="Z35" s="1"/>
  <c r="AA35" s="1"/>
  <c r="AB35" s="1"/>
  <c r="AC35" s="1"/>
  <c r="AD35" s="1"/>
  <c r="AE35" s="1"/>
  <c r="AF35" s="1"/>
  <c r="AG35" s="1"/>
  <c r="AH35" s="1"/>
  <c r="AI35" s="1"/>
  <c r="D11" i="28" s="1"/>
  <c r="D35" s="1"/>
  <c r="E35" s="1"/>
  <c r="F35" s="1"/>
  <c r="AI59" i="8"/>
  <c r="AH59"/>
  <c r="X49"/>
  <c r="W73"/>
  <c r="W91" s="1"/>
  <c r="Q49"/>
  <c r="P73"/>
  <c r="P91" s="1"/>
  <c r="AE49"/>
  <c r="AD73"/>
  <c r="AD91" s="1"/>
  <c r="K143" i="32" l="1"/>
  <c r="N105"/>
  <c r="N106"/>
  <c r="N98"/>
  <c r="N104"/>
  <c r="P37"/>
  <c r="O61"/>
  <c r="K144"/>
  <c r="M99"/>
  <c r="M97" s="1"/>
  <c r="M139" s="1"/>
  <c r="M143" s="1"/>
  <c r="M160" s="1"/>
  <c r="AJ160" s="1"/>
  <c r="H163" i="29"/>
  <c r="H159"/>
  <c r="I159"/>
  <c r="I163"/>
  <c r="G159"/>
  <c r="AJ143"/>
  <c r="AJ144"/>
  <c r="AC57" i="8"/>
  <c r="F73"/>
  <c r="F91" s="1"/>
  <c r="AB57"/>
  <c r="Q33"/>
  <c r="P57"/>
  <c r="J33"/>
  <c r="I57"/>
  <c r="Q34"/>
  <c r="P58"/>
  <c r="J34"/>
  <c r="I58"/>
  <c r="AE34"/>
  <c r="AF58" s="1"/>
  <c r="AD58"/>
  <c r="J35"/>
  <c r="I59"/>
  <c r="AE33"/>
  <c r="AF57" s="1"/>
  <c r="AD57"/>
  <c r="X34"/>
  <c r="W58"/>
  <c r="X33"/>
  <c r="W57"/>
  <c r="X35"/>
  <c r="W59"/>
  <c r="Q35"/>
  <c r="P59"/>
  <c r="AE35"/>
  <c r="AF59" s="1"/>
  <c r="AD59"/>
  <c r="H49"/>
  <c r="G73"/>
  <c r="G91" s="1"/>
  <c r="X73"/>
  <c r="X91" s="1"/>
  <c r="Y73"/>
  <c r="Y91" s="1"/>
  <c r="AE73"/>
  <c r="AE91" s="1"/>
  <c r="AF73"/>
  <c r="AF91" s="1"/>
  <c r="Q73"/>
  <c r="Q91" s="1"/>
  <c r="R73"/>
  <c r="R91" s="1"/>
  <c r="N103" i="32" l="1"/>
  <c r="N100" s="1"/>
  <c r="N140" s="1"/>
  <c r="Q37"/>
  <c r="P61"/>
  <c r="K161"/>
  <c r="K163"/>
  <c r="N144"/>
  <c r="O106"/>
  <c r="O104"/>
  <c r="O98"/>
  <c r="O105"/>
  <c r="N99"/>
  <c r="N97" s="1"/>
  <c r="N139" s="1"/>
  <c r="N143" s="1"/>
  <c r="M144"/>
  <c r="AJ159" i="29"/>
  <c r="AJ163"/>
  <c r="X57" i="8"/>
  <c r="Y57"/>
  <c r="K35"/>
  <c r="J59"/>
  <c r="AE57"/>
  <c r="X58"/>
  <c r="Y58"/>
  <c r="AE58"/>
  <c r="Q58"/>
  <c r="R58"/>
  <c r="K34"/>
  <c r="J58"/>
  <c r="K33"/>
  <c r="J57"/>
  <c r="Q57"/>
  <c r="R57"/>
  <c r="AE59"/>
  <c r="X59"/>
  <c r="Y59"/>
  <c r="Q59"/>
  <c r="R59"/>
  <c r="I49"/>
  <c r="H73"/>
  <c r="H91" s="1"/>
  <c r="R37" i="32" l="1"/>
  <c r="Q61"/>
  <c r="P105"/>
  <c r="P98"/>
  <c r="P106"/>
  <c r="P104"/>
  <c r="P103" s="1"/>
  <c r="P100" s="1"/>
  <c r="P140" s="1"/>
  <c r="N163"/>
  <c r="N159"/>
  <c r="O103"/>
  <c r="K59" i="8"/>
  <c r="L59"/>
  <c r="L33"/>
  <c r="K57"/>
  <c r="L34"/>
  <c r="K58"/>
  <c r="J49"/>
  <c r="I73"/>
  <c r="I91" s="1"/>
  <c r="R61" i="32" l="1"/>
  <c r="S37"/>
  <c r="O100"/>
  <c r="O140" s="1"/>
  <c r="O144" s="1"/>
  <c r="O99"/>
  <c r="O97" s="1"/>
  <c r="O139" s="1"/>
  <c r="Q104"/>
  <c r="Q98"/>
  <c r="Q106"/>
  <c r="Q105"/>
  <c r="AJ140"/>
  <c r="P99"/>
  <c r="P97" s="1"/>
  <c r="L57" i="8"/>
  <c r="M57"/>
  <c r="L58"/>
  <c r="M58"/>
  <c r="K49"/>
  <c r="J73"/>
  <c r="J91" s="1"/>
  <c r="Q103" i="32" l="1"/>
  <c r="R104"/>
  <c r="R103" s="1"/>
  <c r="R100" s="1"/>
  <c r="R140" s="1"/>
  <c r="R98"/>
  <c r="R106"/>
  <c r="R105"/>
  <c r="R99"/>
  <c r="T37"/>
  <c r="S61"/>
  <c r="AJ97"/>
  <c r="P139"/>
  <c r="O143"/>
  <c r="O162" s="1"/>
  <c r="K73" i="8"/>
  <c r="K91" s="1"/>
  <c r="L73"/>
  <c r="L91" s="1"/>
  <c r="Q100" i="32" l="1"/>
  <c r="Q140" s="1"/>
  <c r="Q99"/>
  <c r="Q97" s="1"/>
  <c r="Q139" s="1"/>
  <c r="Q143" s="1"/>
  <c r="Q162" s="1"/>
  <c r="S106"/>
  <c r="S105"/>
  <c r="S98"/>
  <c r="S104"/>
  <c r="R97"/>
  <c r="R139" s="1"/>
  <c r="R143" s="1"/>
  <c r="R162" s="1"/>
  <c r="P144"/>
  <c r="AJ144" s="1"/>
  <c r="P143"/>
  <c r="AJ139"/>
  <c r="T61"/>
  <c r="U37"/>
  <c r="D25" i="7"/>
  <c r="D49" s="1"/>
  <c r="E49" s="1"/>
  <c r="F49" s="1"/>
  <c r="G49" s="1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D25" i="28" s="1"/>
  <c r="D49" s="1"/>
  <c r="E49" s="1"/>
  <c r="F49" s="1"/>
  <c r="Q144" i="32" l="1"/>
  <c r="P162"/>
  <c r="AJ143"/>
  <c r="T104"/>
  <c r="T106"/>
  <c r="T105"/>
  <c r="T98"/>
  <c r="V37"/>
  <c r="U61"/>
  <c r="R144"/>
  <c r="S103"/>
  <c r="AJ49" i="7"/>
  <c r="U104" i="32" l="1"/>
  <c r="U98"/>
  <c r="U105"/>
  <c r="U106"/>
  <c r="S100"/>
  <c r="S140" s="1"/>
  <c r="S144" s="1"/>
  <c r="S99"/>
  <c r="S97" s="1"/>
  <c r="S139" s="1"/>
  <c r="V61"/>
  <c r="W37"/>
  <c r="T103"/>
  <c r="D50" i="8"/>
  <c r="U103" i="32" l="1"/>
  <c r="X37"/>
  <c r="W61"/>
  <c r="T100"/>
  <c r="T140" s="1"/>
  <c r="T144" s="1"/>
  <c r="T99"/>
  <c r="T97" s="1"/>
  <c r="T139" s="1"/>
  <c r="V105"/>
  <c r="V98"/>
  <c r="V106"/>
  <c r="V104"/>
  <c r="S143"/>
  <c r="D48" i="8"/>
  <c r="E48" s="1"/>
  <c r="D47"/>
  <c r="E47" s="1"/>
  <c r="E71" s="1"/>
  <c r="E90" s="1"/>
  <c r="D46"/>
  <c r="E46" s="1"/>
  <c r="E70" s="1"/>
  <c r="E96" s="1"/>
  <c r="D45"/>
  <c r="E69" s="1"/>
  <c r="E94" s="1"/>
  <c r="D44"/>
  <c r="D43"/>
  <c r="E43" s="1"/>
  <c r="D42"/>
  <c r="E42" s="1"/>
  <c r="D41"/>
  <c r="D40"/>
  <c r="D39"/>
  <c r="E39" s="1"/>
  <c r="D38"/>
  <c r="E38" s="1"/>
  <c r="D37"/>
  <c r="D36"/>
  <c r="D32"/>
  <c r="E32" s="1"/>
  <c r="E56" s="1"/>
  <c r="D31"/>
  <c r="D30"/>
  <c r="E30" s="1"/>
  <c r="E54" s="1"/>
  <c r="D29"/>
  <c r="E50"/>
  <c r="F47"/>
  <c r="G47" s="1"/>
  <c r="H47" s="1"/>
  <c r="I47" s="1"/>
  <c r="J47" s="1"/>
  <c r="K47" s="1"/>
  <c r="E44"/>
  <c r="E41"/>
  <c r="E40"/>
  <c r="E37"/>
  <c r="E36"/>
  <c r="F36" s="1"/>
  <c r="G36" s="1"/>
  <c r="G60" s="1"/>
  <c r="G84" s="1"/>
  <c r="E29"/>
  <c r="U100" i="32" l="1"/>
  <c r="U140" s="1"/>
  <c r="U99"/>
  <c r="U97" s="1"/>
  <c r="U139" s="1"/>
  <c r="U143" s="1"/>
  <c r="W105"/>
  <c r="W106"/>
  <c r="W98"/>
  <c r="W104"/>
  <c r="S161"/>
  <c r="S163"/>
  <c r="Y37"/>
  <c r="X61"/>
  <c r="V103"/>
  <c r="T143"/>
  <c r="F32" i="8"/>
  <c r="G32" s="1"/>
  <c r="F46"/>
  <c r="G46" s="1"/>
  <c r="H46" s="1"/>
  <c r="I46" s="1"/>
  <c r="J46" s="1"/>
  <c r="K46" s="1"/>
  <c r="K70" s="1"/>
  <c r="K96" s="1"/>
  <c r="F50"/>
  <c r="G50" s="1"/>
  <c r="H50" s="1"/>
  <c r="I50" s="1"/>
  <c r="J50" s="1"/>
  <c r="K50" s="1"/>
  <c r="K74" s="1"/>
  <c r="K85" s="1"/>
  <c r="E74"/>
  <c r="E85" s="1"/>
  <c r="F39"/>
  <c r="G39" s="1"/>
  <c r="E63"/>
  <c r="E102" s="1"/>
  <c r="F43"/>
  <c r="E67"/>
  <c r="E93" s="1"/>
  <c r="F29"/>
  <c r="G29" s="1"/>
  <c r="H29" s="1"/>
  <c r="I29" s="1"/>
  <c r="J29" s="1"/>
  <c r="K29" s="1"/>
  <c r="K53" s="1"/>
  <c r="E53"/>
  <c r="F42"/>
  <c r="G42" s="1"/>
  <c r="H42" s="1"/>
  <c r="I42" s="1"/>
  <c r="J42" s="1"/>
  <c r="K42" s="1"/>
  <c r="L42" s="1"/>
  <c r="M42" s="1"/>
  <c r="E66"/>
  <c r="E88" s="1"/>
  <c r="F56"/>
  <c r="G56"/>
  <c r="F38"/>
  <c r="G38" s="1"/>
  <c r="H38" s="1"/>
  <c r="I38" s="1"/>
  <c r="J38" s="1"/>
  <c r="K38" s="1"/>
  <c r="K62" s="1"/>
  <c r="K101" s="1"/>
  <c r="E62"/>
  <c r="E101" s="1"/>
  <c r="E141" s="1"/>
  <c r="F37"/>
  <c r="G37" s="1"/>
  <c r="E61"/>
  <c r="F41"/>
  <c r="G41" s="1"/>
  <c r="H41" s="1"/>
  <c r="I41" s="1"/>
  <c r="J41" s="1"/>
  <c r="K41" s="1"/>
  <c r="K65" s="1"/>
  <c r="E65"/>
  <c r="E60"/>
  <c r="F60"/>
  <c r="F40"/>
  <c r="G40" s="1"/>
  <c r="H40" s="1"/>
  <c r="I40" s="1"/>
  <c r="J40" s="1"/>
  <c r="K40" s="1"/>
  <c r="E64"/>
  <c r="F44"/>
  <c r="F68" s="1"/>
  <c r="E68"/>
  <c r="F48"/>
  <c r="G48" s="1"/>
  <c r="H48" s="1"/>
  <c r="I48" s="1"/>
  <c r="J48" s="1"/>
  <c r="K48" s="1"/>
  <c r="K72" s="1"/>
  <c r="K89" s="1"/>
  <c r="E72"/>
  <c r="E89" s="1"/>
  <c r="H36"/>
  <c r="I36" s="1"/>
  <c r="J36" s="1"/>
  <c r="K36" s="1"/>
  <c r="K60" s="1"/>
  <c r="F30"/>
  <c r="G30" s="1"/>
  <c r="H69"/>
  <c r="H94" s="1"/>
  <c r="L38"/>
  <c r="L46"/>
  <c r="L48"/>
  <c r="L39"/>
  <c r="L43"/>
  <c r="L47"/>
  <c r="M47" s="1"/>
  <c r="N47" s="1"/>
  <c r="L41"/>
  <c r="L32"/>
  <c r="M48"/>
  <c r="N48" s="1"/>
  <c r="L36"/>
  <c r="M36" s="1"/>
  <c r="I69"/>
  <c r="I94" s="1"/>
  <c r="I70"/>
  <c r="I96" s="1"/>
  <c r="G53"/>
  <c r="F53"/>
  <c r="J53"/>
  <c r="I53"/>
  <c r="G71"/>
  <c r="G90" s="1"/>
  <c r="K71"/>
  <c r="K90" s="1"/>
  <c r="L50"/>
  <c r="F71"/>
  <c r="F90" s="1"/>
  <c r="J71"/>
  <c r="J90" s="1"/>
  <c r="M38"/>
  <c r="M39"/>
  <c r="N39" s="1"/>
  <c r="O39" s="1"/>
  <c r="P39" s="1"/>
  <c r="Q39" s="1"/>
  <c r="Q63" s="1"/>
  <c r="Q102" s="1"/>
  <c r="M40"/>
  <c r="M43"/>
  <c r="N43" s="1"/>
  <c r="O43" s="1"/>
  <c r="P43" s="1"/>
  <c r="Q43" s="1"/>
  <c r="Q67" s="1"/>
  <c r="Q93" s="1"/>
  <c r="E31"/>
  <c r="E55" s="1"/>
  <c r="H53"/>
  <c r="I71"/>
  <c r="I90" s="1"/>
  <c r="J74"/>
  <c r="J85" s="1"/>
  <c r="L29"/>
  <c r="H71"/>
  <c r="H90" s="1"/>
  <c r="M50"/>
  <c r="U144" i="32" l="1"/>
  <c r="U159"/>
  <c r="U163"/>
  <c r="X106"/>
  <c r="X98"/>
  <c r="X104"/>
  <c r="X103" s="1"/>
  <c r="X100" s="1"/>
  <c r="X140" s="1"/>
  <c r="X105"/>
  <c r="V100"/>
  <c r="V140" s="1"/>
  <c r="V144" s="1"/>
  <c r="V99"/>
  <c r="V97" s="1"/>
  <c r="V139" s="1"/>
  <c r="T161"/>
  <c r="T163"/>
  <c r="Z37"/>
  <c r="Y61"/>
  <c r="W103"/>
  <c r="E98" i="8"/>
  <c r="J62"/>
  <c r="J101" s="1"/>
  <c r="K64"/>
  <c r="L64"/>
  <c r="G44"/>
  <c r="H44" s="1"/>
  <c r="I44" s="1"/>
  <c r="J44" s="1"/>
  <c r="K44" s="1"/>
  <c r="L44" s="1"/>
  <c r="M44" s="1"/>
  <c r="N44" s="1"/>
  <c r="O44" s="1"/>
  <c r="P44" s="1"/>
  <c r="Q44" s="1"/>
  <c r="R44" s="1"/>
  <c r="S44" s="1"/>
  <c r="S68" s="1"/>
  <c r="N40"/>
  <c r="O40" s="1"/>
  <c r="P40" s="1"/>
  <c r="Q40" s="1"/>
  <c r="Q64" s="1"/>
  <c r="M64"/>
  <c r="L70"/>
  <c r="L96" s="1"/>
  <c r="J70"/>
  <c r="J96" s="1"/>
  <c r="I66"/>
  <c r="I88" s="1"/>
  <c r="H70"/>
  <c r="H96" s="1"/>
  <c r="K66"/>
  <c r="K88" s="1"/>
  <c r="F70"/>
  <c r="F96" s="1"/>
  <c r="G70"/>
  <c r="G96" s="1"/>
  <c r="H72"/>
  <c r="H89" s="1"/>
  <c r="H65"/>
  <c r="F72"/>
  <c r="F89" s="1"/>
  <c r="F67"/>
  <c r="F93" s="1"/>
  <c r="G43"/>
  <c r="H43" s="1"/>
  <c r="I72"/>
  <c r="I89" s="1"/>
  <c r="H62"/>
  <c r="H101" s="1"/>
  <c r="I62"/>
  <c r="I101" s="1"/>
  <c r="J65"/>
  <c r="L66"/>
  <c r="L88" s="1"/>
  <c r="G74"/>
  <c r="G85" s="1"/>
  <c r="I64"/>
  <c r="J66"/>
  <c r="J88" s="1"/>
  <c r="J64"/>
  <c r="I74"/>
  <c r="I85" s="1"/>
  <c r="G65"/>
  <c r="H64"/>
  <c r="H83" s="1"/>
  <c r="I65"/>
  <c r="G72"/>
  <c r="G89" s="1"/>
  <c r="F65"/>
  <c r="G66"/>
  <c r="G88" s="1"/>
  <c r="G64"/>
  <c r="F74"/>
  <c r="F85" s="1"/>
  <c r="H66"/>
  <c r="H88" s="1"/>
  <c r="J72"/>
  <c r="J89" s="1"/>
  <c r="H74"/>
  <c r="H85" s="1"/>
  <c r="F66"/>
  <c r="F88" s="1"/>
  <c r="F64"/>
  <c r="L72"/>
  <c r="L89" s="1"/>
  <c r="K84"/>
  <c r="F84"/>
  <c r="K83"/>
  <c r="E106"/>
  <c r="E104"/>
  <c r="E105"/>
  <c r="F62"/>
  <c r="F101" s="1"/>
  <c r="F141" s="1"/>
  <c r="G62"/>
  <c r="G101" s="1"/>
  <c r="E87"/>
  <c r="E83"/>
  <c r="E92"/>
  <c r="H30"/>
  <c r="I30" s="1"/>
  <c r="J30" s="1"/>
  <c r="F54"/>
  <c r="G54"/>
  <c r="E84"/>
  <c r="H37"/>
  <c r="F61"/>
  <c r="G61"/>
  <c r="H39"/>
  <c r="F63"/>
  <c r="F102" s="1"/>
  <c r="G63"/>
  <c r="G102" s="1"/>
  <c r="E82"/>
  <c r="M71"/>
  <c r="M90" s="1"/>
  <c r="H32"/>
  <c r="L71"/>
  <c r="L90" s="1"/>
  <c r="J60"/>
  <c r="H60"/>
  <c r="I60"/>
  <c r="F69"/>
  <c r="F94" s="1"/>
  <c r="G69"/>
  <c r="G94" s="1"/>
  <c r="G68"/>
  <c r="H68"/>
  <c r="M72"/>
  <c r="M89" s="1"/>
  <c r="J69"/>
  <c r="J94" s="1"/>
  <c r="P67"/>
  <c r="P93" s="1"/>
  <c r="M46"/>
  <c r="N46" s="1"/>
  <c r="N70" s="1"/>
  <c r="N96" s="1"/>
  <c r="M32"/>
  <c r="M56" s="1"/>
  <c r="P63"/>
  <c r="P102" s="1"/>
  <c r="O47"/>
  <c r="P47" s="1"/>
  <c r="R43"/>
  <c r="S43" s="1"/>
  <c r="T43" s="1"/>
  <c r="R39"/>
  <c r="S39" s="1"/>
  <c r="T39" s="1"/>
  <c r="R40"/>
  <c r="S40" s="1"/>
  <c r="T40" s="1"/>
  <c r="E138"/>
  <c r="F31"/>
  <c r="G31" s="1"/>
  <c r="O48"/>
  <c r="P48" s="1"/>
  <c r="L62"/>
  <c r="L101" s="1"/>
  <c r="L65"/>
  <c r="L60"/>
  <c r="M41"/>
  <c r="N41" s="1"/>
  <c r="N36"/>
  <c r="O36" s="1"/>
  <c r="P36" s="1"/>
  <c r="M60"/>
  <c r="N67"/>
  <c r="N93" s="1"/>
  <c r="O67"/>
  <c r="O93" s="1"/>
  <c r="N63"/>
  <c r="N102" s="1"/>
  <c r="O63"/>
  <c r="O102" s="1"/>
  <c r="N72"/>
  <c r="N89" s="1"/>
  <c r="L74"/>
  <c r="L85" s="1"/>
  <c r="M74"/>
  <c r="M85" s="1"/>
  <c r="L53"/>
  <c r="N50"/>
  <c r="O50" s="1"/>
  <c r="P50" s="1"/>
  <c r="M29"/>
  <c r="N71"/>
  <c r="N90" s="1"/>
  <c r="M67"/>
  <c r="M93" s="1"/>
  <c r="M66"/>
  <c r="M88" s="1"/>
  <c r="M63"/>
  <c r="M102" s="1"/>
  <c r="M62"/>
  <c r="M101" s="1"/>
  <c r="L30"/>
  <c r="N42"/>
  <c r="O42" s="1"/>
  <c r="P42" s="1"/>
  <c r="N38"/>
  <c r="O38" s="1"/>
  <c r="P38" s="1"/>
  <c r="X99" i="32" l="1"/>
  <c r="X97" s="1"/>
  <c r="X139" s="1"/>
  <c r="X143" s="1"/>
  <c r="X144"/>
  <c r="AA37"/>
  <c r="Z61"/>
  <c r="Y105"/>
  <c r="Y106"/>
  <c r="Y104"/>
  <c r="Y98"/>
  <c r="W100"/>
  <c r="W140" s="1"/>
  <c r="W99"/>
  <c r="W97" s="1"/>
  <c r="W139" s="1"/>
  <c r="V143"/>
  <c r="V162" s="1"/>
  <c r="J68" i="8"/>
  <c r="K68"/>
  <c r="I68"/>
  <c r="F92"/>
  <c r="O64"/>
  <c r="N64"/>
  <c r="P64"/>
  <c r="F83"/>
  <c r="I83"/>
  <c r="J83"/>
  <c r="G83"/>
  <c r="M141"/>
  <c r="O46"/>
  <c r="P46" s="1"/>
  <c r="N68"/>
  <c r="I43"/>
  <c r="H67"/>
  <c r="H93" s="1"/>
  <c r="G67"/>
  <c r="G93" s="1"/>
  <c r="G141" s="1"/>
  <c r="G87"/>
  <c r="G86" s="1"/>
  <c r="H54"/>
  <c r="F98"/>
  <c r="E103"/>
  <c r="E100" s="1"/>
  <c r="E140" s="1"/>
  <c r="I84"/>
  <c r="F142"/>
  <c r="F104"/>
  <c r="F105"/>
  <c r="F106"/>
  <c r="M84"/>
  <c r="J84"/>
  <c r="G105"/>
  <c r="G104"/>
  <c r="G106"/>
  <c r="G98"/>
  <c r="E142"/>
  <c r="L83"/>
  <c r="L84"/>
  <c r="H84"/>
  <c r="F87"/>
  <c r="F86" s="1"/>
  <c r="I54"/>
  <c r="F55"/>
  <c r="F138" s="1"/>
  <c r="G55"/>
  <c r="G138" s="1"/>
  <c r="I39"/>
  <c r="H63"/>
  <c r="H102" s="1"/>
  <c r="J54"/>
  <c r="K30"/>
  <c r="K54" s="1"/>
  <c r="I37"/>
  <c r="H61"/>
  <c r="E86"/>
  <c r="S67"/>
  <c r="S93" s="1"/>
  <c r="T64"/>
  <c r="M70"/>
  <c r="M96" s="1"/>
  <c r="P68"/>
  <c r="O68"/>
  <c r="L68"/>
  <c r="M68"/>
  <c r="I32"/>
  <c r="H56"/>
  <c r="Q68"/>
  <c r="T44"/>
  <c r="R67"/>
  <c r="R93" s="1"/>
  <c r="T67"/>
  <c r="T93" s="1"/>
  <c r="O71"/>
  <c r="O90" s="1"/>
  <c r="R64"/>
  <c r="O72"/>
  <c r="O89" s="1"/>
  <c r="S64"/>
  <c r="R68"/>
  <c r="S63"/>
  <c r="S102" s="1"/>
  <c r="R63"/>
  <c r="R102" s="1"/>
  <c r="T63"/>
  <c r="T102" s="1"/>
  <c r="N60"/>
  <c r="U40"/>
  <c r="U64" s="1"/>
  <c r="U43"/>
  <c r="U39"/>
  <c r="N32"/>
  <c r="N56" s="1"/>
  <c r="Q42"/>
  <c r="P66"/>
  <c r="P88" s="1"/>
  <c r="Q50"/>
  <c r="P74"/>
  <c r="P85" s="1"/>
  <c r="O41"/>
  <c r="H31"/>
  <c r="V39"/>
  <c r="Q47"/>
  <c r="P71"/>
  <c r="P90" s="1"/>
  <c r="Q48"/>
  <c r="P72"/>
  <c r="P89" s="1"/>
  <c r="V40"/>
  <c r="Q38"/>
  <c r="P62"/>
  <c r="P101" s="1"/>
  <c r="Q36"/>
  <c r="P60"/>
  <c r="V43"/>
  <c r="Q46"/>
  <c r="P70"/>
  <c r="P96" s="1"/>
  <c r="N65"/>
  <c r="M65"/>
  <c r="O60"/>
  <c r="M53"/>
  <c r="N29"/>
  <c r="O29" s="1"/>
  <c r="P29" s="1"/>
  <c r="N74"/>
  <c r="N85" s="1"/>
  <c r="O74"/>
  <c r="O85" s="1"/>
  <c r="N62"/>
  <c r="N101" s="1"/>
  <c r="N141" s="1"/>
  <c r="O62"/>
  <c r="O101" s="1"/>
  <c r="M30"/>
  <c r="N66"/>
  <c r="N88" s="1"/>
  <c r="O66"/>
  <c r="O88" s="1"/>
  <c r="W144" i="32" l="1"/>
  <c r="X161"/>
  <c r="X163"/>
  <c r="AB37"/>
  <c r="AA61"/>
  <c r="W143"/>
  <c r="W162" s="1"/>
  <c r="AJ162" s="1"/>
  <c r="Z106"/>
  <c r="Z105"/>
  <c r="Z104"/>
  <c r="Z98"/>
  <c r="Y103"/>
  <c r="N83" i="8"/>
  <c r="G92"/>
  <c r="G142" s="1"/>
  <c r="H87"/>
  <c r="H86" s="1"/>
  <c r="L54"/>
  <c r="O70"/>
  <c r="O96" s="1"/>
  <c r="E99"/>
  <c r="J43"/>
  <c r="I67"/>
  <c r="H92"/>
  <c r="H142" s="1"/>
  <c r="H141"/>
  <c r="G103"/>
  <c r="G100" s="1"/>
  <c r="G140" s="1"/>
  <c r="F103"/>
  <c r="F100" s="1"/>
  <c r="F140" s="1"/>
  <c r="O84"/>
  <c r="P141"/>
  <c r="H105"/>
  <c r="H104"/>
  <c r="H106"/>
  <c r="M83"/>
  <c r="F99"/>
  <c r="F97" s="1"/>
  <c r="F139" s="1"/>
  <c r="F82"/>
  <c r="P84"/>
  <c r="N84"/>
  <c r="O141"/>
  <c r="H98"/>
  <c r="G82"/>
  <c r="J39"/>
  <c r="I63"/>
  <c r="I102" s="1"/>
  <c r="J37"/>
  <c r="K37" s="1"/>
  <c r="L37" s="1"/>
  <c r="I61"/>
  <c r="U44"/>
  <c r="V44" s="1"/>
  <c r="W44" s="1"/>
  <c r="T68"/>
  <c r="U67"/>
  <c r="U93" s="1"/>
  <c r="K69"/>
  <c r="J32"/>
  <c r="I56"/>
  <c r="U63"/>
  <c r="U102" s="1"/>
  <c r="O32"/>
  <c r="O56" s="1"/>
  <c r="W40"/>
  <c r="V64"/>
  <c r="P41"/>
  <c r="O65"/>
  <c r="R50"/>
  <c r="Q74"/>
  <c r="Q85" s="1"/>
  <c r="R42"/>
  <c r="Q66"/>
  <c r="Q88" s="1"/>
  <c r="Q70"/>
  <c r="Q96" s="1"/>
  <c r="R46"/>
  <c r="R48"/>
  <c r="Q72"/>
  <c r="Q89" s="1"/>
  <c r="W43"/>
  <c r="V67"/>
  <c r="V93" s="1"/>
  <c r="R36"/>
  <c r="Q60"/>
  <c r="W39"/>
  <c r="V63"/>
  <c r="V102" s="1"/>
  <c r="Q29"/>
  <c r="P53"/>
  <c r="R38"/>
  <c r="Q62"/>
  <c r="Q101" s="1"/>
  <c r="Q71"/>
  <c r="Q90" s="1"/>
  <c r="R47"/>
  <c r="I31"/>
  <c r="H55"/>
  <c r="N53"/>
  <c r="O53"/>
  <c r="M54"/>
  <c r="N30"/>
  <c r="O30" s="1"/>
  <c r="P30" s="1"/>
  <c r="L69"/>
  <c r="L94" s="1"/>
  <c r="Q6" i="3"/>
  <c r="Q7"/>
  <c r="Q8"/>
  <c r="Q9"/>
  <c r="Y100" i="32" l="1"/>
  <c r="Y140" s="1"/>
  <c r="Y99"/>
  <c r="Y97" s="1"/>
  <c r="Y139" s="1"/>
  <c r="Y143" s="1"/>
  <c r="AC37"/>
  <c r="AB61"/>
  <c r="AA104"/>
  <c r="AA105"/>
  <c r="AA106"/>
  <c r="AA98"/>
  <c r="Z103"/>
  <c r="E97" i="8"/>
  <c r="E139" s="1"/>
  <c r="G99"/>
  <c r="G97" s="1"/>
  <c r="G139" s="1"/>
  <c r="G143" s="1"/>
  <c r="F143"/>
  <c r="K43"/>
  <c r="J67"/>
  <c r="I93"/>
  <c r="I87"/>
  <c r="I86" s="1"/>
  <c r="M37"/>
  <c r="L61"/>
  <c r="O83"/>
  <c r="I104"/>
  <c r="I106"/>
  <c r="I105"/>
  <c r="I98"/>
  <c r="Q141"/>
  <c r="K94"/>
  <c r="Q84"/>
  <c r="H103"/>
  <c r="H82"/>
  <c r="H138"/>
  <c r="K61"/>
  <c r="J61"/>
  <c r="K39"/>
  <c r="J63"/>
  <c r="J102" s="1"/>
  <c r="G162"/>
  <c r="U68"/>
  <c r="K32"/>
  <c r="J56"/>
  <c r="V68"/>
  <c r="P32"/>
  <c r="P56" s="1"/>
  <c r="S47"/>
  <c r="R71"/>
  <c r="R90" s="1"/>
  <c r="S38"/>
  <c r="R62"/>
  <c r="R101" s="1"/>
  <c r="X44"/>
  <c r="W68"/>
  <c r="S50"/>
  <c r="R74"/>
  <c r="R85" s="1"/>
  <c r="Q53"/>
  <c r="R29"/>
  <c r="R72"/>
  <c r="R89" s="1"/>
  <c r="S48"/>
  <c r="R70"/>
  <c r="R96" s="1"/>
  <c r="S46"/>
  <c r="Q41"/>
  <c r="P65"/>
  <c r="Q30"/>
  <c r="P54"/>
  <c r="X39"/>
  <c r="W63"/>
  <c r="W102" s="1"/>
  <c r="S36"/>
  <c r="R60"/>
  <c r="S42"/>
  <c r="R66"/>
  <c r="R88" s="1"/>
  <c r="X40"/>
  <c r="W64"/>
  <c r="J31"/>
  <c r="I55"/>
  <c r="W67"/>
  <c r="W93" s="1"/>
  <c r="X43"/>
  <c r="N54"/>
  <c r="O54"/>
  <c r="M69"/>
  <c r="D26" i="3"/>
  <c r="E26" s="1"/>
  <c r="F26" s="1"/>
  <c r="G26" s="1"/>
  <c r="H26" s="1"/>
  <c r="I26" s="1"/>
  <c r="J26" s="1"/>
  <c r="K26" s="1"/>
  <c r="L26" s="1"/>
  <c r="M26" s="1"/>
  <c r="N26" s="1"/>
  <c r="O26" s="1"/>
  <c r="P26" s="1"/>
  <c r="D27"/>
  <c r="E27" s="1"/>
  <c r="D28"/>
  <c r="E28" s="1"/>
  <c r="F28" s="1"/>
  <c r="G28" s="1"/>
  <c r="H28" s="1"/>
  <c r="I28" s="1"/>
  <c r="J28" s="1"/>
  <c r="K28" s="1"/>
  <c r="L28" s="1"/>
  <c r="M28" s="1"/>
  <c r="N28" s="1"/>
  <c r="O28" s="1"/>
  <c r="P28" s="1"/>
  <c r="D29"/>
  <c r="E29" s="1"/>
  <c r="D30"/>
  <c r="E30" s="1"/>
  <c r="D31"/>
  <c r="E31" s="1"/>
  <c r="F31" s="1"/>
  <c r="G31" s="1"/>
  <c r="H31" s="1"/>
  <c r="I31" s="1"/>
  <c r="J31" s="1"/>
  <c r="K31" s="1"/>
  <c r="L31" s="1"/>
  <c r="M31" s="1"/>
  <c r="N31" s="1"/>
  <c r="O31" s="1"/>
  <c r="P31" s="1"/>
  <c r="D32"/>
  <c r="E32" s="1"/>
  <c r="D33"/>
  <c r="E33" s="1"/>
  <c r="D34"/>
  <c r="E34" s="1"/>
  <c r="F34" s="1"/>
  <c r="F56" s="1"/>
  <c r="D35"/>
  <c r="E35" s="1"/>
  <c r="D36"/>
  <c r="E36" s="1"/>
  <c r="D37"/>
  <c r="E37" s="1"/>
  <c r="D38"/>
  <c r="E38" s="1"/>
  <c r="E52" s="1"/>
  <c r="D39"/>
  <c r="E39" s="1"/>
  <c r="D40"/>
  <c r="E40" s="1"/>
  <c r="D41"/>
  <c r="E41" s="1"/>
  <c r="D42"/>
  <c r="E42" s="1"/>
  <c r="Q10"/>
  <c r="Q11"/>
  <c r="Q12"/>
  <c r="Q13"/>
  <c r="Q14"/>
  <c r="Q15"/>
  <c r="Q16"/>
  <c r="Q17"/>
  <c r="Q18"/>
  <c r="Q19"/>
  <c r="Q20"/>
  <c r="Q21"/>
  <c r="Q22"/>
  <c r="P124"/>
  <c r="O124"/>
  <c r="N124"/>
  <c r="M124"/>
  <c r="L124"/>
  <c r="K124"/>
  <c r="J124"/>
  <c r="I124"/>
  <c r="H124"/>
  <c r="G124"/>
  <c r="F124"/>
  <c r="P109"/>
  <c r="P123" s="1"/>
  <c r="O109"/>
  <c r="N109"/>
  <c r="M109"/>
  <c r="M123" s="1"/>
  <c r="L109"/>
  <c r="L123" s="1"/>
  <c r="K109"/>
  <c r="J109"/>
  <c r="J123" s="1"/>
  <c r="I109"/>
  <c r="I123" s="1"/>
  <c r="H109"/>
  <c r="H123" s="1"/>
  <c r="G109"/>
  <c r="F109"/>
  <c r="F123" s="1"/>
  <c r="E109"/>
  <c r="E123" s="1"/>
  <c r="P108"/>
  <c r="P122" s="1"/>
  <c r="O108"/>
  <c r="N108"/>
  <c r="M108"/>
  <c r="M122" s="1"/>
  <c r="L108"/>
  <c r="L122" s="1"/>
  <c r="K108"/>
  <c r="J108"/>
  <c r="I108"/>
  <c r="I122" s="1"/>
  <c r="H108"/>
  <c r="H122" s="1"/>
  <c r="G108"/>
  <c r="F108"/>
  <c r="F122" s="1"/>
  <c r="E108"/>
  <c r="E122" s="1"/>
  <c r="AA103" i="32" l="1"/>
  <c r="Y144"/>
  <c r="Z100"/>
  <c r="Z140" s="1"/>
  <c r="Z99"/>
  <c r="Z97" s="1"/>
  <c r="Z139" s="1"/>
  <c r="AC61"/>
  <c r="AD37"/>
  <c r="Y161"/>
  <c r="Y163"/>
  <c r="AB105"/>
  <c r="AB106"/>
  <c r="AB98"/>
  <c r="AB104"/>
  <c r="E144" i="8"/>
  <c r="E143"/>
  <c r="E163" s="1"/>
  <c r="G144"/>
  <c r="K67"/>
  <c r="L67"/>
  <c r="J93"/>
  <c r="J87"/>
  <c r="J86" s="1"/>
  <c r="I92"/>
  <c r="I142" s="1"/>
  <c r="I141"/>
  <c r="N37"/>
  <c r="M61"/>
  <c r="L106"/>
  <c r="L104"/>
  <c r="L105"/>
  <c r="R84"/>
  <c r="R141"/>
  <c r="K105"/>
  <c r="K104"/>
  <c r="K106"/>
  <c r="I103"/>
  <c r="M94"/>
  <c r="M92" s="1"/>
  <c r="M87"/>
  <c r="M86" s="1"/>
  <c r="I138"/>
  <c r="I82"/>
  <c r="P83"/>
  <c r="J104"/>
  <c r="J106"/>
  <c r="J105"/>
  <c r="J98"/>
  <c r="H100"/>
  <c r="H140" s="1"/>
  <c r="H99"/>
  <c r="H97" s="1"/>
  <c r="H139" s="1"/>
  <c r="K63"/>
  <c r="K102" s="1"/>
  <c r="L63"/>
  <c r="K56"/>
  <c r="L56"/>
  <c r="Q32"/>
  <c r="Q56" s="1"/>
  <c r="Q65"/>
  <c r="R41"/>
  <c r="T38"/>
  <c r="S62"/>
  <c r="S101" s="1"/>
  <c r="T47"/>
  <c r="S71"/>
  <c r="S90" s="1"/>
  <c r="Y40"/>
  <c r="X64"/>
  <c r="T42"/>
  <c r="S66"/>
  <c r="S88" s="1"/>
  <c r="T36"/>
  <c r="S60"/>
  <c r="T48"/>
  <c r="S72"/>
  <c r="S89" s="1"/>
  <c r="X67"/>
  <c r="X93" s="1"/>
  <c r="Y43"/>
  <c r="K31"/>
  <c r="J55"/>
  <c r="X63"/>
  <c r="X102" s="1"/>
  <c r="Y39"/>
  <c r="R30"/>
  <c r="Q54"/>
  <c r="R53"/>
  <c r="S29"/>
  <c r="T50"/>
  <c r="S74"/>
  <c r="S85" s="1"/>
  <c r="T46"/>
  <c r="S70"/>
  <c r="S96" s="1"/>
  <c r="Y44"/>
  <c r="X68"/>
  <c r="N69"/>
  <c r="F42" i="3"/>
  <c r="E53"/>
  <c r="E51"/>
  <c r="F39"/>
  <c r="E71"/>
  <c r="E67"/>
  <c r="F40"/>
  <c r="F69" s="1"/>
  <c r="E69"/>
  <c r="E63"/>
  <c r="E57"/>
  <c r="F38"/>
  <c r="E66"/>
  <c r="G34"/>
  <c r="G56" s="1"/>
  <c r="F30"/>
  <c r="F41"/>
  <c r="F70" s="1"/>
  <c r="E70"/>
  <c r="E64"/>
  <c r="E58"/>
  <c r="F37"/>
  <c r="F61" s="1"/>
  <c r="E61"/>
  <c r="F33"/>
  <c r="F36"/>
  <c r="F60" s="1"/>
  <c r="E60"/>
  <c r="F32"/>
  <c r="F35"/>
  <c r="F62" s="1"/>
  <c r="E62"/>
  <c r="E55"/>
  <c r="E56"/>
  <c r="F29"/>
  <c r="G29" s="1"/>
  <c r="H29" s="1"/>
  <c r="I29" s="1"/>
  <c r="J29" s="1"/>
  <c r="K29" s="1"/>
  <c r="L29" s="1"/>
  <c r="M29" s="1"/>
  <c r="N29" s="1"/>
  <c r="O29" s="1"/>
  <c r="P29" s="1"/>
  <c r="F27"/>
  <c r="G27" s="1"/>
  <c r="H27" s="1"/>
  <c r="I27" s="1"/>
  <c r="J27" s="1"/>
  <c r="K27" s="1"/>
  <c r="L27" s="1"/>
  <c r="M27" s="1"/>
  <c r="N27" s="1"/>
  <c r="O27" s="1"/>
  <c r="P27" s="1"/>
  <c r="Q31"/>
  <c r="Q28"/>
  <c r="Q26"/>
  <c r="H127"/>
  <c r="H128"/>
  <c r="L128"/>
  <c r="P128"/>
  <c r="F107"/>
  <c r="F121" s="1"/>
  <c r="F126" s="1"/>
  <c r="F127"/>
  <c r="J128"/>
  <c r="M127"/>
  <c r="L127"/>
  <c r="F128"/>
  <c r="P127"/>
  <c r="I127"/>
  <c r="E128"/>
  <c r="M128"/>
  <c r="E124"/>
  <c r="O122"/>
  <c r="O127" s="1"/>
  <c r="K123"/>
  <c r="K128" s="1"/>
  <c r="O123"/>
  <c r="O128" s="1"/>
  <c r="E127"/>
  <c r="I128"/>
  <c r="E107"/>
  <c r="J122"/>
  <c r="J127" s="1"/>
  <c r="N122"/>
  <c r="N127" s="1"/>
  <c r="N123"/>
  <c r="N128" s="1"/>
  <c r="K122"/>
  <c r="K127" s="1"/>
  <c r="G122"/>
  <c r="G127" s="1"/>
  <c r="G123"/>
  <c r="G128" s="1"/>
  <c r="Z144" i="32" l="1"/>
  <c r="AE37"/>
  <c r="AD61"/>
  <c r="AC98"/>
  <c r="AC105"/>
  <c r="AC106"/>
  <c r="AC104"/>
  <c r="AA100"/>
  <c r="AA140" s="1"/>
  <c r="AA99"/>
  <c r="AA97" s="1"/>
  <c r="AA139" s="1"/>
  <c r="AB103"/>
  <c r="Z143"/>
  <c r="E159" i="8"/>
  <c r="K93"/>
  <c r="K87"/>
  <c r="K86" s="1"/>
  <c r="L93"/>
  <c r="L87"/>
  <c r="L86" s="1"/>
  <c r="J141"/>
  <c r="J92"/>
  <c r="J142" s="1"/>
  <c r="L103"/>
  <c r="L99" s="1"/>
  <c r="O37"/>
  <c r="N61"/>
  <c r="M106"/>
  <c r="M104"/>
  <c r="M98"/>
  <c r="M105"/>
  <c r="H144"/>
  <c r="H143"/>
  <c r="M142"/>
  <c r="K103"/>
  <c r="K99" s="1"/>
  <c r="S84"/>
  <c r="S141"/>
  <c r="N94"/>
  <c r="N92" s="1"/>
  <c r="N87"/>
  <c r="N86" s="1"/>
  <c r="Q83"/>
  <c r="L102"/>
  <c r="L98"/>
  <c r="J138"/>
  <c r="J82"/>
  <c r="I99"/>
  <c r="I97" s="1"/>
  <c r="I139" s="1"/>
  <c r="I100"/>
  <c r="I140" s="1"/>
  <c r="J103"/>
  <c r="K98"/>
  <c r="T60"/>
  <c r="T66"/>
  <c r="T88" s="1"/>
  <c r="R32"/>
  <c r="R56" s="1"/>
  <c r="Z39"/>
  <c r="Y63"/>
  <c r="Y102" s="1"/>
  <c r="K55"/>
  <c r="L31"/>
  <c r="U48"/>
  <c r="T72"/>
  <c r="T89" s="1"/>
  <c r="U36"/>
  <c r="U47"/>
  <c r="T71"/>
  <c r="T90" s="1"/>
  <c r="U46"/>
  <c r="T70"/>
  <c r="T96" s="1"/>
  <c r="U50"/>
  <c r="T74"/>
  <c r="T85" s="1"/>
  <c r="U38"/>
  <c r="T62"/>
  <c r="T101" s="1"/>
  <c r="R54"/>
  <c r="S30"/>
  <c r="Z43"/>
  <c r="Y67"/>
  <c r="Y93" s="1"/>
  <c r="S41"/>
  <c r="R65"/>
  <c r="Y68"/>
  <c r="Z44"/>
  <c r="S53"/>
  <c r="T29"/>
  <c r="U42"/>
  <c r="Y64"/>
  <c r="Z40"/>
  <c r="Z64" s="1"/>
  <c r="O69"/>
  <c r="F57" i="3"/>
  <c r="F63"/>
  <c r="F71"/>
  <c r="F68" s="1"/>
  <c r="F67"/>
  <c r="G42"/>
  <c r="F53"/>
  <c r="E65"/>
  <c r="F58"/>
  <c r="F64"/>
  <c r="F51"/>
  <c r="F52"/>
  <c r="F66"/>
  <c r="F55"/>
  <c r="G36"/>
  <c r="G60" s="1"/>
  <c r="G35"/>
  <c r="G62" s="1"/>
  <c r="G33"/>
  <c r="G30"/>
  <c r="G38"/>
  <c r="G40"/>
  <c r="G69" s="1"/>
  <c r="G32"/>
  <c r="E68"/>
  <c r="G39"/>
  <c r="E54"/>
  <c r="E105" s="1"/>
  <c r="E119" s="1"/>
  <c r="G37"/>
  <c r="G61" s="1"/>
  <c r="G41"/>
  <c r="G70" s="1"/>
  <c r="H34"/>
  <c r="H56" s="1"/>
  <c r="E59"/>
  <c r="E106" s="1"/>
  <c r="Q27"/>
  <c r="Q29"/>
  <c r="E121"/>
  <c r="E126" s="1"/>
  <c r="AA143" i="32" l="1"/>
  <c r="AC103"/>
  <c r="AC100" s="1"/>
  <c r="AC140" s="1"/>
  <c r="AB100"/>
  <c r="AB140" s="1"/>
  <c r="AB99"/>
  <c r="AB97" s="1"/>
  <c r="AB139" s="1"/>
  <c r="AB143" s="1"/>
  <c r="AA159"/>
  <c r="AA163"/>
  <c r="AF37"/>
  <c r="AE61"/>
  <c r="Z161"/>
  <c r="Z163"/>
  <c r="AD98"/>
  <c r="AD106"/>
  <c r="AD104"/>
  <c r="AD105"/>
  <c r="AA144"/>
  <c r="L97" i="8"/>
  <c r="L139" s="1"/>
  <c r="F59" i="3"/>
  <c r="F106" s="1"/>
  <c r="K141" i="8"/>
  <c r="K92"/>
  <c r="K142" s="1"/>
  <c r="L141"/>
  <c r="L92"/>
  <c r="L142" s="1"/>
  <c r="M103"/>
  <c r="M100" s="1"/>
  <c r="M140" s="1"/>
  <c r="P37"/>
  <c r="O61"/>
  <c r="N98"/>
  <c r="N106"/>
  <c r="N105"/>
  <c r="N104"/>
  <c r="I144"/>
  <c r="I143"/>
  <c r="I160" s="1"/>
  <c r="AJ160" s="1"/>
  <c r="H162"/>
  <c r="K100"/>
  <c r="K140" s="1"/>
  <c r="K97"/>
  <c r="K139" s="1"/>
  <c r="T141"/>
  <c r="R83"/>
  <c r="J100"/>
  <c r="J140" s="1"/>
  <c r="J99"/>
  <c r="J97" s="1"/>
  <c r="J139" s="1"/>
  <c r="O94"/>
  <c r="O92" s="1"/>
  <c r="O87"/>
  <c r="O86" s="1"/>
  <c r="K82"/>
  <c r="K138"/>
  <c r="T84"/>
  <c r="L100"/>
  <c r="N142"/>
  <c r="S32"/>
  <c r="S56" s="1"/>
  <c r="AA43"/>
  <c r="Z67"/>
  <c r="Z93" s="1"/>
  <c r="V36"/>
  <c r="U60"/>
  <c r="V48"/>
  <c r="U72"/>
  <c r="U89" s="1"/>
  <c r="T41"/>
  <c r="S65"/>
  <c r="V50"/>
  <c r="U74"/>
  <c r="U85" s="1"/>
  <c r="V38"/>
  <c r="U62"/>
  <c r="U101" s="1"/>
  <c r="AA39"/>
  <c r="Z63"/>
  <c r="Z102" s="1"/>
  <c r="AA40"/>
  <c r="V42"/>
  <c r="U66"/>
  <c r="U88" s="1"/>
  <c r="U29"/>
  <c r="T53"/>
  <c r="AA44"/>
  <c r="Z68"/>
  <c r="S54"/>
  <c r="T30"/>
  <c r="V46"/>
  <c r="U70"/>
  <c r="U96" s="1"/>
  <c r="V47"/>
  <c r="U71"/>
  <c r="U90" s="1"/>
  <c r="M31"/>
  <c r="L55"/>
  <c r="P69"/>
  <c r="F54" i="3"/>
  <c r="F105" s="1"/>
  <c r="G55"/>
  <c r="G58"/>
  <c r="G64"/>
  <c r="G52"/>
  <c r="G66"/>
  <c r="H42"/>
  <c r="G53"/>
  <c r="F65"/>
  <c r="G63"/>
  <c r="G57"/>
  <c r="G51"/>
  <c r="G67"/>
  <c r="G71"/>
  <c r="G68" s="1"/>
  <c r="E111"/>
  <c r="E129" s="1"/>
  <c r="I34"/>
  <c r="I56" s="1"/>
  <c r="H33"/>
  <c r="H41"/>
  <c r="H70" s="1"/>
  <c r="H39"/>
  <c r="H40"/>
  <c r="H69" s="1"/>
  <c r="H30"/>
  <c r="H36"/>
  <c r="H60" s="1"/>
  <c r="H37"/>
  <c r="H61" s="1"/>
  <c r="H38"/>
  <c r="H32"/>
  <c r="H35"/>
  <c r="H62" s="1"/>
  <c r="E112"/>
  <c r="E113" s="1"/>
  <c r="E131" s="1"/>
  <c r="G107"/>
  <c r="AC99" i="32" l="1"/>
  <c r="AC97" s="1"/>
  <c r="AC139" s="1"/>
  <c r="AC143" s="1"/>
  <c r="AC161" s="1"/>
  <c r="AE104"/>
  <c r="AE105"/>
  <c r="AE106"/>
  <c r="AE98"/>
  <c r="AG37"/>
  <c r="AF61"/>
  <c r="AB144"/>
  <c r="AB159"/>
  <c r="AJ159" s="1"/>
  <c r="AB163"/>
  <c r="AD103"/>
  <c r="M99" i="8"/>
  <c r="M97" s="1"/>
  <c r="M139" s="1"/>
  <c r="L140"/>
  <c r="P61"/>
  <c r="Q37"/>
  <c r="O98"/>
  <c r="O105"/>
  <c r="O106"/>
  <c r="O104"/>
  <c r="N103"/>
  <c r="K143"/>
  <c r="J144"/>
  <c r="J143"/>
  <c r="S83"/>
  <c r="U84"/>
  <c r="U141"/>
  <c r="L82"/>
  <c r="L138"/>
  <c r="L143" s="1"/>
  <c r="P94"/>
  <c r="P92" s="1"/>
  <c r="P87"/>
  <c r="P86" s="1"/>
  <c r="O142"/>
  <c r="K162"/>
  <c r="K144"/>
  <c r="T32"/>
  <c r="N31"/>
  <c r="M55"/>
  <c r="W47"/>
  <c r="V71"/>
  <c r="V90" s="1"/>
  <c r="AB43"/>
  <c r="AA67"/>
  <c r="AA93" s="1"/>
  <c r="AB44"/>
  <c r="AA68"/>
  <c r="W46"/>
  <c r="V70"/>
  <c r="V96" s="1"/>
  <c r="V29"/>
  <c r="U53"/>
  <c r="W42"/>
  <c r="V66"/>
  <c r="V88" s="1"/>
  <c r="AB39"/>
  <c r="AA63"/>
  <c r="AA102" s="1"/>
  <c r="U30"/>
  <c r="T54"/>
  <c r="AB40"/>
  <c r="AA64"/>
  <c r="W38"/>
  <c r="V62"/>
  <c r="V101" s="1"/>
  <c r="W50"/>
  <c r="V74"/>
  <c r="V85" s="1"/>
  <c r="U41"/>
  <c r="T65"/>
  <c r="W48"/>
  <c r="V72"/>
  <c r="V89" s="1"/>
  <c r="W36"/>
  <c r="V60"/>
  <c r="G59" i="3"/>
  <c r="G106" s="1"/>
  <c r="Q69" i="8"/>
  <c r="G54" i="3"/>
  <c r="G105" s="1"/>
  <c r="G119" s="1"/>
  <c r="H67"/>
  <c r="H71"/>
  <c r="H68" s="1"/>
  <c r="H57"/>
  <c r="H63"/>
  <c r="H51"/>
  <c r="H64"/>
  <c r="H59" s="1"/>
  <c r="H58"/>
  <c r="H55"/>
  <c r="G65"/>
  <c r="I42"/>
  <c r="H53"/>
  <c r="H52"/>
  <c r="H66"/>
  <c r="I36"/>
  <c r="I60" s="1"/>
  <c r="J34"/>
  <c r="J56" s="1"/>
  <c r="I39"/>
  <c r="I35"/>
  <c r="I62" s="1"/>
  <c r="I32"/>
  <c r="I37"/>
  <c r="I61" s="1"/>
  <c r="I40"/>
  <c r="I69" s="1"/>
  <c r="I38"/>
  <c r="I30"/>
  <c r="I41"/>
  <c r="I70" s="1"/>
  <c r="I33"/>
  <c r="E132"/>
  <c r="E114"/>
  <c r="G121"/>
  <c r="G126" s="1"/>
  <c r="F119"/>
  <c r="F111"/>
  <c r="F129" s="1"/>
  <c r="F112"/>
  <c r="AC144" i="32" l="1"/>
  <c r="AE103"/>
  <c r="AH37"/>
  <c r="AG61"/>
  <c r="AD100"/>
  <c r="AD140" s="1"/>
  <c r="AD99"/>
  <c r="AD97" s="1"/>
  <c r="AD139" s="1"/>
  <c r="AD143" s="1"/>
  <c r="AD161" s="1"/>
  <c r="AF105"/>
  <c r="AF98"/>
  <c r="AF106"/>
  <c r="AF104"/>
  <c r="N99" i="8"/>
  <c r="N97" s="1"/>
  <c r="N100"/>
  <c r="N140" s="1"/>
  <c r="P104"/>
  <c r="P106"/>
  <c r="P105"/>
  <c r="P98"/>
  <c r="R37"/>
  <c r="Q61"/>
  <c r="O103"/>
  <c r="J159"/>
  <c r="J163"/>
  <c r="Q94"/>
  <c r="Q92" s="1"/>
  <c r="Q87"/>
  <c r="Q86" s="1"/>
  <c r="M82"/>
  <c r="M138"/>
  <c r="M143" s="1"/>
  <c r="AJ86"/>
  <c r="V84"/>
  <c r="T83"/>
  <c r="V141"/>
  <c r="P142"/>
  <c r="AJ142" s="1"/>
  <c r="AJ141"/>
  <c r="AJ92"/>
  <c r="L144"/>
  <c r="L162"/>
  <c r="T56"/>
  <c r="H65" i="3"/>
  <c r="U32" i="8"/>
  <c r="U56" s="1"/>
  <c r="X50"/>
  <c r="W74"/>
  <c r="W85" s="1"/>
  <c r="V30"/>
  <c r="U54"/>
  <c r="X46"/>
  <c r="W70"/>
  <c r="W96" s="1"/>
  <c r="X38"/>
  <c r="W62"/>
  <c r="W101" s="1"/>
  <c r="AB63"/>
  <c r="AB102" s="1"/>
  <c r="AC39"/>
  <c r="X42"/>
  <c r="W66"/>
  <c r="W88" s="1"/>
  <c r="AC44"/>
  <c r="AB68"/>
  <c r="AB67"/>
  <c r="AB93" s="1"/>
  <c r="AC43"/>
  <c r="AC67" s="1"/>
  <c r="AC93" s="1"/>
  <c r="X47"/>
  <c r="W71"/>
  <c r="W90" s="1"/>
  <c r="AC40"/>
  <c r="AB64"/>
  <c r="W29"/>
  <c r="V53"/>
  <c r="X36"/>
  <c r="W60"/>
  <c r="X48"/>
  <c r="W72"/>
  <c r="W89" s="1"/>
  <c r="V41"/>
  <c r="U65"/>
  <c r="O31"/>
  <c r="N55"/>
  <c r="R69"/>
  <c r="H54" i="3"/>
  <c r="H105" s="1"/>
  <c r="H119" s="1"/>
  <c r="I67"/>
  <c r="I71"/>
  <c r="I68" s="1"/>
  <c r="I58"/>
  <c r="I64"/>
  <c r="I51"/>
  <c r="I55"/>
  <c r="I52"/>
  <c r="I66"/>
  <c r="I65" s="1"/>
  <c r="I57"/>
  <c r="I63"/>
  <c r="I59" s="1"/>
  <c r="J42"/>
  <c r="I53"/>
  <c r="G112"/>
  <c r="G114" s="1"/>
  <c r="J41"/>
  <c r="J70" s="1"/>
  <c r="J35"/>
  <c r="J62" s="1"/>
  <c r="J39"/>
  <c r="H106"/>
  <c r="J38"/>
  <c r="J37"/>
  <c r="J61" s="1"/>
  <c r="J32"/>
  <c r="J36"/>
  <c r="J60" s="1"/>
  <c r="J33"/>
  <c r="J30"/>
  <c r="J40"/>
  <c r="J69" s="1"/>
  <c r="K34"/>
  <c r="K56" s="1"/>
  <c r="H107"/>
  <c r="H121" s="1"/>
  <c r="H126" s="1"/>
  <c r="I107"/>
  <c r="G132"/>
  <c r="G111"/>
  <c r="G129" s="1"/>
  <c r="F114"/>
  <c r="F113"/>
  <c r="F132"/>
  <c r="AE100" i="32" l="1"/>
  <c r="AE140" s="1"/>
  <c r="AE99"/>
  <c r="AE97" s="1"/>
  <c r="AE139" s="1"/>
  <c r="AE143" s="1"/>
  <c r="AF103"/>
  <c r="AG105"/>
  <c r="AG106"/>
  <c r="AG104"/>
  <c r="AG103" s="1"/>
  <c r="AG100" s="1"/>
  <c r="AG140" s="1"/>
  <c r="AG98"/>
  <c r="AI37"/>
  <c r="AH61"/>
  <c r="AD144"/>
  <c r="H111" i="3"/>
  <c r="H129" s="1"/>
  <c r="H112"/>
  <c r="H114" s="1"/>
  <c r="G113"/>
  <c r="S37" i="8"/>
  <c r="R61"/>
  <c r="N139"/>
  <c r="Q105"/>
  <c r="Q106"/>
  <c r="Q98"/>
  <c r="Q104"/>
  <c r="O100"/>
  <c r="O140" s="1"/>
  <c r="O99"/>
  <c r="O97" s="1"/>
  <c r="O139" s="1"/>
  <c r="P103"/>
  <c r="Q142"/>
  <c r="N138"/>
  <c r="N82"/>
  <c r="R94"/>
  <c r="R92" s="1"/>
  <c r="R87"/>
  <c r="R86" s="1"/>
  <c r="U83"/>
  <c r="W84"/>
  <c r="W141"/>
  <c r="M162"/>
  <c r="M144"/>
  <c r="V32"/>
  <c r="V56" s="1"/>
  <c r="Y48"/>
  <c r="X72"/>
  <c r="X89" s="1"/>
  <c r="Y36"/>
  <c r="X60"/>
  <c r="W53"/>
  <c r="X29"/>
  <c r="AD43"/>
  <c r="X66"/>
  <c r="X88" s="1"/>
  <c r="Y42"/>
  <c r="W30"/>
  <c r="V54"/>
  <c r="Y47"/>
  <c r="X71"/>
  <c r="X90" s="1"/>
  <c r="AC63"/>
  <c r="AC102" s="1"/>
  <c r="AD39"/>
  <c r="Y50"/>
  <c r="X74"/>
  <c r="X85" s="1"/>
  <c r="X62"/>
  <c r="X101" s="1"/>
  <c r="Y38"/>
  <c r="X70"/>
  <c r="X96" s="1"/>
  <c r="Y46"/>
  <c r="P31"/>
  <c r="O55"/>
  <c r="W41"/>
  <c r="V65"/>
  <c r="AD40"/>
  <c r="AC64"/>
  <c r="AD44"/>
  <c r="AC68"/>
  <c r="S69"/>
  <c r="J55" i="3"/>
  <c r="J57"/>
  <c r="J63"/>
  <c r="J67"/>
  <c r="J71"/>
  <c r="J68" s="1"/>
  <c r="K42"/>
  <c r="J53"/>
  <c r="J58"/>
  <c r="J64"/>
  <c r="J52"/>
  <c r="J66"/>
  <c r="J51"/>
  <c r="I54"/>
  <c r="I105" s="1"/>
  <c r="K40"/>
  <c r="K69" s="1"/>
  <c r="K30"/>
  <c r="K33"/>
  <c r="K37"/>
  <c r="K61" s="1"/>
  <c r="K41"/>
  <c r="K70" s="1"/>
  <c r="K39"/>
  <c r="L34"/>
  <c r="L56" s="1"/>
  <c r="K35"/>
  <c r="K62" s="1"/>
  <c r="K38"/>
  <c r="K36"/>
  <c r="K60" s="1"/>
  <c r="K32"/>
  <c r="H113"/>
  <c r="H131" s="1"/>
  <c r="H132"/>
  <c r="I121"/>
  <c r="I126" s="1"/>
  <c r="F131"/>
  <c r="G131"/>
  <c r="I106"/>
  <c r="J107"/>
  <c r="AH98" i="32" l="1"/>
  <c r="AH106"/>
  <c r="AH104"/>
  <c r="AH105"/>
  <c r="AJ37"/>
  <c r="AJ61" s="1"/>
  <c r="AI61"/>
  <c r="AE144"/>
  <c r="AF100"/>
  <c r="AF140" s="1"/>
  <c r="AF99"/>
  <c r="AF97" s="1"/>
  <c r="AF139" s="1"/>
  <c r="AE161"/>
  <c r="AE163"/>
  <c r="AG99"/>
  <c r="AG97" s="1"/>
  <c r="AG139" s="1"/>
  <c r="N143" i="8"/>
  <c r="Q103"/>
  <c r="Q100" s="1"/>
  <c r="Q140" s="1"/>
  <c r="P100"/>
  <c r="P140" s="1"/>
  <c r="AJ140" s="1"/>
  <c r="P99"/>
  <c r="P97" s="1"/>
  <c r="P139" s="1"/>
  <c r="S61"/>
  <c r="T37"/>
  <c r="R105"/>
  <c r="R104"/>
  <c r="R98"/>
  <c r="R106"/>
  <c r="X141"/>
  <c r="V83"/>
  <c r="S94"/>
  <c r="S92" s="1"/>
  <c r="S87"/>
  <c r="S86" s="1"/>
  <c r="X84"/>
  <c r="O138"/>
  <c r="O143" s="1"/>
  <c r="O82"/>
  <c r="R142"/>
  <c r="N144"/>
  <c r="J54" i="3"/>
  <c r="J105" s="1"/>
  <c r="J119" s="1"/>
  <c r="W32" i="8"/>
  <c r="W56" s="1"/>
  <c r="AE44"/>
  <c r="AD68"/>
  <c r="Z46"/>
  <c r="Y70"/>
  <c r="Y96" s="1"/>
  <c r="Y60"/>
  <c r="Z36"/>
  <c r="Z48"/>
  <c r="Y72"/>
  <c r="Y89" s="1"/>
  <c r="AE40"/>
  <c r="AD64"/>
  <c r="W65"/>
  <c r="X41"/>
  <c r="Z50"/>
  <c r="Y74"/>
  <c r="Y85" s="1"/>
  <c r="Q31"/>
  <c r="P55"/>
  <c r="Z38"/>
  <c r="Y62"/>
  <c r="Y101" s="1"/>
  <c r="Z47"/>
  <c r="Y71"/>
  <c r="Y90" s="1"/>
  <c r="X30"/>
  <c r="W54"/>
  <c r="Y29"/>
  <c r="X53"/>
  <c r="AD63"/>
  <c r="AD102" s="1"/>
  <c r="AE39"/>
  <c r="Z42"/>
  <c r="Y66"/>
  <c r="Y88" s="1"/>
  <c r="AE43"/>
  <c r="AD67"/>
  <c r="AD93" s="1"/>
  <c r="T69"/>
  <c r="K55" i="3"/>
  <c r="J65"/>
  <c r="K63"/>
  <c r="K57"/>
  <c r="K52"/>
  <c r="K66"/>
  <c r="K51"/>
  <c r="K58"/>
  <c r="K64"/>
  <c r="K67"/>
  <c r="K71"/>
  <c r="K68" s="1"/>
  <c r="L42"/>
  <c r="K53"/>
  <c r="J59"/>
  <c r="J106" s="1"/>
  <c r="L36"/>
  <c r="L60" s="1"/>
  <c r="L32"/>
  <c r="L38"/>
  <c r="L41"/>
  <c r="L70" s="1"/>
  <c r="L30"/>
  <c r="L39"/>
  <c r="L35"/>
  <c r="L62" s="1"/>
  <c r="L37"/>
  <c r="L61" s="1"/>
  <c r="M34"/>
  <c r="M56" s="1"/>
  <c r="L33"/>
  <c r="L40"/>
  <c r="L69" s="1"/>
  <c r="I112"/>
  <c r="I113" s="1"/>
  <c r="I131" s="1"/>
  <c r="K107"/>
  <c r="J121"/>
  <c r="J126" s="1"/>
  <c r="I111"/>
  <c r="I129" s="1"/>
  <c r="I119"/>
  <c r="AF143" i="32" l="1"/>
  <c r="AG144"/>
  <c r="AG143"/>
  <c r="AF144"/>
  <c r="AI104"/>
  <c r="AI106"/>
  <c r="AI105"/>
  <c r="AI98"/>
  <c r="AH103"/>
  <c r="AF163"/>
  <c r="AF161"/>
  <c r="AJ97" i="8"/>
  <c r="Q99"/>
  <c r="Q97" s="1"/>
  <c r="Q139" s="1"/>
  <c r="S106"/>
  <c r="S104"/>
  <c r="S105"/>
  <c r="S98"/>
  <c r="R103"/>
  <c r="T61"/>
  <c r="U37"/>
  <c r="W83"/>
  <c r="P138"/>
  <c r="P143" s="1"/>
  <c r="P82"/>
  <c r="S142"/>
  <c r="T94"/>
  <c r="T92" s="1"/>
  <c r="T87"/>
  <c r="T86" s="1"/>
  <c r="Y84"/>
  <c r="Y141"/>
  <c r="N161"/>
  <c r="N163"/>
  <c r="O144"/>
  <c r="X32"/>
  <c r="X56" s="1"/>
  <c r="X54"/>
  <c r="Y30"/>
  <c r="AA47"/>
  <c r="Z71"/>
  <c r="Z90" s="1"/>
  <c r="Y41"/>
  <c r="X65"/>
  <c r="AE64"/>
  <c r="AF40"/>
  <c r="AA36"/>
  <c r="Z60"/>
  <c r="AF44"/>
  <c r="AE68"/>
  <c r="AF39"/>
  <c r="AE63"/>
  <c r="AE102" s="1"/>
  <c r="AA38"/>
  <c r="Z62"/>
  <c r="Z101" s="1"/>
  <c r="AA50"/>
  <c r="Z74"/>
  <c r="Z85" s="1"/>
  <c r="AA42"/>
  <c r="Z66"/>
  <c r="Z88" s="1"/>
  <c r="Y53"/>
  <c r="Z29"/>
  <c r="R31"/>
  <c r="Q55"/>
  <c r="AF43"/>
  <c r="AE67"/>
  <c r="AE93" s="1"/>
  <c r="AA48"/>
  <c r="Z72"/>
  <c r="Z89" s="1"/>
  <c r="AA46"/>
  <c r="Z70"/>
  <c r="Z96" s="1"/>
  <c r="K54" i="3"/>
  <c r="K105" s="1"/>
  <c r="K119" s="1"/>
  <c r="U69" i="8"/>
  <c r="K59" i="3"/>
  <c r="J111"/>
  <c r="J129" s="1"/>
  <c r="J112"/>
  <c r="J113" s="1"/>
  <c r="K65"/>
  <c r="L51"/>
  <c r="L64"/>
  <c r="L58"/>
  <c r="L67"/>
  <c r="L71"/>
  <c r="L68" s="1"/>
  <c r="L57"/>
  <c r="L63"/>
  <c r="M42"/>
  <c r="L53"/>
  <c r="L52"/>
  <c r="L66"/>
  <c r="L55"/>
  <c r="M40"/>
  <c r="M69" s="1"/>
  <c r="M33"/>
  <c r="M37"/>
  <c r="M61" s="1"/>
  <c r="M41"/>
  <c r="M70" s="1"/>
  <c r="M36"/>
  <c r="M60" s="1"/>
  <c r="M39"/>
  <c r="M32"/>
  <c r="N34"/>
  <c r="N56" s="1"/>
  <c r="M35"/>
  <c r="M62" s="1"/>
  <c r="M30"/>
  <c r="M38"/>
  <c r="I114"/>
  <c r="I132"/>
  <c r="K106"/>
  <c r="L107"/>
  <c r="K121"/>
  <c r="K126" s="1"/>
  <c r="AH100" i="32" l="1"/>
  <c r="AH140" s="1"/>
  <c r="AH99"/>
  <c r="AH97" s="1"/>
  <c r="AH139" s="1"/>
  <c r="AH143" s="1"/>
  <c r="AG161"/>
  <c r="AG163"/>
  <c r="AI103"/>
  <c r="S103" i="8"/>
  <c r="S100" s="1"/>
  <c r="S140" s="1"/>
  <c r="U61"/>
  <c r="V37"/>
  <c r="R100"/>
  <c r="R140" s="1"/>
  <c r="R99"/>
  <c r="R97" s="1"/>
  <c r="R139" s="1"/>
  <c r="T98"/>
  <c r="T106"/>
  <c r="T104"/>
  <c r="T105"/>
  <c r="P159"/>
  <c r="AJ143"/>
  <c r="Z141"/>
  <c r="T142"/>
  <c r="U94"/>
  <c r="U92" s="1"/>
  <c r="U87"/>
  <c r="U86" s="1"/>
  <c r="Q82"/>
  <c r="Q138"/>
  <c r="Q143" s="1"/>
  <c r="Z84"/>
  <c r="X83"/>
  <c r="O161"/>
  <c r="O163"/>
  <c r="AF63"/>
  <c r="AF102" s="1"/>
  <c r="AG63"/>
  <c r="AG102" s="1"/>
  <c r="P144"/>
  <c r="AA71"/>
  <c r="AA90" s="1"/>
  <c r="Y32"/>
  <c r="Y56" s="1"/>
  <c r="AB46"/>
  <c r="AA70"/>
  <c r="AA96" s="1"/>
  <c r="AB48"/>
  <c r="AG40"/>
  <c r="AF64"/>
  <c r="R55"/>
  <c r="S31"/>
  <c r="AG44"/>
  <c r="AF68"/>
  <c r="AB36"/>
  <c r="AA60"/>
  <c r="AG43"/>
  <c r="AF67"/>
  <c r="AF93" s="1"/>
  <c r="AB42"/>
  <c r="AA66"/>
  <c r="AA88" s="1"/>
  <c r="AB50"/>
  <c r="AA74"/>
  <c r="AA85" s="1"/>
  <c r="Y54"/>
  <c r="Z30"/>
  <c r="AA29"/>
  <c r="Z53"/>
  <c r="AB38"/>
  <c r="AA62"/>
  <c r="AA101" s="1"/>
  <c r="Y65"/>
  <c r="Z41"/>
  <c r="AB47"/>
  <c r="AA72"/>
  <c r="AA89" s="1"/>
  <c r="V69"/>
  <c r="L59" i="3"/>
  <c r="L106" s="1"/>
  <c r="L54"/>
  <c r="L105" s="1"/>
  <c r="L119" s="1"/>
  <c r="J131"/>
  <c r="M63"/>
  <c r="M57"/>
  <c r="N42"/>
  <c r="M53"/>
  <c r="M67"/>
  <c r="M71"/>
  <c r="M68" s="1"/>
  <c r="M58"/>
  <c r="M64"/>
  <c r="M51"/>
  <c r="J114"/>
  <c r="J132"/>
  <c r="L65"/>
  <c r="M52"/>
  <c r="M66"/>
  <c r="M65" s="1"/>
  <c r="M55"/>
  <c r="K112"/>
  <c r="K113" s="1"/>
  <c r="K131" s="1"/>
  <c r="N35"/>
  <c r="N62" s="1"/>
  <c r="N39"/>
  <c r="N41"/>
  <c r="N70" s="1"/>
  <c r="N33"/>
  <c r="N30"/>
  <c r="O34"/>
  <c r="O56" s="1"/>
  <c r="N32"/>
  <c r="N36"/>
  <c r="N60" s="1"/>
  <c r="N37"/>
  <c r="N61" s="1"/>
  <c r="N40"/>
  <c r="N69" s="1"/>
  <c r="N38"/>
  <c r="K111"/>
  <c r="K129" s="1"/>
  <c r="M107"/>
  <c r="L121"/>
  <c r="L126" s="1"/>
  <c r="K132"/>
  <c r="AI100" i="32" l="1"/>
  <c r="AI140" s="1"/>
  <c r="AI99"/>
  <c r="AI97" s="1"/>
  <c r="AI139" s="1"/>
  <c r="AI143" s="1"/>
  <c r="AI161" s="1"/>
  <c r="AJ161" s="1"/>
  <c r="AH144"/>
  <c r="AH163"/>
  <c r="AJ163" s="1"/>
  <c r="AH161"/>
  <c r="S99" i="8"/>
  <c r="S97" s="1"/>
  <c r="S139" s="1"/>
  <c r="U106"/>
  <c r="U104"/>
  <c r="U98"/>
  <c r="U105"/>
  <c r="T103"/>
  <c r="W37"/>
  <c r="V61"/>
  <c r="Q159"/>
  <c r="Q163"/>
  <c r="V94"/>
  <c r="V92" s="1"/>
  <c r="V87"/>
  <c r="V86" s="1"/>
  <c r="Y83"/>
  <c r="R138"/>
  <c r="R143" s="1"/>
  <c r="R82"/>
  <c r="U142"/>
  <c r="AA84"/>
  <c r="AA141"/>
  <c r="Q144"/>
  <c r="M59" i="3"/>
  <c r="M106" s="1"/>
  <c r="Z32" i="8"/>
  <c r="Z56" s="1"/>
  <c r="AC38"/>
  <c r="AB62"/>
  <c r="AB101" s="1"/>
  <c r="AA30"/>
  <c r="Z54"/>
  <c r="AC50"/>
  <c r="AB74"/>
  <c r="AB85" s="1"/>
  <c r="AC42"/>
  <c r="AB66"/>
  <c r="AB88" s="1"/>
  <c r="S55"/>
  <c r="T31"/>
  <c r="AH39"/>
  <c r="AA41"/>
  <c r="Z65"/>
  <c r="AB29"/>
  <c r="AA53"/>
  <c r="AC36"/>
  <c r="AB60"/>
  <c r="AC46"/>
  <c r="AB70"/>
  <c r="AB96" s="1"/>
  <c r="AG67"/>
  <c r="AG93" s="1"/>
  <c r="AH43"/>
  <c r="AH44"/>
  <c r="AG68"/>
  <c r="AC47"/>
  <c r="AB71"/>
  <c r="AB90" s="1"/>
  <c r="AG64"/>
  <c r="AH40"/>
  <c r="AC48"/>
  <c r="AB72"/>
  <c r="AB89" s="1"/>
  <c r="W69"/>
  <c r="L111" i="3"/>
  <c r="L129" s="1"/>
  <c r="L112"/>
  <c r="L114" s="1"/>
  <c r="N52"/>
  <c r="N66"/>
  <c r="N57"/>
  <c r="N63"/>
  <c r="N58"/>
  <c r="N64"/>
  <c r="N51"/>
  <c r="N71"/>
  <c r="N68" s="1"/>
  <c r="N67"/>
  <c r="N55"/>
  <c r="O42"/>
  <c r="N53"/>
  <c r="M54"/>
  <c r="M105" s="1"/>
  <c r="M119" s="1"/>
  <c r="K114"/>
  <c r="O37"/>
  <c r="O61" s="1"/>
  <c r="O33"/>
  <c r="O41"/>
  <c r="O70" s="1"/>
  <c r="O39"/>
  <c r="O40"/>
  <c r="O69" s="1"/>
  <c r="O32"/>
  <c r="O30"/>
  <c r="O35"/>
  <c r="O62" s="1"/>
  <c r="O38"/>
  <c r="P34"/>
  <c r="P56" s="1"/>
  <c r="O36"/>
  <c r="O60" s="1"/>
  <c r="L132"/>
  <c r="N107"/>
  <c r="M121"/>
  <c r="M126" s="1"/>
  <c r="AI144" i="32" l="1"/>
  <c r="T100" i="8"/>
  <c r="T140" s="1"/>
  <c r="T99"/>
  <c r="T97" s="1"/>
  <c r="T139" s="1"/>
  <c r="U103"/>
  <c r="W61"/>
  <c r="X37"/>
  <c r="V98"/>
  <c r="V105"/>
  <c r="V104"/>
  <c r="V106"/>
  <c r="W94"/>
  <c r="W92" s="1"/>
  <c r="W87"/>
  <c r="W86" s="1"/>
  <c r="V142"/>
  <c r="AB141"/>
  <c r="AB84"/>
  <c r="Z83"/>
  <c r="S82"/>
  <c r="S138"/>
  <c r="S143" s="1"/>
  <c r="R144"/>
  <c r="R162"/>
  <c r="AA32"/>
  <c r="AA56" s="1"/>
  <c r="AC72"/>
  <c r="AC89" s="1"/>
  <c r="AD48"/>
  <c r="AH67"/>
  <c r="AH93" s="1"/>
  <c r="AI43"/>
  <c r="AD46"/>
  <c r="AC70"/>
  <c r="AC96" s="1"/>
  <c r="U31"/>
  <c r="T55"/>
  <c r="AD50"/>
  <c r="AC74"/>
  <c r="AC85" s="1"/>
  <c r="AI44"/>
  <c r="AH68"/>
  <c r="AC29"/>
  <c r="AB53"/>
  <c r="AB41"/>
  <c r="AA65"/>
  <c r="AH64"/>
  <c r="AI40"/>
  <c r="AD47"/>
  <c r="AC71"/>
  <c r="AC90" s="1"/>
  <c r="AC60"/>
  <c r="AD36"/>
  <c r="AB30"/>
  <c r="AA54"/>
  <c r="AI39"/>
  <c r="AH63"/>
  <c r="AH102" s="1"/>
  <c r="AD42"/>
  <c r="AC66"/>
  <c r="AC88" s="1"/>
  <c r="AC62"/>
  <c r="AC101" s="1"/>
  <c r="AD38"/>
  <c r="X69"/>
  <c r="L113" i="3"/>
  <c r="L131" s="1"/>
  <c r="O52"/>
  <c r="O66"/>
  <c r="O58"/>
  <c r="O64"/>
  <c r="O63"/>
  <c r="O57"/>
  <c r="O51"/>
  <c r="O67"/>
  <c r="O71"/>
  <c r="O68" s="1"/>
  <c r="P42"/>
  <c r="O53"/>
  <c r="N65"/>
  <c r="O55"/>
  <c r="N54"/>
  <c r="N105" s="1"/>
  <c r="N59"/>
  <c r="N106" s="1"/>
  <c r="M112"/>
  <c r="M113" s="1"/>
  <c r="M131" s="1"/>
  <c r="M111"/>
  <c r="M129" s="1"/>
  <c r="P35"/>
  <c r="P62" s="1"/>
  <c r="P39"/>
  <c r="P36"/>
  <c r="P60" s="1"/>
  <c r="P38"/>
  <c r="P40"/>
  <c r="P69" s="1"/>
  <c r="Q34"/>
  <c r="P30"/>
  <c r="P32"/>
  <c r="P41"/>
  <c r="P70" s="1"/>
  <c r="P33"/>
  <c r="P37"/>
  <c r="P61" s="1"/>
  <c r="N121"/>
  <c r="N126" s="1"/>
  <c r="O107"/>
  <c r="M114" l="1"/>
  <c r="W105" i="8"/>
  <c r="W98"/>
  <c r="W106"/>
  <c r="W104"/>
  <c r="V103"/>
  <c r="X61"/>
  <c r="Y37"/>
  <c r="U100"/>
  <c r="U140" s="1"/>
  <c r="U99"/>
  <c r="U97" s="1"/>
  <c r="U139" s="1"/>
  <c r="X94"/>
  <c r="X92" s="1"/>
  <c r="X87"/>
  <c r="X86" s="1"/>
  <c r="AC84"/>
  <c r="W142"/>
  <c r="AC141"/>
  <c r="AA83"/>
  <c r="T82"/>
  <c r="T138"/>
  <c r="T143" s="1"/>
  <c r="S162"/>
  <c r="S144"/>
  <c r="AB32"/>
  <c r="AB56" s="1"/>
  <c r="AD74"/>
  <c r="AD85" s="1"/>
  <c r="AE50"/>
  <c r="D16" i="7"/>
  <c r="D40" s="1"/>
  <c r="E40" s="1"/>
  <c r="AJ40" i="8"/>
  <c r="AI64"/>
  <c r="AB65"/>
  <c r="AC41"/>
  <c r="V31"/>
  <c r="U55"/>
  <c r="AE42"/>
  <c r="AD66"/>
  <c r="AD88" s="1"/>
  <c r="AC30"/>
  <c r="AB54"/>
  <c r="AE36"/>
  <c r="AD60"/>
  <c r="D19" i="7"/>
  <c r="D43" s="1"/>
  <c r="E43" s="1"/>
  <c r="AJ43" i="8"/>
  <c r="AI67"/>
  <c r="AI93" s="1"/>
  <c r="AE48"/>
  <c r="AD72"/>
  <c r="AD89" s="1"/>
  <c r="AE38"/>
  <c r="AD62"/>
  <c r="AD101" s="1"/>
  <c r="D15" i="7"/>
  <c r="D39" s="1"/>
  <c r="E39" s="1"/>
  <c r="AJ39" i="8"/>
  <c r="AI63"/>
  <c r="AI102" s="1"/>
  <c r="AD71"/>
  <c r="AD90" s="1"/>
  <c r="AE47"/>
  <c r="AD29"/>
  <c r="AC53"/>
  <c r="D20" i="7"/>
  <c r="D44" s="1"/>
  <c r="E44" s="1"/>
  <c r="AJ44" i="8"/>
  <c r="AI68"/>
  <c r="AD70"/>
  <c r="AD96" s="1"/>
  <c r="AE46"/>
  <c r="Y69"/>
  <c r="O59" i="3"/>
  <c r="O65"/>
  <c r="N112"/>
  <c r="N114" s="1"/>
  <c r="O54"/>
  <c r="O105" s="1"/>
  <c r="O119" s="1"/>
  <c r="N111"/>
  <c r="N129" s="1"/>
  <c r="N119"/>
  <c r="P64"/>
  <c r="P58"/>
  <c r="P53"/>
  <c r="Q42"/>
  <c r="Q30"/>
  <c r="P51"/>
  <c r="P57"/>
  <c r="P63"/>
  <c r="P52"/>
  <c r="P66"/>
  <c r="P55"/>
  <c r="M132"/>
  <c r="P67"/>
  <c r="P71"/>
  <c r="P68" s="1"/>
  <c r="Q41"/>
  <c r="Q38"/>
  <c r="Q32"/>
  <c r="Q40"/>
  <c r="O106"/>
  <c r="Q39"/>
  <c r="Q35"/>
  <c r="Q37"/>
  <c r="Q33"/>
  <c r="Q36"/>
  <c r="N132"/>
  <c r="P107"/>
  <c r="O121"/>
  <c r="O126" s="1"/>
  <c r="X98" i="8" l="1"/>
  <c r="X104"/>
  <c r="X106"/>
  <c r="X105"/>
  <c r="V100"/>
  <c r="V140" s="1"/>
  <c r="V99"/>
  <c r="V97" s="1"/>
  <c r="V139" s="1"/>
  <c r="Y61"/>
  <c r="Z37"/>
  <c r="W103"/>
  <c r="Y94"/>
  <c r="Y92" s="1"/>
  <c r="Y87"/>
  <c r="Y86" s="1"/>
  <c r="AD84"/>
  <c r="X142"/>
  <c r="U138"/>
  <c r="U143" s="1"/>
  <c r="U82"/>
  <c r="AD141"/>
  <c r="AB83"/>
  <c r="T162"/>
  <c r="T144"/>
  <c r="F44" i="7"/>
  <c r="F68" s="1"/>
  <c r="F39"/>
  <c r="F63" s="1"/>
  <c r="F102" s="1"/>
  <c r="F40"/>
  <c r="F64" s="1"/>
  <c r="F43"/>
  <c r="F67" s="1"/>
  <c r="F93" s="1"/>
  <c r="G43"/>
  <c r="AC32" i="8"/>
  <c r="AC56" s="1"/>
  <c r="E68" i="7"/>
  <c r="AF47" i="8"/>
  <c r="AE71"/>
  <c r="AE90" s="1"/>
  <c r="AE66"/>
  <c r="AE88" s="1"/>
  <c r="AF42"/>
  <c r="AC65"/>
  <c r="AD41"/>
  <c r="AE70"/>
  <c r="AE96" s="1"/>
  <c r="AF46"/>
  <c r="AE29"/>
  <c r="AD53"/>
  <c r="E63" i="7"/>
  <c r="E102" s="1"/>
  <c r="AF48" i="8"/>
  <c r="AE72"/>
  <c r="AE89" s="1"/>
  <c r="E67" i="7"/>
  <c r="E93" s="1"/>
  <c r="AF36" i="8"/>
  <c r="AE60"/>
  <c r="AE62"/>
  <c r="AE101" s="1"/>
  <c r="AF38"/>
  <c r="W31"/>
  <c r="V55"/>
  <c r="E64" i="7"/>
  <c r="AE74" i="8"/>
  <c r="AE85" s="1"/>
  <c r="AF50"/>
  <c r="AC54"/>
  <c r="AD30"/>
  <c r="Z69"/>
  <c r="N113" i="3"/>
  <c r="N131" s="1"/>
  <c r="P54"/>
  <c r="P105" s="1"/>
  <c r="P59"/>
  <c r="Q59" s="1"/>
  <c r="P65"/>
  <c r="Q65" s="1"/>
  <c r="O112"/>
  <c r="O132" s="1"/>
  <c r="O111"/>
  <c r="O129" s="1"/>
  <c r="P121"/>
  <c r="P126" s="1"/>
  <c r="G40" i="7" l="1"/>
  <c r="H40" s="1"/>
  <c r="X103" i="8"/>
  <c r="X100" s="1"/>
  <c r="X140" s="1"/>
  <c r="G39" i="7"/>
  <c r="AA37" i="8"/>
  <c r="Z61"/>
  <c r="W100"/>
  <c r="W140" s="1"/>
  <c r="W99"/>
  <c r="W97" s="1"/>
  <c r="W139" s="1"/>
  <c r="Y98"/>
  <c r="Y106"/>
  <c r="Y105"/>
  <c r="Y104"/>
  <c r="AC83"/>
  <c r="Y142"/>
  <c r="V138"/>
  <c r="V143" s="1"/>
  <c r="V82"/>
  <c r="AE141"/>
  <c r="Z94"/>
  <c r="Z92" s="1"/>
  <c r="Z87"/>
  <c r="Z86" s="1"/>
  <c r="AE84"/>
  <c r="AF60"/>
  <c r="AG60"/>
  <c r="AF62"/>
  <c r="AF101" s="1"/>
  <c r="AG62"/>
  <c r="AG101" s="1"/>
  <c r="U162"/>
  <c r="U144"/>
  <c r="G44" i="7"/>
  <c r="G68" s="1"/>
  <c r="H43"/>
  <c r="G67"/>
  <c r="G93" s="1"/>
  <c r="H39"/>
  <c r="G63"/>
  <c r="G102" s="1"/>
  <c r="AD32" i="8"/>
  <c r="AD56" s="1"/>
  <c r="AG50"/>
  <c r="AF74"/>
  <c r="AF85" s="1"/>
  <c r="AG46"/>
  <c r="AF70"/>
  <c r="AF96" s="1"/>
  <c r="AE41"/>
  <c r="AD65"/>
  <c r="AG47"/>
  <c r="AF71"/>
  <c r="AF90" s="1"/>
  <c r="W55"/>
  <c r="X31"/>
  <c r="AF29"/>
  <c r="AE53"/>
  <c r="AG48"/>
  <c r="AF72"/>
  <c r="AF89" s="1"/>
  <c r="AG42"/>
  <c r="AF66"/>
  <c r="AF88" s="1"/>
  <c r="AD54"/>
  <c r="AE30"/>
  <c r="AA69"/>
  <c r="Q54" i="3"/>
  <c r="P106"/>
  <c r="P112" s="1"/>
  <c r="P113" s="1"/>
  <c r="P131" s="1"/>
  <c r="O113"/>
  <c r="O114"/>
  <c r="P119"/>
  <c r="Q105"/>
  <c r="G64" i="7" l="1"/>
  <c r="X99" i="8"/>
  <c r="X97" s="1"/>
  <c r="X139" s="1"/>
  <c r="Y103"/>
  <c r="Y100" s="1"/>
  <c r="Y140" s="1"/>
  <c r="AB37"/>
  <c r="AA61"/>
  <c r="Z106"/>
  <c r="Z104"/>
  <c r="Z98"/>
  <c r="Z105"/>
  <c r="AF84"/>
  <c r="AA94"/>
  <c r="AA92" s="1"/>
  <c r="AA87"/>
  <c r="AA86" s="1"/>
  <c r="W82"/>
  <c r="W138"/>
  <c r="W143" s="1"/>
  <c r="AG84"/>
  <c r="Z142"/>
  <c r="AF141"/>
  <c r="AD83"/>
  <c r="AG141"/>
  <c r="V144"/>
  <c r="H44" i="7"/>
  <c r="H68" s="1"/>
  <c r="P111" i="3"/>
  <c r="P129" s="1"/>
  <c r="I40" i="7"/>
  <c r="H64"/>
  <c r="I39"/>
  <c r="H63"/>
  <c r="H102" s="1"/>
  <c r="I43"/>
  <c r="H67"/>
  <c r="H93" s="1"/>
  <c r="AE32" i="8"/>
  <c r="AF41"/>
  <c r="AE65"/>
  <c r="AH48"/>
  <c r="AG72"/>
  <c r="AG89" s="1"/>
  <c r="AG29"/>
  <c r="AF53"/>
  <c r="X55"/>
  <c r="Y31"/>
  <c r="AG74"/>
  <c r="AG85" s="1"/>
  <c r="AH50"/>
  <c r="AG71"/>
  <c r="AG90" s="1"/>
  <c r="AH47"/>
  <c r="AH46"/>
  <c r="AG70"/>
  <c r="AG96" s="1"/>
  <c r="AH36"/>
  <c r="AE54"/>
  <c r="AF30"/>
  <c r="AG66"/>
  <c r="AG88" s="1"/>
  <c r="AH42"/>
  <c r="AH38"/>
  <c r="AB69"/>
  <c r="O131" i="3"/>
  <c r="P114"/>
  <c r="P132"/>
  <c r="Z103" i="8" l="1"/>
  <c r="Z100" s="1"/>
  <c r="Z140" s="1"/>
  <c r="Y99"/>
  <c r="Y97" s="1"/>
  <c r="Y139" s="1"/>
  <c r="AB61"/>
  <c r="AC37"/>
  <c r="AA104"/>
  <c r="AA105"/>
  <c r="AA106"/>
  <c r="AA98"/>
  <c r="X138"/>
  <c r="X143" s="1"/>
  <c r="X82"/>
  <c r="AA142"/>
  <c r="AB94"/>
  <c r="AB92" s="1"/>
  <c r="AB87"/>
  <c r="AB86" s="1"/>
  <c r="AE83"/>
  <c r="V161"/>
  <c r="V163"/>
  <c r="AF54"/>
  <c r="AG54"/>
  <c r="AE56"/>
  <c r="I44" i="7"/>
  <c r="J44" s="1"/>
  <c r="W161" i="8"/>
  <c r="W144"/>
  <c r="J39" i="7"/>
  <c r="I63"/>
  <c r="I102" s="1"/>
  <c r="J40"/>
  <c r="I64"/>
  <c r="J43"/>
  <c r="I67"/>
  <c r="I93" s="1"/>
  <c r="AF32" i="8"/>
  <c r="AI42"/>
  <c r="AH66"/>
  <c r="AH88" s="1"/>
  <c r="AI36"/>
  <c r="AH60"/>
  <c r="AI46"/>
  <c r="AH70"/>
  <c r="AH96" s="1"/>
  <c r="AI47"/>
  <c r="AH71"/>
  <c r="AH90" s="1"/>
  <c r="Y55"/>
  <c r="Z31"/>
  <c r="AH29"/>
  <c r="AG53"/>
  <c r="AH72"/>
  <c r="AH89" s="1"/>
  <c r="AI48"/>
  <c r="AH62"/>
  <c r="AH101" s="1"/>
  <c r="AI38"/>
  <c r="AI50"/>
  <c r="AH74"/>
  <c r="AH85" s="1"/>
  <c r="AG41"/>
  <c r="AF65"/>
  <c r="AC69"/>
  <c r="Z99" l="1"/>
  <c r="Z97" s="1"/>
  <c r="Z139" s="1"/>
  <c r="AD37"/>
  <c r="AC61"/>
  <c r="AB105"/>
  <c r="AB98"/>
  <c r="AB104"/>
  <c r="AB106"/>
  <c r="AA103"/>
  <c r="X159"/>
  <c r="X163"/>
  <c r="I68" i="7"/>
  <c r="AH84" i="8"/>
  <c r="AH141"/>
  <c r="Y138"/>
  <c r="Y143" s="1"/>
  <c r="Y82"/>
  <c r="AF83"/>
  <c r="AC94"/>
  <c r="AC92" s="1"/>
  <c r="AC87"/>
  <c r="AC86" s="1"/>
  <c r="AB142"/>
  <c r="AF56"/>
  <c r="AG56"/>
  <c r="X144"/>
  <c r="K44" i="7"/>
  <c r="J68"/>
  <c r="K40"/>
  <c r="J64"/>
  <c r="K39"/>
  <c r="J63"/>
  <c r="J102" s="1"/>
  <c r="K43"/>
  <c r="J67"/>
  <c r="J93" s="1"/>
  <c r="D26"/>
  <c r="D50" s="1"/>
  <c r="E50" s="1"/>
  <c r="AJ50" i="8"/>
  <c r="AI74"/>
  <c r="AI85" s="1"/>
  <c r="D24" i="7"/>
  <c r="D48" s="1"/>
  <c r="AJ48" i="8"/>
  <c r="AI72"/>
  <c r="AI89" s="1"/>
  <c r="AA31"/>
  <c r="Z55"/>
  <c r="AH30"/>
  <c r="D23" i="7"/>
  <c r="D47" s="1"/>
  <c r="E47" s="1"/>
  <c r="AJ47" i="8"/>
  <c r="AI71"/>
  <c r="AI90" s="1"/>
  <c r="AJ46"/>
  <c r="AI70"/>
  <c r="AI96" s="1"/>
  <c r="D22" i="7"/>
  <c r="D46" s="1"/>
  <c r="D18"/>
  <c r="D42" s="1"/>
  <c r="E42" s="1"/>
  <c r="AJ42" i="8"/>
  <c r="AI66"/>
  <c r="AI88" s="1"/>
  <c r="AH41"/>
  <c r="AG65"/>
  <c r="D12" i="7"/>
  <c r="D36" s="1"/>
  <c r="E36" s="1"/>
  <c r="AJ36" i="8"/>
  <c r="AI60"/>
  <c r="D14" i="7"/>
  <c r="D38" s="1"/>
  <c r="E38" s="1"/>
  <c r="AJ38" i="8"/>
  <c r="AI62"/>
  <c r="AI101" s="1"/>
  <c r="AI29"/>
  <c r="AH53"/>
  <c r="AD69"/>
  <c r="AC98" l="1"/>
  <c r="AC105"/>
  <c r="AC104"/>
  <c r="AC106"/>
  <c r="AA100"/>
  <c r="AA140" s="1"/>
  <c r="AA99"/>
  <c r="AA97" s="1"/>
  <c r="AA139" s="1"/>
  <c r="AD61"/>
  <c r="AE37"/>
  <c r="AB103"/>
  <c r="AI84"/>
  <c r="AC142"/>
  <c r="AG83"/>
  <c r="AD94"/>
  <c r="AD92" s="1"/>
  <c r="AD87"/>
  <c r="AD86" s="1"/>
  <c r="AI141"/>
  <c r="Z82"/>
  <c r="Z138"/>
  <c r="Z143" s="1"/>
  <c r="Y162"/>
  <c r="Y144"/>
  <c r="F38" i="7"/>
  <c r="F62" s="1"/>
  <c r="F101" s="1"/>
  <c r="F141" s="1"/>
  <c r="F42"/>
  <c r="F66" s="1"/>
  <c r="F88" s="1"/>
  <c r="F36"/>
  <c r="F60" s="1"/>
  <c r="F50"/>
  <c r="F74" s="1"/>
  <c r="F85" s="1"/>
  <c r="F47"/>
  <c r="F71" s="1"/>
  <c r="F90" s="1"/>
  <c r="E48"/>
  <c r="G47"/>
  <c r="L39"/>
  <c r="K63"/>
  <c r="K102" s="1"/>
  <c r="L44"/>
  <c r="K68"/>
  <c r="L40"/>
  <c r="K64"/>
  <c r="G36"/>
  <c r="E46"/>
  <c r="F46" s="1"/>
  <c r="K67"/>
  <c r="K93" s="1"/>
  <c r="L43"/>
  <c r="AH32" i="8"/>
  <c r="AH56" s="1"/>
  <c r="E62" i="7"/>
  <c r="E101" s="1"/>
  <c r="E66"/>
  <c r="E88" s="1"/>
  <c r="E71"/>
  <c r="E90" s="1"/>
  <c r="AH54" i="8"/>
  <c r="AI30"/>
  <c r="AB31"/>
  <c r="AA55"/>
  <c r="D5" i="7"/>
  <c r="D29" s="1"/>
  <c r="E29" s="1"/>
  <c r="AJ29" i="8"/>
  <c r="AI53"/>
  <c r="AI41"/>
  <c r="AH65"/>
  <c r="E60" i="7"/>
  <c r="E74"/>
  <c r="E85" s="1"/>
  <c r="AE69" i="8"/>
  <c r="G42" i="7" l="1"/>
  <c r="H42" s="1"/>
  <c r="G38"/>
  <c r="H38" s="1"/>
  <c r="F48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D24" i="28" s="1"/>
  <c r="D48" s="1"/>
  <c r="E48" s="1"/>
  <c r="G50" i="7"/>
  <c r="AF37" i="8"/>
  <c r="AE61"/>
  <c r="AB100"/>
  <c r="AB140" s="1"/>
  <c r="AB99"/>
  <c r="AB97" s="1"/>
  <c r="AB139" s="1"/>
  <c r="AC103"/>
  <c r="AD105"/>
  <c r="AD106"/>
  <c r="AD98"/>
  <c r="AD104"/>
  <c r="AE94"/>
  <c r="AE92" s="1"/>
  <c r="AE87"/>
  <c r="AE86" s="1"/>
  <c r="AD142"/>
  <c r="AA82"/>
  <c r="AA138"/>
  <c r="AA143" s="1"/>
  <c r="AH83"/>
  <c r="F84" i="7"/>
  <c r="E84"/>
  <c r="E141"/>
  <c r="E72"/>
  <c r="E89" s="1"/>
  <c r="Z162" i="8"/>
  <c r="Z144"/>
  <c r="F29" i="7"/>
  <c r="G29" s="1"/>
  <c r="E70"/>
  <c r="E96" s="1"/>
  <c r="M39"/>
  <c r="L63"/>
  <c r="L102" s="1"/>
  <c r="G62"/>
  <c r="G101" s="1"/>
  <c r="G141" s="1"/>
  <c r="L64"/>
  <c r="M40"/>
  <c r="H50"/>
  <c r="G74"/>
  <c r="G85" s="1"/>
  <c r="H47"/>
  <c r="G71"/>
  <c r="G90" s="1"/>
  <c r="M43"/>
  <c r="L67"/>
  <c r="L93" s="1"/>
  <c r="G46"/>
  <c r="F70"/>
  <c r="F96" s="1"/>
  <c r="H36"/>
  <c r="G60"/>
  <c r="L68"/>
  <c r="M44"/>
  <c r="AI32" i="8"/>
  <c r="D17" i="7"/>
  <c r="D41" s="1"/>
  <c r="E41" s="1"/>
  <c r="AJ41" i="8"/>
  <c r="AI65"/>
  <c r="E53" i="7"/>
  <c r="AJ30" i="8"/>
  <c r="D6" i="7"/>
  <c r="D30" s="1"/>
  <c r="AI54" i="8"/>
  <c r="AB55"/>
  <c r="AC31"/>
  <c r="AF69"/>
  <c r="E72" i="28" l="1"/>
  <c r="E89" s="1"/>
  <c r="F48"/>
  <c r="G72" i="7"/>
  <c r="G89" s="1"/>
  <c r="F53"/>
  <c r="G66"/>
  <c r="G88" s="1"/>
  <c r="F72"/>
  <c r="F89" s="1"/>
  <c r="AD103" i="8"/>
  <c r="AD100" s="1"/>
  <c r="AD140" s="1"/>
  <c r="AC100"/>
  <c r="AC140" s="1"/>
  <c r="AC99"/>
  <c r="AC97" s="1"/>
  <c r="AC139" s="1"/>
  <c r="AG37"/>
  <c r="AF61"/>
  <c r="AE106"/>
  <c r="AE98"/>
  <c r="AE104"/>
  <c r="AE105"/>
  <c r="AB82"/>
  <c r="AB138"/>
  <c r="AB143" s="1"/>
  <c r="AF94"/>
  <c r="AF92" s="1"/>
  <c r="AF87"/>
  <c r="AF86" s="1"/>
  <c r="AI83"/>
  <c r="AE142"/>
  <c r="G84" i="7"/>
  <c r="AA162" i="8"/>
  <c r="AA144"/>
  <c r="F41" i="7"/>
  <c r="F65" s="1"/>
  <c r="AI56" i="8"/>
  <c r="H29" i="7"/>
  <c r="G53"/>
  <c r="I50"/>
  <c r="H74"/>
  <c r="H85" s="1"/>
  <c r="I38"/>
  <c r="H62"/>
  <c r="H101" s="1"/>
  <c r="M63"/>
  <c r="M102" s="1"/>
  <c r="N39"/>
  <c r="I36"/>
  <c r="H60"/>
  <c r="N40"/>
  <c r="M64"/>
  <c r="E30"/>
  <c r="N44"/>
  <c r="M68"/>
  <c r="H46"/>
  <c r="G70"/>
  <c r="G96" s="1"/>
  <c r="N43"/>
  <c r="M67"/>
  <c r="M93" s="1"/>
  <c r="I47"/>
  <c r="H71"/>
  <c r="H90" s="1"/>
  <c r="H72"/>
  <c r="H89" s="1"/>
  <c r="I42"/>
  <c r="H66"/>
  <c r="H88" s="1"/>
  <c r="AJ32" i="8"/>
  <c r="D8" i="7"/>
  <c r="D32" s="1"/>
  <c r="E65"/>
  <c r="AC55" i="8"/>
  <c r="AD31"/>
  <c r="AG69"/>
  <c r="F72" i="28" l="1"/>
  <c r="F89" s="1"/>
  <c r="G48"/>
  <c r="AD99" i="8"/>
  <c r="AD97" s="1"/>
  <c r="AD139" s="1"/>
  <c r="G41" i="7"/>
  <c r="AE103" i="8"/>
  <c r="AG61"/>
  <c r="AH37"/>
  <c r="AF98"/>
  <c r="AF105"/>
  <c r="AF104"/>
  <c r="AF106"/>
  <c r="AC82"/>
  <c r="AC138"/>
  <c r="AC143" s="1"/>
  <c r="AG94"/>
  <c r="AG92" s="1"/>
  <c r="AG87"/>
  <c r="AG86" s="1"/>
  <c r="AF142"/>
  <c r="E83" i="7"/>
  <c r="H141"/>
  <c r="H84"/>
  <c r="F83"/>
  <c r="AB162" i="8"/>
  <c r="AB144"/>
  <c r="F30" i="7"/>
  <c r="F54" s="1"/>
  <c r="O40"/>
  <c r="N64"/>
  <c r="J50"/>
  <c r="I74"/>
  <c r="I85" s="1"/>
  <c r="H41"/>
  <c r="G65"/>
  <c r="E54"/>
  <c r="I46"/>
  <c r="H70"/>
  <c r="H96" s="1"/>
  <c r="I29"/>
  <c r="H53"/>
  <c r="J42"/>
  <c r="I66"/>
  <c r="I88" s="1"/>
  <c r="I72"/>
  <c r="I89" s="1"/>
  <c r="J47"/>
  <c r="I71"/>
  <c r="I90" s="1"/>
  <c r="O44"/>
  <c r="N68"/>
  <c r="J36"/>
  <c r="I60"/>
  <c r="E32"/>
  <c r="F32" s="1"/>
  <c r="O43"/>
  <c r="N67"/>
  <c r="N93" s="1"/>
  <c r="N63"/>
  <c r="N102" s="1"/>
  <c r="O39"/>
  <c r="J38"/>
  <c r="I62"/>
  <c r="I101" s="1"/>
  <c r="AD55" i="8"/>
  <c r="AE31"/>
  <c r="AH69"/>
  <c r="H48" i="28" l="1"/>
  <c r="G72"/>
  <c r="G89" s="1"/>
  <c r="G30" i="7"/>
  <c r="H30" s="1"/>
  <c r="AE100" i="8"/>
  <c r="AE140" s="1"/>
  <c r="AE99"/>
  <c r="AE97" s="1"/>
  <c r="AE139" s="1"/>
  <c r="AG105"/>
  <c r="AG98"/>
  <c r="AG104"/>
  <c r="AG106"/>
  <c r="AI37"/>
  <c r="AH61"/>
  <c r="AF103"/>
  <c r="AG142"/>
  <c r="AH94"/>
  <c r="AH92" s="1"/>
  <c r="AH87"/>
  <c r="AH86" s="1"/>
  <c r="AD138"/>
  <c r="AD143" s="1"/>
  <c r="AD159" s="1"/>
  <c r="AD82"/>
  <c r="I84" i="7"/>
  <c r="I141"/>
  <c r="G83"/>
  <c r="AC144" i="8"/>
  <c r="P39" i="7"/>
  <c r="O63"/>
  <c r="O102" s="1"/>
  <c r="P44"/>
  <c r="O68"/>
  <c r="K47"/>
  <c r="J71"/>
  <c r="J90" s="1"/>
  <c r="J72"/>
  <c r="J89" s="1"/>
  <c r="P40"/>
  <c r="O64"/>
  <c r="J62"/>
  <c r="J101" s="1"/>
  <c r="J141" s="1"/>
  <c r="K38"/>
  <c r="G54"/>
  <c r="E56"/>
  <c r="G32"/>
  <c r="F56"/>
  <c r="J29"/>
  <c r="I53"/>
  <c r="I41"/>
  <c r="H65"/>
  <c r="P43"/>
  <c r="O67"/>
  <c r="O93" s="1"/>
  <c r="K36"/>
  <c r="J60"/>
  <c r="K42"/>
  <c r="J66"/>
  <c r="J88" s="1"/>
  <c r="J46"/>
  <c r="I70"/>
  <c r="I96" s="1"/>
  <c r="K50"/>
  <c r="J74"/>
  <c r="J85" s="1"/>
  <c r="D21"/>
  <c r="AJ45" i="8"/>
  <c r="AF31"/>
  <c r="AE55"/>
  <c r="AI69"/>
  <c r="H72" i="28" l="1"/>
  <c r="H89" s="1"/>
  <c r="I48"/>
  <c r="D13" i="7"/>
  <c r="D37" s="1"/>
  <c r="E37" s="1"/>
  <c r="F37" s="1"/>
  <c r="G37" s="1"/>
  <c r="AI61" i="8"/>
  <c r="AJ37"/>
  <c r="AG103"/>
  <c r="AH98"/>
  <c r="AH104"/>
  <c r="AH106"/>
  <c r="AH105"/>
  <c r="AF100"/>
  <c r="AF140" s="1"/>
  <c r="AF99"/>
  <c r="AF97" s="1"/>
  <c r="AF139" s="1"/>
  <c r="AE82"/>
  <c r="AE138"/>
  <c r="AE143" s="1"/>
  <c r="AH142"/>
  <c r="AI94"/>
  <c r="AI92" s="1"/>
  <c r="AI87"/>
  <c r="AI86" s="1"/>
  <c r="H83" i="7"/>
  <c r="J84"/>
  <c r="AC161" i="8"/>
  <c r="AC163"/>
  <c r="AF55"/>
  <c r="AG55"/>
  <c r="AD144"/>
  <c r="J70" i="7"/>
  <c r="J96" s="1"/>
  <c r="K46"/>
  <c r="Q43"/>
  <c r="P67"/>
  <c r="P93" s="1"/>
  <c r="K29"/>
  <c r="J53"/>
  <c r="L38"/>
  <c r="K62"/>
  <c r="K101" s="1"/>
  <c r="Q40"/>
  <c r="P64"/>
  <c r="Q39"/>
  <c r="P63"/>
  <c r="P102" s="1"/>
  <c r="H54"/>
  <c r="I30"/>
  <c r="L50"/>
  <c r="K74"/>
  <c r="K85" s="1"/>
  <c r="H32"/>
  <c r="G56"/>
  <c r="K72"/>
  <c r="K89" s="1"/>
  <c r="K71"/>
  <c r="K90" s="1"/>
  <c r="L47"/>
  <c r="L42"/>
  <c r="K66"/>
  <c r="K88" s="1"/>
  <c r="L36"/>
  <c r="K60"/>
  <c r="J41"/>
  <c r="I65"/>
  <c r="Q44"/>
  <c r="P68"/>
  <c r="D45"/>
  <c r="E45" s="1"/>
  <c r="I72" i="28" l="1"/>
  <c r="I89" s="1"/>
  <c r="J72"/>
  <c r="J89" s="1"/>
  <c r="H37" i="7"/>
  <c r="G61"/>
  <c r="AG100" i="8"/>
  <c r="AG140" s="1"/>
  <c r="AG99"/>
  <c r="AG97" s="1"/>
  <c r="AG139" s="1"/>
  <c r="E61" i="7"/>
  <c r="F61"/>
  <c r="AI98" i="8"/>
  <c r="AI106"/>
  <c r="AI104"/>
  <c r="AI105"/>
  <c r="AH103"/>
  <c r="AE159"/>
  <c r="AJ159" s="1"/>
  <c r="AE163"/>
  <c r="AF138"/>
  <c r="AF143" s="1"/>
  <c r="AF82"/>
  <c r="AG82"/>
  <c r="AG138"/>
  <c r="AI142"/>
  <c r="K141" i="7"/>
  <c r="I83"/>
  <c r="K84"/>
  <c r="AE144" i="8"/>
  <c r="F45" i="7"/>
  <c r="F69" s="1"/>
  <c r="K41"/>
  <c r="J65"/>
  <c r="M36"/>
  <c r="L60"/>
  <c r="H56"/>
  <c r="I32"/>
  <c r="R39"/>
  <c r="Q63"/>
  <c r="Q102" s="1"/>
  <c r="Q67"/>
  <c r="Q93" s="1"/>
  <c r="R43"/>
  <c r="Q68"/>
  <c r="R44"/>
  <c r="L71"/>
  <c r="L90" s="1"/>
  <c r="M47"/>
  <c r="Q64"/>
  <c r="R40"/>
  <c r="M42"/>
  <c r="L66"/>
  <c r="L88" s="1"/>
  <c r="L72"/>
  <c r="L89" s="1"/>
  <c r="L74"/>
  <c r="L85" s="1"/>
  <c r="M50"/>
  <c r="J30"/>
  <c r="I54"/>
  <c r="L62"/>
  <c r="L101" s="1"/>
  <c r="M38"/>
  <c r="L29"/>
  <c r="K53"/>
  <c r="L46"/>
  <c r="K70"/>
  <c r="K96" s="1"/>
  <c r="AH31" i="8"/>
  <c r="E69" i="7"/>
  <c r="G45" l="1"/>
  <c r="H61"/>
  <c r="I37"/>
  <c r="G98"/>
  <c r="G104"/>
  <c r="G105"/>
  <c r="G106"/>
  <c r="AG143" i="8"/>
  <c r="AI103"/>
  <c r="AI100" s="1"/>
  <c r="AI140" s="1"/>
  <c r="AH100"/>
  <c r="AH140" s="1"/>
  <c r="AH99"/>
  <c r="AH97" s="1"/>
  <c r="AH139" s="1"/>
  <c r="E104" i="7"/>
  <c r="E98"/>
  <c r="E105"/>
  <c r="E106"/>
  <c r="F104"/>
  <c r="F105"/>
  <c r="F98"/>
  <c r="F106"/>
  <c r="E94"/>
  <c r="E92" s="1"/>
  <c r="E87"/>
  <c r="E86" s="1"/>
  <c r="L84"/>
  <c r="J83"/>
  <c r="F94"/>
  <c r="F92" s="1"/>
  <c r="F87"/>
  <c r="F86" s="1"/>
  <c r="L141"/>
  <c r="AF144" i="8"/>
  <c r="M71" i="7"/>
  <c r="M90" s="1"/>
  <c r="N47"/>
  <c r="N36"/>
  <c r="M60"/>
  <c r="N38"/>
  <c r="M62"/>
  <c r="M101" s="1"/>
  <c r="K30"/>
  <c r="J54"/>
  <c r="M72"/>
  <c r="M89" s="1"/>
  <c r="N42"/>
  <c r="M66"/>
  <c r="M88" s="1"/>
  <c r="S40"/>
  <c r="R64"/>
  <c r="J32"/>
  <c r="I56"/>
  <c r="L70"/>
  <c r="L96" s="1"/>
  <c r="M46"/>
  <c r="G69"/>
  <c r="H45"/>
  <c r="S44"/>
  <c r="R68"/>
  <c r="L53"/>
  <c r="M29"/>
  <c r="N50"/>
  <c r="M74"/>
  <c r="M85" s="1"/>
  <c r="R67"/>
  <c r="R93" s="1"/>
  <c r="S43"/>
  <c r="R63"/>
  <c r="R102" s="1"/>
  <c r="S39"/>
  <c r="K65"/>
  <c r="L41"/>
  <c r="AI31" i="8"/>
  <c r="AH55"/>
  <c r="AI99" l="1"/>
  <c r="AI97" s="1"/>
  <c r="AI139" s="1"/>
  <c r="E103" i="7"/>
  <c r="E100" s="1"/>
  <c r="E140" s="1"/>
  <c r="H106"/>
  <c r="H104"/>
  <c r="H98"/>
  <c r="H105"/>
  <c r="I61"/>
  <c r="J37"/>
  <c r="G103"/>
  <c r="E99"/>
  <c r="E97" s="1"/>
  <c r="E139" s="1"/>
  <c r="F103"/>
  <c r="AH138" i="8"/>
  <c r="AH143" s="1"/>
  <c r="AH82"/>
  <c r="M84" i="7"/>
  <c r="K83"/>
  <c r="G94"/>
  <c r="G92" s="1"/>
  <c r="G87"/>
  <c r="G86" s="1"/>
  <c r="M141"/>
  <c r="F142"/>
  <c r="E142"/>
  <c r="AF161" i="8"/>
  <c r="AF163"/>
  <c r="AG144"/>
  <c r="T44" i="7"/>
  <c r="S68"/>
  <c r="K32"/>
  <c r="J56"/>
  <c r="O42"/>
  <c r="N66"/>
  <c r="N88" s="1"/>
  <c r="N62"/>
  <c r="N101" s="1"/>
  <c r="N141" s="1"/>
  <c r="O38"/>
  <c r="O47"/>
  <c r="N71"/>
  <c r="N90" s="1"/>
  <c r="M41"/>
  <c r="L65"/>
  <c r="M53"/>
  <c r="N29"/>
  <c r="I45"/>
  <c r="H69"/>
  <c r="M70"/>
  <c r="M96" s="1"/>
  <c r="N46"/>
  <c r="N72"/>
  <c r="N89" s="1"/>
  <c r="O36"/>
  <c r="N60"/>
  <c r="S63"/>
  <c r="S102" s="1"/>
  <c r="T39"/>
  <c r="S67"/>
  <c r="S93" s="1"/>
  <c r="T43"/>
  <c r="O50"/>
  <c r="N74"/>
  <c r="N85" s="1"/>
  <c r="T40"/>
  <c r="S64"/>
  <c r="L30"/>
  <c r="K54"/>
  <c r="AJ31" i="8"/>
  <c r="D7" i="7"/>
  <c r="D31" s="1"/>
  <c r="E31" s="1"/>
  <c r="AI55" i="8"/>
  <c r="H103" i="7" l="1"/>
  <c r="H100" s="1"/>
  <c r="I105"/>
  <c r="I106"/>
  <c r="I104"/>
  <c r="I98"/>
  <c r="K37"/>
  <c r="J61"/>
  <c r="G100"/>
  <c r="G140" s="1"/>
  <c r="G99"/>
  <c r="G97" s="1"/>
  <c r="G139" s="1"/>
  <c r="F100"/>
  <c r="F140" s="1"/>
  <c r="F99"/>
  <c r="F97" s="1"/>
  <c r="F139" s="1"/>
  <c r="AI82" i="8"/>
  <c r="AI138"/>
  <c r="AI143" s="1"/>
  <c r="H94" i="7"/>
  <c r="H92" s="1"/>
  <c r="H87"/>
  <c r="H86" s="1"/>
  <c r="L83"/>
  <c r="N84"/>
  <c r="G142"/>
  <c r="AG161" i="8"/>
  <c r="AG163"/>
  <c r="AH144"/>
  <c r="F31" i="7"/>
  <c r="F55" s="1"/>
  <c r="L54"/>
  <c r="M30"/>
  <c r="O74"/>
  <c r="O85" s="1"/>
  <c r="P50"/>
  <c r="U39"/>
  <c r="T63"/>
  <c r="T102" s="1"/>
  <c r="O46"/>
  <c r="N70"/>
  <c r="N96" s="1"/>
  <c r="I69"/>
  <c r="J45"/>
  <c r="M65"/>
  <c r="N41"/>
  <c r="P47"/>
  <c r="O71"/>
  <c r="O90" s="1"/>
  <c r="P42"/>
  <c r="O66"/>
  <c r="O88" s="1"/>
  <c r="O60"/>
  <c r="P36"/>
  <c r="O72"/>
  <c r="O89" s="1"/>
  <c r="T64"/>
  <c r="U40"/>
  <c r="O62"/>
  <c r="O101" s="1"/>
  <c r="P38"/>
  <c r="L32"/>
  <c r="K56"/>
  <c r="U43"/>
  <c r="T67"/>
  <c r="T93" s="1"/>
  <c r="N53"/>
  <c r="O29"/>
  <c r="U44"/>
  <c r="T68"/>
  <c r="E55"/>
  <c r="H99" l="1"/>
  <c r="H97" s="1"/>
  <c r="H139" s="1"/>
  <c r="I103"/>
  <c r="G31"/>
  <c r="L37"/>
  <c r="K61"/>
  <c r="J104"/>
  <c r="J98"/>
  <c r="J105"/>
  <c r="J106"/>
  <c r="H142"/>
  <c r="H140"/>
  <c r="M83"/>
  <c r="O141"/>
  <c r="O84"/>
  <c r="I94"/>
  <c r="I92" s="1"/>
  <c r="I87"/>
  <c r="I86" s="1"/>
  <c r="F138"/>
  <c r="F82"/>
  <c r="E82"/>
  <c r="E138"/>
  <c r="AH161" i="8"/>
  <c r="AH163"/>
  <c r="AI144"/>
  <c r="V44" i="7"/>
  <c r="U68"/>
  <c r="M32"/>
  <c r="L56"/>
  <c r="U64"/>
  <c r="V40"/>
  <c r="P72"/>
  <c r="P89" s="1"/>
  <c r="Q42"/>
  <c r="P66"/>
  <c r="P88" s="1"/>
  <c r="Q47"/>
  <c r="P71"/>
  <c r="P90" s="1"/>
  <c r="O53"/>
  <c r="P29"/>
  <c r="U67"/>
  <c r="U93" s="1"/>
  <c r="V43"/>
  <c r="Q36"/>
  <c r="P60"/>
  <c r="K45"/>
  <c r="J69"/>
  <c r="P74"/>
  <c r="P85" s="1"/>
  <c r="Q50"/>
  <c r="O41"/>
  <c r="N65"/>
  <c r="O70"/>
  <c r="O96" s="1"/>
  <c r="P46"/>
  <c r="M54"/>
  <c r="N30"/>
  <c r="G55"/>
  <c r="H31"/>
  <c r="P62"/>
  <c r="P101" s="1"/>
  <c r="Q38"/>
  <c r="U63"/>
  <c r="U102" s="1"/>
  <c r="V39"/>
  <c r="I99" l="1"/>
  <c r="I97" s="1"/>
  <c r="I139" s="1"/>
  <c r="I100"/>
  <c r="I140" s="1"/>
  <c r="J103"/>
  <c r="M37"/>
  <c r="L61"/>
  <c r="K105"/>
  <c r="K106"/>
  <c r="K104"/>
  <c r="K98"/>
  <c r="J94"/>
  <c r="J92" s="1"/>
  <c r="J87"/>
  <c r="J86" s="1"/>
  <c r="F144"/>
  <c r="F143"/>
  <c r="F161" s="1"/>
  <c r="I142"/>
  <c r="G82"/>
  <c r="G138"/>
  <c r="E143"/>
  <c r="E144"/>
  <c r="P141"/>
  <c r="AJ141" s="1"/>
  <c r="N83"/>
  <c r="P84"/>
  <c r="AI161" i="8"/>
  <c r="AJ161" s="1"/>
  <c r="AI163"/>
  <c r="AJ163" s="1"/>
  <c r="Q62" i="7"/>
  <c r="Q101" s="1"/>
  <c r="R38"/>
  <c r="O30"/>
  <c r="N54"/>
  <c r="Q66"/>
  <c r="Q88" s="1"/>
  <c r="R42"/>
  <c r="Q72"/>
  <c r="Q89" s="1"/>
  <c r="K69"/>
  <c r="L45"/>
  <c r="R47"/>
  <c r="Q71"/>
  <c r="Q90" s="1"/>
  <c r="Q46"/>
  <c r="P70"/>
  <c r="P96" s="1"/>
  <c r="P41"/>
  <c r="O65"/>
  <c r="Q74"/>
  <c r="Q85" s="1"/>
  <c r="R50"/>
  <c r="V67"/>
  <c r="V93" s="1"/>
  <c r="W43"/>
  <c r="Q29"/>
  <c r="P53"/>
  <c r="V64"/>
  <c r="W40"/>
  <c r="V68"/>
  <c r="W44"/>
  <c r="W39"/>
  <c r="V63"/>
  <c r="V102" s="1"/>
  <c r="I31"/>
  <c r="H55"/>
  <c r="R36"/>
  <c r="Q60"/>
  <c r="M56"/>
  <c r="N32"/>
  <c r="M61" l="1"/>
  <c r="N37"/>
  <c r="K103"/>
  <c r="L106"/>
  <c r="L98"/>
  <c r="L104"/>
  <c r="L105"/>
  <c r="J100"/>
  <c r="J99"/>
  <c r="J97" s="1"/>
  <c r="J139" s="1"/>
  <c r="E161"/>
  <c r="E163"/>
  <c r="G143"/>
  <c r="G144"/>
  <c r="Q84"/>
  <c r="H82"/>
  <c r="H138"/>
  <c r="O83"/>
  <c r="J140"/>
  <c r="J142"/>
  <c r="Q141"/>
  <c r="K94"/>
  <c r="K92" s="1"/>
  <c r="K87"/>
  <c r="K86" s="1"/>
  <c r="S36"/>
  <c r="R60"/>
  <c r="Q53"/>
  <c r="R29"/>
  <c r="S50"/>
  <c r="R74"/>
  <c r="R85" s="1"/>
  <c r="S47"/>
  <c r="R71"/>
  <c r="R90" s="1"/>
  <c r="P30"/>
  <c r="O54"/>
  <c r="O32"/>
  <c r="N56"/>
  <c r="W64"/>
  <c r="X40"/>
  <c r="Q41"/>
  <c r="P65"/>
  <c r="R72"/>
  <c r="R89" s="1"/>
  <c r="X39"/>
  <c r="W63"/>
  <c r="W102" s="1"/>
  <c r="X43"/>
  <c r="W67"/>
  <c r="W93" s="1"/>
  <c r="S42"/>
  <c r="R66"/>
  <c r="R88" s="1"/>
  <c r="J31"/>
  <c r="I55"/>
  <c r="X44"/>
  <c r="W68"/>
  <c r="Q70"/>
  <c r="Q96" s="1"/>
  <c r="R46"/>
  <c r="L69"/>
  <c r="M45"/>
  <c r="S38"/>
  <c r="R62"/>
  <c r="R101" s="1"/>
  <c r="R141" s="1"/>
  <c r="G159" l="1"/>
  <c r="G163"/>
  <c r="M98"/>
  <c r="M105"/>
  <c r="M106"/>
  <c r="M104"/>
  <c r="N61"/>
  <c r="O37"/>
  <c r="L103"/>
  <c r="K100"/>
  <c r="K140" s="1"/>
  <c r="K99"/>
  <c r="K97" s="1"/>
  <c r="K139" s="1"/>
  <c r="L94"/>
  <c r="L92" s="1"/>
  <c r="L87"/>
  <c r="L86" s="1"/>
  <c r="P83"/>
  <c r="H144"/>
  <c r="H143"/>
  <c r="I138"/>
  <c r="I82"/>
  <c r="K142"/>
  <c r="R84"/>
  <c r="N45"/>
  <c r="M69"/>
  <c r="Y39"/>
  <c r="X63"/>
  <c r="X102" s="1"/>
  <c r="R41"/>
  <c r="Q65"/>
  <c r="Q30"/>
  <c r="P54"/>
  <c r="S60"/>
  <c r="T36"/>
  <c r="R53"/>
  <c r="S29"/>
  <c r="S46"/>
  <c r="R70"/>
  <c r="R96" s="1"/>
  <c r="S72"/>
  <c r="S89" s="1"/>
  <c r="X64"/>
  <c r="Y40"/>
  <c r="T47"/>
  <c r="S71"/>
  <c r="S90" s="1"/>
  <c r="T38"/>
  <c r="S62"/>
  <c r="S101" s="1"/>
  <c r="X68"/>
  <c r="Y44"/>
  <c r="K31"/>
  <c r="J55"/>
  <c r="S66"/>
  <c r="S88" s="1"/>
  <c r="T42"/>
  <c r="Y43"/>
  <c r="X67"/>
  <c r="X93" s="1"/>
  <c r="O56"/>
  <c r="P32"/>
  <c r="S74"/>
  <c r="S85" s="1"/>
  <c r="T50"/>
  <c r="L100" l="1"/>
  <c r="L99"/>
  <c r="L97" s="1"/>
  <c r="L139" s="1"/>
  <c r="N104"/>
  <c r="N105"/>
  <c r="N98"/>
  <c r="N106"/>
  <c r="O61"/>
  <c r="P37"/>
  <c r="M103"/>
  <c r="H163"/>
  <c r="H159"/>
  <c r="L142"/>
  <c r="L140"/>
  <c r="S84"/>
  <c r="Q83"/>
  <c r="M94"/>
  <c r="M92" s="1"/>
  <c r="M87"/>
  <c r="M86" s="1"/>
  <c r="J82"/>
  <c r="J138"/>
  <c r="S141"/>
  <c r="I143"/>
  <c r="I144"/>
  <c r="T74"/>
  <c r="T85" s="1"/>
  <c r="U50"/>
  <c r="Y68"/>
  <c r="Z44"/>
  <c r="O45"/>
  <c r="N69"/>
  <c r="Q32"/>
  <c r="P56"/>
  <c r="Y67"/>
  <c r="Y93" s="1"/>
  <c r="Z43"/>
  <c r="T66"/>
  <c r="T88" s="1"/>
  <c r="U42"/>
  <c r="L31"/>
  <c r="K55"/>
  <c r="Y64"/>
  <c r="Z40"/>
  <c r="S70"/>
  <c r="S96" s="1"/>
  <c r="T46"/>
  <c r="T29"/>
  <c r="S53"/>
  <c r="R65"/>
  <c r="S41"/>
  <c r="U38"/>
  <c r="T62"/>
  <c r="T101" s="1"/>
  <c r="U47"/>
  <c r="T71"/>
  <c r="T90" s="1"/>
  <c r="T72"/>
  <c r="T89" s="1"/>
  <c r="T60"/>
  <c r="U36"/>
  <c r="R30"/>
  <c r="Q54"/>
  <c r="Z39"/>
  <c r="Y63"/>
  <c r="Y102" s="1"/>
  <c r="N103" l="1"/>
  <c r="P61"/>
  <c r="Q37"/>
  <c r="M100"/>
  <c r="M99"/>
  <c r="M97" s="1"/>
  <c r="M139" s="1"/>
  <c r="O104"/>
  <c r="O98"/>
  <c r="O105"/>
  <c r="O106"/>
  <c r="I163"/>
  <c r="I159"/>
  <c r="R83"/>
  <c r="M140"/>
  <c r="M142"/>
  <c r="T84"/>
  <c r="T141"/>
  <c r="K82"/>
  <c r="K138"/>
  <c r="N94"/>
  <c r="N92" s="1"/>
  <c r="N87"/>
  <c r="N86" s="1"/>
  <c r="J143"/>
  <c r="J144"/>
  <c r="R54"/>
  <c r="S30"/>
  <c r="V38"/>
  <c r="U62"/>
  <c r="U101" s="1"/>
  <c r="T70"/>
  <c r="T96" s="1"/>
  <c r="U46"/>
  <c r="Z63"/>
  <c r="Z102" s="1"/>
  <c r="AA39"/>
  <c r="S65"/>
  <c r="T41"/>
  <c r="V42"/>
  <c r="U66"/>
  <c r="U88" s="1"/>
  <c r="Z67"/>
  <c r="Z93" s="1"/>
  <c r="AA43"/>
  <c r="R32"/>
  <c r="Q56"/>
  <c r="P45"/>
  <c r="O69"/>
  <c r="U60"/>
  <c r="V36"/>
  <c r="U72"/>
  <c r="U89" s="1"/>
  <c r="U29"/>
  <c r="T53"/>
  <c r="Z64"/>
  <c r="AA40"/>
  <c r="Z68"/>
  <c r="AA44"/>
  <c r="U74"/>
  <c r="U85" s="1"/>
  <c r="V50"/>
  <c r="U71"/>
  <c r="U90" s="1"/>
  <c r="V47"/>
  <c r="L55"/>
  <c r="M31"/>
  <c r="N100" l="1"/>
  <c r="N140" s="1"/>
  <c r="N99"/>
  <c r="N97" s="1"/>
  <c r="N139" s="1"/>
  <c r="O103"/>
  <c r="P104"/>
  <c r="P105"/>
  <c r="P106"/>
  <c r="P98"/>
  <c r="Q61"/>
  <c r="R37"/>
  <c r="J163"/>
  <c r="J161"/>
  <c r="O94"/>
  <c r="O92" s="1"/>
  <c r="O87"/>
  <c r="O86" s="1"/>
  <c r="U141"/>
  <c r="U84"/>
  <c r="K143"/>
  <c r="K144"/>
  <c r="L82"/>
  <c r="L138"/>
  <c r="N142"/>
  <c r="S83"/>
  <c r="AB44"/>
  <c r="AA68"/>
  <c r="V29"/>
  <c r="U53"/>
  <c r="AA67"/>
  <c r="AA93" s="1"/>
  <c r="AB43"/>
  <c r="U70"/>
  <c r="U96" s="1"/>
  <c r="V46"/>
  <c r="V62"/>
  <c r="V101" s="1"/>
  <c r="V141" s="1"/>
  <c r="W38"/>
  <c r="AA64"/>
  <c r="AB40"/>
  <c r="S32"/>
  <c r="R56"/>
  <c r="V74"/>
  <c r="V85" s="1"/>
  <c r="W50"/>
  <c r="V72"/>
  <c r="V89" s="1"/>
  <c r="W42"/>
  <c r="V66"/>
  <c r="V88" s="1"/>
  <c r="U41"/>
  <c r="T65"/>
  <c r="S54"/>
  <c r="T30"/>
  <c r="N31"/>
  <c r="M55"/>
  <c r="V71"/>
  <c r="V90" s="1"/>
  <c r="W47"/>
  <c r="V60"/>
  <c r="W36"/>
  <c r="Q45"/>
  <c r="P69"/>
  <c r="AA63"/>
  <c r="AA102" s="1"/>
  <c r="AB39"/>
  <c r="O100" l="1"/>
  <c r="O140" s="1"/>
  <c r="O99"/>
  <c r="O97" s="1"/>
  <c r="O139" s="1"/>
  <c r="P103"/>
  <c r="Q105"/>
  <c r="Q98"/>
  <c r="Q104"/>
  <c r="Q106"/>
  <c r="S37"/>
  <c r="R61"/>
  <c r="K163"/>
  <c r="K161"/>
  <c r="T83"/>
  <c r="L144"/>
  <c r="L143"/>
  <c r="L162" s="1"/>
  <c r="P94"/>
  <c r="P92" s="1"/>
  <c r="P87"/>
  <c r="P86" s="1"/>
  <c r="V84"/>
  <c r="M138"/>
  <c r="M82"/>
  <c r="O142"/>
  <c r="W71"/>
  <c r="W90" s="1"/>
  <c r="X47"/>
  <c r="V70"/>
  <c r="V96" s="1"/>
  <c r="W46"/>
  <c r="AB67"/>
  <c r="AB93" s="1"/>
  <c r="AC43"/>
  <c r="W29"/>
  <c r="V53"/>
  <c r="AB63"/>
  <c r="AB102" s="1"/>
  <c r="AC39"/>
  <c r="T54"/>
  <c r="U30"/>
  <c r="U65"/>
  <c r="V41"/>
  <c r="AB68"/>
  <c r="AC44"/>
  <c r="Q69"/>
  <c r="R45"/>
  <c r="W66"/>
  <c r="W88" s="1"/>
  <c r="X42"/>
  <c r="W72"/>
  <c r="W89" s="1"/>
  <c r="S56"/>
  <c r="T32"/>
  <c r="AB64"/>
  <c r="AC40"/>
  <c r="W62"/>
  <c r="W101" s="1"/>
  <c r="X38"/>
  <c r="W60"/>
  <c r="X36"/>
  <c r="O31"/>
  <c r="N55"/>
  <c r="X50"/>
  <c r="W74"/>
  <c r="W85" s="1"/>
  <c r="P100" l="1"/>
  <c r="P140" s="1"/>
  <c r="P99"/>
  <c r="P97" s="1"/>
  <c r="AJ97" s="1"/>
  <c r="S61"/>
  <c r="T37"/>
  <c r="R104"/>
  <c r="R105"/>
  <c r="R98"/>
  <c r="R106"/>
  <c r="Q103"/>
  <c r="Q94"/>
  <c r="Q92" s="1"/>
  <c r="Q87"/>
  <c r="Q86" s="1"/>
  <c r="U83"/>
  <c r="N82"/>
  <c r="N138"/>
  <c r="W84"/>
  <c r="W141"/>
  <c r="M143"/>
  <c r="M160" s="1"/>
  <c r="M144"/>
  <c r="P142"/>
  <c r="AJ142" s="1"/>
  <c r="AJ92"/>
  <c r="AJ86"/>
  <c r="X74"/>
  <c r="X85" s="1"/>
  <c r="P31"/>
  <c r="O55"/>
  <c r="X66"/>
  <c r="X88" s="1"/>
  <c r="Y42"/>
  <c r="AD44"/>
  <c r="AC68"/>
  <c r="AD39"/>
  <c r="AC63"/>
  <c r="AC102" s="1"/>
  <c r="W53"/>
  <c r="X29"/>
  <c r="W70"/>
  <c r="W96" s="1"/>
  <c r="X46"/>
  <c r="X62"/>
  <c r="X101" s="1"/>
  <c r="Y38"/>
  <c r="Y50"/>
  <c r="X60"/>
  <c r="Y36"/>
  <c r="AC64"/>
  <c r="AD40"/>
  <c r="X72"/>
  <c r="X89" s="1"/>
  <c r="W41"/>
  <c r="V65"/>
  <c r="X71"/>
  <c r="X90" s="1"/>
  <c r="Y47"/>
  <c r="T56"/>
  <c r="U32"/>
  <c r="S45"/>
  <c r="R69"/>
  <c r="U54"/>
  <c r="V30"/>
  <c r="AC67"/>
  <c r="AC93" s="1"/>
  <c r="AD43"/>
  <c r="P139" l="1"/>
  <c r="AJ139" s="1"/>
  <c r="R103"/>
  <c r="Q100"/>
  <c r="Q99"/>
  <c r="Q97" s="1"/>
  <c r="Q139" s="1"/>
  <c r="S105"/>
  <c r="S106"/>
  <c r="S104"/>
  <c r="S98"/>
  <c r="T61"/>
  <c r="U37"/>
  <c r="O82"/>
  <c r="O138"/>
  <c r="X141"/>
  <c r="R94"/>
  <c r="R92" s="1"/>
  <c r="R87"/>
  <c r="R86" s="1"/>
  <c r="V83"/>
  <c r="AJ140"/>
  <c r="X84"/>
  <c r="N144"/>
  <c r="N143"/>
  <c r="Q142"/>
  <c r="Q140"/>
  <c r="AJ160"/>
  <c r="AE43"/>
  <c r="AD67"/>
  <c r="AD93" s="1"/>
  <c r="W30"/>
  <c r="V54"/>
  <c r="W65"/>
  <c r="X41"/>
  <c r="X53"/>
  <c r="Y29"/>
  <c r="AD68"/>
  <c r="AE44"/>
  <c r="Y66"/>
  <c r="Y88" s="1"/>
  <c r="Z42"/>
  <c r="Q31"/>
  <c r="P55"/>
  <c r="U56"/>
  <c r="V32"/>
  <c r="S69"/>
  <c r="T45"/>
  <c r="AE40"/>
  <c r="Y60"/>
  <c r="Z36"/>
  <c r="Z50"/>
  <c r="Y74"/>
  <c r="Y85" s="1"/>
  <c r="Z38"/>
  <c r="Y62"/>
  <c r="Y101" s="1"/>
  <c r="Y46"/>
  <c r="X70"/>
  <c r="X96" s="1"/>
  <c r="Y71"/>
  <c r="Y90" s="1"/>
  <c r="Z47"/>
  <c r="Y72"/>
  <c r="Y89" s="1"/>
  <c r="AE39"/>
  <c r="AD63"/>
  <c r="AD102" s="1"/>
  <c r="N159" l="1"/>
  <c r="N163"/>
  <c r="T105"/>
  <c r="T98"/>
  <c r="T104"/>
  <c r="T106"/>
  <c r="R100"/>
  <c r="R140" s="1"/>
  <c r="R99"/>
  <c r="R97" s="1"/>
  <c r="R139" s="1"/>
  <c r="V37"/>
  <c r="U61"/>
  <c r="S103"/>
  <c r="R142"/>
  <c r="Y141"/>
  <c r="S94"/>
  <c r="S92" s="1"/>
  <c r="S87"/>
  <c r="S86" s="1"/>
  <c r="W83"/>
  <c r="Y84"/>
  <c r="P138"/>
  <c r="P82"/>
  <c r="O143"/>
  <c r="O162" s="1"/>
  <c r="O144"/>
  <c r="Z72"/>
  <c r="Z89" s="1"/>
  <c r="Y53"/>
  <c r="Z29"/>
  <c r="W54"/>
  <c r="X30"/>
  <c r="AE63"/>
  <c r="AE102" s="1"/>
  <c r="AF39"/>
  <c r="Z46"/>
  <c r="Y70"/>
  <c r="Y96" s="1"/>
  <c r="AA36"/>
  <c r="Z60"/>
  <c r="V56"/>
  <c r="W32"/>
  <c r="Q55"/>
  <c r="R31"/>
  <c r="AF43"/>
  <c r="AE67"/>
  <c r="AE93" s="1"/>
  <c r="Z71"/>
  <c r="Z90" s="1"/>
  <c r="AA47"/>
  <c r="Z62"/>
  <c r="Z101" s="1"/>
  <c r="Z141" s="1"/>
  <c r="AA38"/>
  <c r="AF40"/>
  <c r="AE64"/>
  <c r="Y41"/>
  <c r="X65"/>
  <c r="AA50"/>
  <c r="Z74"/>
  <c r="Z85" s="1"/>
  <c r="T69"/>
  <c r="U45"/>
  <c r="Z66"/>
  <c r="Z88" s="1"/>
  <c r="AA42"/>
  <c r="AE68"/>
  <c r="AF44"/>
  <c r="W37" l="1"/>
  <c r="V61"/>
  <c r="U106"/>
  <c r="U98"/>
  <c r="U104"/>
  <c r="U105"/>
  <c r="S100"/>
  <c r="S140" s="1"/>
  <c r="S99"/>
  <c r="S97" s="1"/>
  <c r="S139" s="1"/>
  <c r="T103"/>
  <c r="T94"/>
  <c r="T92" s="1"/>
  <c r="T87"/>
  <c r="T86" s="1"/>
  <c r="X83"/>
  <c r="S142"/>
  <c r="P144"/>
  <c r="AJ144" s="1"/>
  <c r="P143"/>
  <c r="Q138"/>
  <c r="Q82"/>
  <c r="Z84"/>
  <c r="AB47"/>
  <c r="AA71"/>
  <c r="AA90" s="1"/>
  <c r="Z70"/>
  <c r="Z96" s="1"/>
  <c r="AA46"/>
  <c r="AB42"/>
  <c r="AA66"/>
  <c r="AA88" s="1"/>
  <c r="Y65"/>
  <c r="Z41"/>
  <c r="AF64"/>
  <c r="AG40"/>
  <c r="S31"/>
  <c r="R55"/>
  <c r="Z53"/>
  <c r="AA29"/>
  <c r="V45"/>
  <c r="U69"/>
  <c r="AA60"/>
  <c r="AB36"/>
  <c r="AF68"/>
  <c r="AG44"/>
  <c r="AA74"/>
  <c r="AA85" s="1"/>
  <c r="AB50"/>
  <c r="AB38"/>
  <c r="AA62"/>
  <c r="AA101" s="1"/>
  <c r="AF67"/>
  <c r="AF93" s="1"/>
  <c r="AG43"/>
  <c r="W56"/>
  <c r="X32"/>
  <c r="AF63"/>
  <c r="AF102" s="1"/>
  <c r="AG39"/>
  <c r="Y30"/>
  <c r="X54"/>
  <c r="AA72"/>
  <c r="AA89" s="1"/>
  <c r="W61" l="1"/>
  <c r="X37"/>
  <c r="U103"/>
  <c r="V106"/>
  <c r="V98"/>
  <c r="V104"/>
  <c r="V105"/>
  <c r="T100"/>
  <c r="T140" s="1"/>
  <c r="T99"/>
  <c r="T97" s="1"/>
  <c r="T139" s="1"/>
  <c r="AJ143"/>
  <c r="P162"/>
  <c r="U94"/>
  <c r="U92" s="1"/>
  <c r="U87"/>
  <c r="U86" s="1"/>
  <c r="R82"/>
  <c r="R138"/>
  <c r="T142"/>
  <c r="Q143"/>
  <c r="Q162" s="1"/>
  <c r="Q144"/>
  <c r="AA84"/>
  <c r="AA141"/>
  <c r="Y83"/>
  <c r="AH43"/>
  <c r="AG67"/>
  <c r="AG93" s="1"/>
  <c r="Z65"/>
  <c r="AA41"/>
  <c r="AH39"/>
  <c r="AG63"/>
  <c r="AG102" s="1"/>
  <c r="AC38"/>
  <c r="AB62"/>
  <c r="AB101" s="1"/>
  <c r="AH44"/>
  <c r="AG68"/>
  <c r="W45"/>
  <c r="V69"/>
  <c r="AG64"/>
  <c r="AH40"/>
  <c r="AB72"/>
  <c r="AB89" s="1"/>
  <c r="AB60"/>
  <c r="AC36"/>
  <c r="AA53"/>
  <c r="AB29"/>
  <c r="T31"/>
  <c r="S55"/>
  <c r="AB71"/>
  <c r="AB90" s="1"/>
  <c r="AC47"/>
  <c r="Z30"/>
  <c r="Y54"/>
  <c r="X56"/>
  <c r="Y32"/>
  <c r="AB74"/>
  <c r="AB85" s="1"/>
  <c r="AC50"/>
  <c r="AC42"/>
  <c r="AB66"/>
  <c r="AB88" s="1"/>
  <c r="AA70"/>
  <c r="AA96" s="1"/>
  <c r="AB46"/>
  <c r="V103" l="1"/>
  <c r="V100" s="1"/>
  <c r="W105"/>
  <c r="W106"/>
  <c r="W98"/>
  <c r="W104"/>
  <c r="Y37"/>
  <c r="X61"/>
  <c r="U100"/>
  <c r="U140" s="1"/>
  <c r="U99"/>
  <c r="U97" s="1"/>
  <c r="U139" s="1"/>
  <c r="U142"/>
  <c r="AB84"/>
  <c r="S82"/>
  <c r="S138"/>
  <c r="Z83"/>
  <c r="V94"/>
  <c r="V92" s="1"/>
  <c r="V87"/>
  <c r="V86" s="1"/>
  <c r="AB141"/>
  <c r="R143"/>
  <c r="R162" s="1"/>
  <c r="R144"/>
  <c r="AB70"/>
  <c r="AB96" s="1"/>
  <c r="AC46"/>
  <c r="Z32"/>
  <c r="Y56"/>
  <c r="Z54"/>
  <c r="AA30"/>
  <c r="AH68"/>
  <c r="AI44"/>
  <c r="D20" i="28" s="1"/>
  <c r="D44" s="1"/>
  <c r="E44" s="1"/>
  <c r="AC62" i="7"/>
  <c r="AC101" s="1"/>
  <c r="AD38"/>
  <c r="AB41"/>
  <c r="AA65"/>
  <c r="AC71"/>
  <c r="AC90" s="1"/>
  <c r="AD47"/>
  <c r="AI43"/>
  <c r="D19" i="28" s="1"/>
  <c r="D43" s="1"/>
  <c r="E43" s="1"/>
  <c r="AH67" i="7"/>
  <c r="AH93" s="1"/>
  <c r="AC66"/>
  <c r="AC88" s="1"/>
  <c r="AD42"/>
  <c r="AC74"/>
  <c r="AC85" s="1"/>
  <c r="AD50"/>
  <c r="AB53"/>
  <c r="AC29"/>
  <c r="AD36"/>
  <c r="AC60"/>
  <c r="AC72"/>
  <c r="AC89" s="1"/>
  <c r="AH64"/>
  <c r="AI40"/>
  <c r="D16" i="28" s="1"/>
  <c r="D40" s="1"/>
  <c r="E40" s="1"/>
  <c r="W69" i="7"/>
  <c r="X45"/>
  <c r="T55"/>
  <c r="U31"/>
  <c r="AH63"/>
  <c r="AH102" s="1"/>
  <c r="AI39"/>
  <c r="D15" i="28" s="1"/>
  <c r="D39" s="1"/>
  <c r="E39" s="1"/>
  <c r="F44" l="1"/>
  <c r="E68"/>
  <c r="E63"/>
  <c r="E102" s="1"/>
  <c r="F63"/>
  <c r="F102" s="1"/>
  <c r="E64"/>
  <c r="F64"/>
  <c r="E67"/>
  <c r="E93" s="1"/>
  <c r="F67"/>
  <c r="F93" s="1"/>
  <c r="V99" i="7"/>
  <c r="V97" s="1"/>
  <c r="V139" s="1"/>
  <c r="Z37"/>
  <c r="Y61"/>
  <c r="X106"/>
  <c r="X98"/>
  <c r="X104"/>
  <c r="X105"/>
  <c r="W103"/>
  <c r="AC141"/>
  <c r="V140"/>
  <c r="V142"/>
  <c r="W94"/>
  <c r="W92" s="1"/>
  <c r="W87"/>
  <c r="W86" s="1"/>
  <c r="AC84"/>
  <c r="S143"/>
  <c r="S144"/>
  <c r="T138"/>
  <c r="T82"/>
  <c r="AA83"/>
  <c r="AC53"/>
  <c r="AD29"/>
  <c r="AE47"/>
  <c r="AD71"/>
  <c r="AD90" s="1"/>
  <c r="AC41"/>
  <c r="AB65"/>
  <c r="AI68"/>
  <c r="AJ44"/>
  <c r="AI63"/>
  <c r="AI102" s="1"/>
  <c r="AJ39"/>
  <c r="AJ63" s="1"/>
  <c r="X69"/>
  <c r="Y45"/>
  <c r="AD72"/>
  <c r="AD89" s="1"/>
  <c r="AE36"/>
  <c r="AD60"/>
  <c r="AD74"/>
  <c r="AD85" s="1"/>
  <c r="AE50"/>
  <c r="AI64"/>
  <c r="AJ40"/>
  <c r="AJ64" s="1"/>
  <c r="AE38"/>
  <c r="AD62"/>
  <c r="AD101" s="1"/>
  <c r="AD141" s="1"/>
  <c r="AA54"/>
  <c r="AB30"/>
  <c r="AD46"/>
  <c r="AC70"/>
  <c r="AC96" s="1"/>
  <c r="V31"/>
  <c r="U55"/>
  <c r="AD66"/>
  <c r="AE42"/>
  <c r="AI67"/>
  <c r="AI93" s="1"/>
  <c r="AJ43"/>
  <c r="AJ67" s="1"/>
  <c r="Z56"/>
  <c r="AA32"/>
  <c r="F68" i="28" l="1"/>
  <c r="G44"/>
  <c r="AA37" i="7"/>
  <c r="Z61"/>
  <c r="X103"/>
  <c r="Y104"/>
  <c r="Y98"/>
  <c r="Y106"/>
  <c r="Y105"/>
  <c r="W100"/>
  <c r="W140" s="1"/>
  <c r="W99"/>
  <c r="W97" s="1"/>
  <c r="W139" s="1"/>
  <c r="S163"/>
  <c r="S161"/>
  <c r="U138"/>
  <c r="U82"/>
  <c r="AB83"/>
  <c r="W142"/>
  <c r="T143"/>
  <c r="T161" s="1"/>
  <c r="T144"/>
  <c r="AD84"/>
  <c r="AD88"/>
  <c r="X94"/>
  <c r="X92" s="1"/>
  <c r="X87"/>
  <c r="X86" s="1"/>
  <c r="AJ68"/>
  <c r="AD70"/>
  <c r="AD96" s="1"/>
  <c r="AE46"/>
  <c r="AF50"/>
  <c r="AE74"/>
  <c r="AE85" s="1"/>
  <c r="AE72"/>
  <c r="AE89" s="1"/>
  <c r="Z45"/>
  <c r="Y69"/>
  <c r="AA56"/>
  <c r="AB32"/>
  <c r="AE71"/>
  <c r="AE90" s="1"/>
  <c r="AF47"/>
  <c r="V55"/>
  <c r="W31"/>
  <c r="AB54"/>
  <c r="AC30"/>
  <c r="AF38"/>
  <c r="AE62"/>
  <c r="AE101" s="1"/>
  <c r="AE60"/>
  <c r="AF36"/>
  <c r="AC65"/>
  <c r="AD41"/>
  <c r="AD53"/>
  <c r="AE29"/>
  <c r="AE66"/>
  <c r="AE88" s="1"/>
  <c r="AF42"/>
  <c r="G68" i="28" l="1"/>
  <c r="H44"/>
  <c r="Y103" i="7"/>
  <c r="AB37"/>
  <c r="AA61"/>
  <c r="Z105"/>
  <c r="Z106"/>
  <c r="Z98"/>
  <c r="Z104"/>
  <c r="X100"/>
  <c r="X140" s="1"/>
  <c r="X99"/>
  <c r="X97" s="1"/>
  <c r="X139" s="1"/>
  <c r="AC83"/>
  <c r="U143"/>
  <c r="U144"/>
  <c r="AE84"/>
  <c r="Y94"/>
  <c r="Y92" s="1"/>
  <c r="Y87"/>
  <c r="Y86" s="1"/>
  <c r="AE141"/>
  <c r="V138"/>
  <c r="V82"/>
  <c r="X142"/>
  <c r="AG50"/>
  <c r="AF74"/>
  <c r="AF85" s="1"/>
  <c r="AD30"/>
  <c r="AC54"/>
  <c r="AF72"/>
  <c r="AF89" s="1"/>
  <c r="AE70"/>
  <c r="AE96" s="1"/>
  <c r="AF46"/>
  <c r="AF66"/>
  <c r="AF88" s="1"/>
  <c r="AG42"/>
  <c r="AE41"/>
  <c r="W55"/>
  <c r="X31"/>
  <c r="AG47"/>
  <c r="AF71"/>
  <c r="AF90" s="1"/>
  <c r="AE53"/>
  <c r="AF29"/>
  <c r="AF60"/>
  <c r="AG36"/>
  <c r="AF62"/>
  <c r="AF101" s="1"/>
  <c r="AG38"/>
  <c r="AC32"/>
  <c r="AB56"/>
  <c r="AA45"/>
  <c r="Z69"/>
  <c r="H68" i="28" l="1"/>
  <c r="I44"/>
  <c r="U159" i="7"/>
  <c r="U163"/>
  <c r="Y100"/>
  <c r="Y99"/>
  <c r="Y97" s="1"/>
  <c r="Y139" s="1"/>
  <c r="AC37"/>
  <c r="AB61"/>
  <c r="AA104"/>
  <c r="AA98"/>
  <c r="AA105"/>
  <c r="AA106"/>
  <c r="Z103"/>
  <c r="AF141"/>
  <c r="W82"/>
  <c r="W138"/>
  <c r="Y140"/>
  <c r="Y142"/>
  <c r="Z94"/>
  <c r="Z92" s="1"/>
  <c r="Z87"/>
  <c r="Z86" s="1"/>
  <c r="AF84"/>
  <c r="V144"/>
  <c r="V143"/>
  <c r="V162" s="1"/>
  <c r="AD32"/>
  <c r="AC56"/>
  <c r="Y31"/>
  <c r="X55"/>
  <c r="AF41"/>
  <c r="AE65"/>
  <c r="AD54"/>
  <c r="AE30"/>
  <c r="AH50"/>
  <c r="AG74"/>
  <c r="AG85" s="1"/>
  <c r="AB45"/>
  <c r="AA69"/>
  <c r="AH47"/>
  <c r="AG71"/>
  <c r="AG90" s="1"/>
  <c r="AG66"/>
  <c r="AG88" s="1"/>
  <c r="AH42"/>
  <c r="AF70"/>
  <c r="AF96" s="1"/>
  <c r="AG46"/>
  <c r="AG62"/>
  <c r="AG101" s="1"/>
  <c r="AH38"/>
  <c r="AG60"/>
  <c r="AH36"/>
  <c r="AF53"/>
  <c r="AG29"/>
  <c r="AG72"/>
  <c r="AG89" s="1"/>
  <c r="I68" i="28" l="1"/>
  <c r="J44"/>
  <c r="AC61" i="7"/>
  <c r="AD37"/>
  <c r="AA103"/>
  <c r="AB106"/>
  <c r="AB98"/>
  <c r="AB104"/>
  <c r="AB105"/>
  <c r="Z100"/>
  <c r="Z140" s="1"/>
  <c r="Z99"/>
  <c r="Z97" s="1"/>
  <c r="Z139" s="1"/>
  <c r="AE83"/>
  <c r="AA94"/>
  <c r="AA92" s="1"/>
  <c r="AA87"/>
  <c r="AA86" s="1"/>
  <c r="X138"/>
  <c r="X82"/>
  <c r="Z142"/>
  <c r="AG141"/>
  <c r="AG84"/>
  <c r="W143"/>
  <c r="W162" s="1"/>
  <c r="W144"/>
  <c r="AG53"/>
  <c r="AH29"/>
  <c r="AH60"/>
  <c r="AI36"/>
  <c r="D12" i="28" s="1"/>
  <c r="D36" s="1"/>
  <c r="E36" s="1"/>
  <c r="AI42" i="7"/>
  <c r="D18" i="28" s="1"/>
  <c r="D42" s="1"/>
  <c r="E42" s="1"/>
  <c r="AH66" i="7"/>
  <c r="AH88" s="1"/>
  <c r="AI50"/>
  <c r="D26" i="28" s="1"/>
  <c r="D50" s="1"/>
  <c r="E50" s="1"/>
  <c r="AH74" i="7"/>
  <c r="AH85" s="1"/>
  <c r="AF65"/>
  <c r="AG41"/>
  <c r="Z31"/>
  <c r="Y55"/>
  <c r="AH62"/>
  <c r="AH101" s="1"/>
  <c r="AH141" s="1"/>
  <c r="AI38"/>
  <c r="D14" i="28" s="1"/>
  <c r="D38" s="1"/>
  <c r="E38" s="1"/>
  <c r="AI47" i="7"/>
  <c r="D23" i="28" s="1"/>
  <c r="D47" s="1"/>
  <c r="E47" s="1"/>
  <c r="AH71" i="7"/>
  <c r="AH90" s="1"/>
  <c r="AB69"/>
  <c r="AC45"/>
  <c r="AF30"/>
  <c r="AE54"/>
  <c r="AH72"/>
  <c r="AH89" s="1"/>
  <c r="AH46"/>
  <c r="AG70"/>
  <c r="AG96" s="1"/>
  <c r="AD56"/>
  <c r="AE32"/>
  <c r="E74" i="28" l="1"/>
  <c r="E85" s="1"/>
  <c r="F74"/>
  <c r="F85" s="1"/>
  <c r="E71"/>
  <c r="E90" s="1"/>
  <c r="F71"/>
  <c r="F90" s="1"/>
  <c r="E62"/>
  <c r="E101" s="1"/>
  <c r="F62"/>
  <c r="F101" s="1"/>
  <c r="F42"/>
  <c r="E66"/>
  <c r="E88" s="1"/>
  <c r="J68"/>
  <c r="K44"/>
  <c r="E60"/>
  <c r="F60"/>
  <c r="AC98" i="7"/>
  <c r="AC105"/>
  <c r="AC106"/>
  <c r="AC104"/>
  <c r="AE37"/>
  <c r="AD61"/>
  <c r="AB103"/>
  <c r="AA100"/>
  <c r="AA140" s="1"/>
  <c r="AA99"/>
  <c r="AA97" s="1"/>
  <c r="AA139" s="1"/>
  <c r="AH84"/>
  <c r="AA142"/>
  <c r="Y82"/>
  <c r="Y138"/>
  <c r="AB94"/>
  <c r="AB92" s="1"/>
  <c r="AB87"/>
  <c r="AB86" s="1"/>
  <c r="AF83"/>
  <c r="X143"/>
  <c r="X144"/>
  <c r="AH70"/>
  <c r="AH96" s="1"/>
  <c r="AI46"/>
  <c r="D22" i="28" s="1"/>
  <c r="D46" s="1"/>
  <c r="E46" s="1"/>
  <c r="AG30" i="7"/>
  <c r="AF54"/>
  <c r="AI62"/>
  <c r="AI101" s="1"/>
  <c r="AJ38"/>
  <c r="AJ62" s="1"/>
  <c r="AJ48"/>
  <c r="AJ72" s="1"/>
  <c r="AI72"/>
  <c r="AI89" s="1"/>
  <c r="AJ47"/>
  <c r="AJ71" s="1"/>
  <c r="AI71"/>
  <c r="AI90" s="1"/>
  <c r="AG65"/>
  <c r="AH41"/>
  <c r="AI74"/>
  <c r="AI85" s="1"/>
  <c r="AJ50"/>
  <c r="AJ74" s="1"/>
  <c r="AI60"/>
  <c r="AJ36"/>
  <c r="AJ60" s="1"/>
  <c r="AC69"/>
  <c r="AD45"/>
  <c r="AI66"/>
  <c r="AI88" s="1"/>
  <c r="AJ42"/>
  <c r="AJ66" s="1"/>
  <c r="AE56"/>
  <c r="AF32"/>
  <c r="Z55"/>
  <c r="AA31"/>
  <c r="AH53"/>
  <c r="AI29"/>
  <c r="D5" i="28" s="1"/>
  <c r="D29" s="1"/>
  <c r="E29" s="1"/>
  <c r="G42" l="1"/>
  <c r="F66"/>
  <c r="F88" s="1"/>
  <c r="F84"/>
  <c r="E141"/>
  <c r="AJ141" s="1"/>
  <c r="E84"/>
  <c r="E70"/>
  <c r="E96" s="1"/>
  <c r="F70"/>
  <c r="F96" s="1"/>
  <c r="F141"/>
  <c r="K68"/>
  <c r="L44"/>
  <c r="E53"/>
  <c r="F53"/>
  <c r="AE61" i="7"/>
  <c r="AF37"/>
  <c r="AD104"/>
  <c r="AD98"/>
  <c r="AD105"/>
  <c r="AD106"/>
  <c r="AB100"/>
  <c r="AB99"/>
  <c r="AB97" s="1"/>
  <c r="AB139" s="1"/>
  <c r="AC103"/>
  <c r="X161"/>
  <c r="X163"/>
  <c r="AC94"/>
  <c r="AC92" s="1"/>
  <c r="AC87"/>
  <c r="AC86" s="1"/>
  <c r="Z138"/>
  <c r="Z82"/>
  <c r="AI84"/>
  <c r="AG83"/>
  <c r="AI141"/>
  <c r="Y143"/>
  <c r="Y144"/>
  <c r="AB142"/>
  <c r="AB140"/>
  <c r="AA55"/>
  <c r="AB31"/>
  <c r="AG32"/>
  <c r="AF56"/>
  <c r="AI41"/>
  <c r="D17" i="28" s="1"/>
  <c r="D41" s="1"/>
  <c r="E41" s="1"/>
  <c r="AH65" i="7"/>
  <c r="AJ46"/>
  <c r="AJ70" s="1"/>
  <c r="AI70"/>
  <c r="AI96" s="1"/>
  <c r="AH30"/>
  <c r="AG54"/>
  <c r="AI53"/>
  <c r="AJ29"/>
  <c r="AJ53" s="1"/>
  <c r="AE45"/>
  <c r="AD69"/>
  <c r="E65" i="28" l="1"/>
  <c r="F65"/>
  <c r="M44"/>
  <c r="L68"/>
  <c r="H42"/>
  <c r="G66"/>
  <c r="AE104" i="7"/>
  <c r="AE105"/>
  <c r="AE98"/>
  <c r="AE106"/>
  <c r="AG37"/>
  <c r="AF61"/>
  <c r="AC100"/>
  <c r="AC140" s="1"/>
  <c r="AC99"/>
  <c r="AC97" s="1"/>
  <c r="AC139" s="1"/>
  <c r="AD103"/>
  <c r="Y161"/>
  <c r="Y163"/>
  <c r="Z143"/>
  <c r="Z144"/>
  <c r="AC142"/>
  <c r="AH83"/>
  <c r="AD94"/>
  <c r="AD92" s="1"/>
  <c r="AD87"/>
  <c r="AD86" s="1"/>
  <c r="AA82"/>
  <c r="AA138"/>
  <c r="AH54"/>
  <c r="AI30"/>
  <c r="D6" i="28" s="1"/>
  <c r="D30" s="1"/>
  <c r="E30" s="1"/>
  <c r="AC31" i="7"/>
  <c r="AB55"/>
  <c r="AF45"/>
  <c r="AE69"/>
  <c r="AI65"/>
  <c r="AJ41"/>
  <c r="AJ65" s="1"/>
  <c r="AH32"/>
  <c r="AG56"/>
  <c r="N44" i="28" l="1"/>
  <c r="M68"/>
  <c r="E54"/>
  <c r="F54"/>
  <c r="F83"/>
  <c r="E83"/>
  <c r="G88"/>
  <c r="G87"/>
  <c r="G86" s="1"/>
  <c r="I42"/>
  <c r="H66"/>
  <c r="AE103" i="7"/>
  <c r="AD100"/>
  <c r="AD99"/>
  <c r="AD97" s="1"/>
  <c r="AD139" s="1"/>
  <c r="AH37"/>
  <c r="AG61"/>
  <c r="AF104"/>
  <c r="AF106"/>
  <c r="AF105"/>
  <c r="AF98"/>
  <c r="Z163"/>
  <c r="Z161"/>
  <c r="AA143"/>
  <c r="AA159" s="1"/>
  <c r="AA144"/>
  <c r="AE94"/>
  <c r="AE92" s="1"/>
  <c r="AE87"/>
  <c r="AE86" s="1"/>
  <c r="AI83"/>
  <c r="AB138"/>
  <c r="AB82"/>
  <c r="AD140"/>
  <c r="AD142"/>
  <c r="AI32"/>
  <c r="D8" i="28" s="1"/>
  <c r="D32" s="1"/>
  <c r="E32" s="1"/>
  <c r="AH56" i="7"/>
  <c r="AJ30"/>
  <c r="AJ54" s="1"/>
  <c r="AI54"/>
  <c r="AG45"/>
  <c r="AF69"/>
  <c r="AC55"/>
  <c r="AD31"/>
  <c r="H88" i="28" l="1"/>
  <c r="H87"/>
  <c r="H86" s="1"/>
  <c r="I66"/>
  <c r="J42"/>
  <c r="E56"/>
  <c r="F56"/>
  <c r="O44"/>
  <c r="N68"/>
  <c r="AI37" i="7"/>
  <c r="D13" i="28" s="1"/>
  <c r="D37" s="1"/>
  <c r="E37" s="1"/>
  <c r="AH61" i="7"/>
  <c r="AG105"/>
  <c r="AG98"/>
  <c r="AG106"/>
  <c r="AG104"/>
  <c r="AE100"/>
  <c r="AE99"/>
  <c r="AE97" s="1"/>
  <c r="AE139" s="1"/>
  <c r="AF103"/>
  <c r="AE140"/>
  <c r="AE142"/>
  <c r="AC82"/>
  <c r="AC138"/>
  <c r="AB144"/>
  <c r="AB143"/>
  <c r="AF94"/>
  <c r="AF92" s="1"/>
  <c r="AF87"/>
  <c r="AF86" s="1"/>
  <c r="AI56"/>
  <c r="AJ32"/>
  <c r="AJ56" s="1"/>
  <c r="AE31"/>
  <c r="AD55"/>
  <c r="AH45"/>
  <c r="AG69"/>
  <c r="I88" i="28" l="1"/>
  <c r="I87"/>
  <c r="I86" s="1"/>
  <c r="E61"/>
  <c r="F37"/>
  <c r="P44"/>
  <c r="O68"/>
  <c r="K42"/>
  <c r="J66"/>
  <c r="AG103" i="7"/>
  <c r="AG100" s="1"/>
  <c r="AB159"/>
  <c r="AJ159" s="1"/>
  <c r="AB163"/>
  <c r="AI61"/>
  <c r="AJ37"/>
  <c r="AJ61" s="1"/>
  <c r="AF100"/>
  <c r="AF140" s="1"/>
  <c r="AF99"/>
  <c r="AF97" s="1"/>
  <c r="AF139" s="1"/>
  <c r="AH105"/>
  <c r="AH106"/>
  <c r="AH104"/>
  <c r="AH98"/>
  <c r="AC143"/>
  <c r="AC144"/>
  <c r="AG94"/>
  <c r="AG92" s="1"/>
  <c r="AG87"/>
  <c r="AG86" s="1"/>
  <c r="AD138"/>
  <c r="AD82"/>
  <c r="AF142"/>
  <c r="AJ162"/>
  <c r="AH69"/>
  <c r="AI45"/>
  <c r="D21" i="28" s="1"/>
  <c r="D45" s="1"/>
  <c r="E45" s="1"/>
  <c r="AE55" i="7"/>
  <c r="AF31"/>
  <c r="E69" i="28" l="1"/>
  <c r="F69"/>
  <c r="J88"/>
  <c r="J87"/>
  <c r="J86" s="1"/>
  <c r="Q44"/>
  <c r="P68"/>
  <c r="K66"/>
  <c r="L42"/>
  <c r="AG99" i="7"/>
  <c r="AG97" s="1"/>
  <c r="AG139" s="1"/>
  <c r="F61" i="28"/>
  <c r="G37"/>
  <c r="E105"/>
  <c r="E104"/>
  <c r="E106"/>
  <c r="E98"/>
  <c r="AI104" i="7"/>
  <c r="AI105"/>
  <c r="AI106"/>
  <c r="AI98"/>
  <c r="AH103"/>
  <c r="AC161"/>
  <c r="AC163"/>
  <c r="AH94"/>
  <c r="AH92" s="1"/>
  <c r="AH87"/>
  <c r="AH86" s="1"/>
  <c r="AG142"/>
  <c r="AG140"/>
  <c r="AE138"/>
  <c r="AE82"/>
  <c r="AD143"/>
  <c r="AD144"/>
  <c r="AF55"/>
  <c r="AG31"/>
  <c r="AJ45"/>
  <c r="AJ69" s="1"/>
  <c r="AI69"/>
  <c r="E103" i="28" l="1"/>
  <c r="E100" s="1"/>
  <c r="M42"/>
  <c r="L66"/>
  <c r="K88"/>
  <c r="K87"/>
  <c r="R44"/>
  <c r="Q68"/>
  <c r="H37"/>
  <c r="G61"/>
  <c r="F106"/>
  <c r="F104"/>
  <c r="F105"/>
  <c r="F98"/>
  <c r="F94"/>
  <c r="F92" s="1"/>
  <c r="F142" s="1"/>
  <c r="F87"/>
  <c r="F86" s="1"/>
  <c r="E94"/>
  <c r="E92" s="1"/>
  <c r="E87"/>
  <c r="E86" s="1"/>
  <c r="AI103" i="7"/>
  <c r="AH100"/>
  <c r="AH140" s="1"/>
  <c r="AH99"/>
  <c r="AH97" s="1"/>
  <c r="AH139" s="1"/>
  <c r="AD163"/>
  <c r="AD161"/>
  <c r="AF138"/>
  <c r="AF82"/>
  <c r="AH142"/>
  <c r="AI94"/>
  <c r="AI92" s="1"/>
  <c r="AI87"/>
  <c r="AI86" s="1"/>
  <c r="AE143"/>
  <c r="AE144"/>
  <c r="AH31"/>
  <c r="AG55"/>
  <c r="E99" i="28" l="1"/>
  <c r="E97" s="1"/>
  <c r="E139" s="1"/>
  <c r="K86"/>
  <c r="R68"/>
  <c r="S44"/>
  <c r="F103"/>
  <c r="G98"/>
  <c r="G106"/>
  <c r="G104"/>
  <c r="G105"/>
  <c r="H61"/>
  <c r="I37"/>
  <c r="AJ92"/>
  <c r="E142"/>
  <c r="AJ142" s="1"/>
  <c r="E140"/>
  <c r="L87"/>
  <c r="L88"/>
  <c r="M66"/>
  <c r="N42"/>
  <c r="AI100" i="7"/>
  <c r="AI140" s="1"/>
  <c r="AI99"/>
  <c r="AI97" s="1"/>
  <c r="AI139" s="1"/>
  <c r="AE163"/>
  <c r="AE161"/>
  <c r="AF143"/>
  <c r="AF144"/>
  <c r="AI142"/>
  <c r="AG82"/>
  <c r="AG138"/>
  <c r="AH55"/>
  <c r="AI31"/>
  <c r="D7" i="28" s="1"/>
  <c r="D31" s="1"/>
  <c r="E31" s="1"/>
  <c r="L86" l="1"/>
  <c r="O42"/>
  <c r="N66"/>
  <c r="H104"/>
  <c r="H105"/>
  <c r="H98"/>
  <c r="H106"/>
  <c r="F100"/>
  <c r="F140" s="1"/>
  <c r="F99"/>
  <c r="F97" s="1"/>
  <c r="F139" s="1"/>
  <c r="E55"/>
  <c r="F55"/>
  <c r="I61"/>
  <c r="J37"/>
  <c r="M88"/>
  <c r="M87"/>
  <c r="T44"/>
  <c r="S68"/>
  <c r="G103"/>
  <c r="AF161" i="7"/>
  <c r="AF163"/>
  <c r="AJ163" s="1"/>
  <c r="AH138"/>
  <c r="AH82"/>
  <c r="AG143"/>
  <c r="AG161" s="1"/>
  <c r="AG144"/>
  <c r="AI55"/>
  <c r="AJ31"/>
  <c r="AJ55" s="1"/>
  <c r="M86" i="28" l="1"/>
  <c r="G100"/>
  <c r="G140" s="1"/>
  <c r="G99"/>
  <c r="G97" s="1"/>
  <c r="G139" s="1"/>
  <c r="F82"/>
  <c r="F138"/>
  <c r="F143" s="1"/>
  <c r="H103"/>
  <c r="T68"/>
  <c r="U44"/>
  <c r="F144"/>
  <c r="I106"/>
  <c r="I104"/>
  <c r="I98"/>
  <c r="I105"/>
  <c r="N88"/>
  <c r="N87"/>
  <c r="O66"/>
  <c r="P42"/>
  <c r="E82"/>
  <c r="E138"/>
  <c r="K37"/>
  <c r="J61"/>
  <c r="AI82" i="7"/>
  <c r="AI138"/>
  <c r="AH143"/>
  <c r="AH161" s="1"/>
  <c r="AH144"/>
  <c r="G144" i="28" l="1"/>
  <c r="J106"/>
  <c r="J105"/>
  <c r="J98"/>
  <c r="J104"/>
  <c r="J103" s="1"/>
  <c r="J100" s="1"/>
  <c r="J140" s="1"/>
  <c r="V44"/>
  <c r="U68"/>
  <c r="K61"/>
  <c r="L37"/>
  <c r="H100"/>
  <c r="H140" s="1"/>
  <c r="H99"/>
  <c r="H97" s="1"/>
  <c r="H139" s="1"/>
  <c r="P66"/>
  <c r="Q42"/>
  <c r="O88"/>
  <c r="O87"/>
  <c r="O86" s="1"/>
  <c r="E144"/>
  <c r="E143"/>
  <c r="F161"/>
  <c r="F163"/>
  <c r="I103"/>
  <c r="G143"/>
  <c r="N86"/>
  <c r="AI143" i="7"/>
  <c r="AI161" s="1"/>
  <c r="AI144"/>
  <c r="J99" i="28" l="1"/>
  <c r="J97" s="1"/>
  <c r="J139" s="1"/>
  <c r="J143" s="1"/>
  <c r="J161" s="1"/>
  <c r="H144"/>
  <c r="G159"/>
  <c r="G163"/>
  <c r="P88"/>
  <c r="P87"/>
  <c r="H143"/>
  <c r="Q66"/>
  <c r="R42"/>
  <c r="I100"/>
  <c r="I140" s="1"/>
  <c r="I99"/>
  <c r="I97" s="1"/>
  <c r="I139" s="1"/>
  <c r="K104"/>
  <c r="K98"/>
  <c r="K106"/>
  <c r="K105"/>
  <c r="V68"/>
  <c r="W44"/>
  <c r="E161"/>
  <c r="M37"/>
  <c r="L61"/>
  <c r="AJ161" i="7"/>
  <c r="J144" i="28" l="1"/>
  <c r="J163"/>
  <c r="P86"/>
  <c r="AJ86" s="1"/>
  <c r="I143"/>
  <c r="I159" s="1"/>
  <c r="L105"/>
  <c r="L98"/>
  <c r="L106"/>
  <c r="L104"/>
  <c r="N37"/>
  <c r="M61"/>
  <c r="Q87"/>
  <c r="Q88"/>
  <c r="H163"/>
  <c r="H159"/>
  <c r="W68"/>
  <c r="X44"/>
  <c r="K103"/>
  <c r="I163"/>
  <c r="R66"/>
  <c r="S42"/>
  <c r="I144"/>
  <c r="AJ139" i="8"/>
  <c r="F144"/>
  <c r="AJ144" s="1"/>
  <c r="N61" i="28" l="1"/>
  <c r="O37"/>
  <c r="L103"/>
  <c r="K100"/>
  <c r="K140" s="1"/>
  <c r="K99"/>
  <c r="K97" s="1"/>
  <c r="K139" s="1"/>
  <c r="Y44"/>
  <c r="X68"/>
  <c r="S66"/>
  <c r="T42"/>
  <c r="R88"/>
  <c r="R87"/>
  <c r="M106"/>
  <c r="M104"/>
  <c r="M98"/>
  <c r="M105"/>
  <c r="Q86"/>
  <c r="F162" i="8"/>
  <c r="AJ162" s="1"/>
  <c r="R86" i="28" l="1"/>
  <c r="M103"/>
  <c r="M100" s="1"/>
  <c r="M140" s="1"/>
  <c r="S88"/>
  <c r="S87"/>
  <c r="K143"/>
  <c r="K144"/>
  <c r="L100"/>
  <c r="L140" s="1"/>
  <c r="L99"/>
  <c r="L97" s="1"/>
  <c r="L139" s="1"/>
  <c r="O61"/>
  <c r="P37"/>
  <c r="Z44"/>
  <c r="Y68"/>
  <c r="T66"/>
  <c r="U42"/>
  <c r="N98"/>
  <c r="N104"/>
  <c r="N105"/>
  <c r="N106"/>
  <c r="L143" l="1"/>
  <c r="L162" s="1"/>
  <c r="M99"/>
  <c r="M97" s="1"/>
  <c r="M139" s="1"/>
  <c r="M143" s="1"/>
  <c r="M160" s="1"/>
  <c r="AJ160" s="1"/>
  <c r="L144"/>
  <c r="O104"/>
  <c r="O106"/>
  <c r="O105"/>
  <c r="O98"/>
  <c r="N103"/>
  <c r="U66"/>
  <c r="V42"/>
  <c r="T88"/>
  <c r="T87"/>
  <c r="Z68"/>
  <c r="AA44"/>
  <c r="K161"/>
  <c r="Q37"/>
  <c r="P61"/>
  <c r="S86"/>
  <c r="M144" l="1"/>
  <c r="T86"/>
  <c r="P105"/>
  <c r="P106"/>
  <c r="P98"/>
  <c r="P104"/>
  <c r="P103" s="1"/>
  <c r="P100" s="1"/>
  <c r="P140" s="1"/>
  <c r="Q61"/>
  <c r="R37"/>
  <c r="O103"/>
  <c r="AA68"/>
  <c r="AB44"/>
  <c r="V66"/>
  <c r="W42"/>
  <c r="N100"/>
  <c r="N140" s="1"/>
  <c r="N99"/>
  <c r="N97" s="1"/>
  <c r="N139" s="1"/>
  <c r="U88"/>
  <c r="U87"/>
  <c r="S37" l="1"/>
  <c r="R61"/>
  <c r="Q106"/>
  <c r="Q104"/>
  <c r="Q105"/>
  <c r="Q98"/>
  <c r="O100"/>
  <c r="O140" s="1"/>
  <c r="O99"/>
  <c r="O97" s="1"/>
  <c r="O139" s="1"/>
  <c r="N144"/>
  <c r="N143"/>
  <c r="P99"/>
  <c r="P97" s="1"/>
  <c r="X42"/>
  <c r="W66"/>
  <c r="V88"/>
  <c r="V87"/>
  <c r="AC44"/>
  <c r="AB68"/>
  <c r="U86"/>
  <c r="V86" l="1"/>
  <c r="O144"/>
  <c r="W88"/>
  <c r="W87"/>
  <c r="N159"/>
  <c r="N163"/>
  <c r="Y42"/>
  <c r="X66"/>
  <c r="AJ97"/>
  <c r="P139"/>
  <c r="Q103"/>
  <c r="AD44"/>
  <c r="AC68"/>
  <c r="AJ140"/>
  <c r="R106"/>
  <c r="R98"/>
  <c r="R104"/>
  <c r="R105"/>
  <c r="O143"/>
  <c r="O162" s="1"/>
  <c r="S61"/>
  <c r="T37"/>
  <c r="R103" l="1"/>
  <c r="P143"/>
  <c r="AJ139"/>
  <c r="P144"/>
  <c r="AJ144" s="1"/>
  <c r="X88"/>
  <c r="X87"/>
  <c r="X86" s="1"/>
  <c r="Z42"/>
  <c r="Y66"/>
  <c r="AE44"/>
  <c r="AD68"/>
  <c r="U37"/>
  <c r="T61"/>
  <c r="S105"/>
  <c r="S106"/>
  <c r="S104"/>
  <c r="S98"/>
  <c r="Q100"/>
  <c r="Q140" s="1"/>
  <c r="Q99"/>
  <c r="Q97" s="1"/>
  <c r="Q139" s="1"/>
  <c r="W86"/>
  <c r="Q143" l="1"/>
  <c r="Q162" s="1"/>
  <c r="S103"/>
  <c r="AA42"/>
  <c r="Z66"/>
  <c r="Y87"/>
  <c r="Y88"/>
  <c r="T104"/>
  <c r="T106"/>
  <c r="T105"/>
  <c r="T98"/>
  <c r="U61"/>
  <c r="V37"/>
  <c r="Q144"/>
  <c r="P162"/>
  <c r="AJ143"/>
  <c r="AF44"/>
  <c r="AE68"/>
  <c r="R100"/>
  <c r="R140" s="1"/>
  <c r="R99"/>
  <c r="R97" s="1"/>
  <c r="R139" s="1"/>
  <c r="R144" l="1"/>
  <c r="T103"/>
  <c r="AB42"/>
  <c r="AA66"/>
  <c r="S100"/>
  <c r="S140" s="1"/>
  <c r="S99"/>
  <c r="S97" s="1"/>
  <c r="S139" s="1"/>
  <c r="Y86"/>
  <c r="AG44"/>
  <c r="AF68"/>
  <c r="W37"/>
  <c r="V61"/>
  <c r="R143"/>
  <c r="R162" s="1"/>
  <c r="U105"/>
  <c r="U106"/>
  <c r="U104"/>
  <c r="U98"/>
  <c r="Z87"/>
  <c r="Z86" s="1"/>
  <c r="Z88"/>
  <c r="S143" l="1"/>
  <c r="S161" s="1"/>
  <c r="U103"/>
  <c r="U100" s="1"/>
  <c r="U140" s="1"/>
  <c r="AG68"/>
  <c r="AH44"/>
  <c r="S144"/>
  <c r="AA88"/>
  <c r="AA87"/>
  <c r="V98"/>
  <c r="V104"/>
  <c r="V106"/>
  <c r="V105"/>
  <c r="AC42"/>
  <c r="AB66"/>
  <c r="W61"/>
  <c r="X37"/>
  <c r="T100"/>
  <c r="T140" s="1"/>
  <c r="T99"/>
  <c r="T97" s="1"/>
  <c r="T139" s="1"/>
  <c r="U99" l="1"/>
  <c r="U97" s="1"/>
  <c r="U139" s="1"/>
  <c r="U144" s="1"/>
  <c r="T143"/>
  <c r="T161" s="1"/>
  <c r="W104"/>
  <c r="W98"/>
  <c r="W106"/>
  <c r="W105"/>
  <c r="AB88"/>
  <c r="AB87"/>
  <c r="AA86"/>
  <c r="AH68"/>
  <c r="AI44"/>
  <c r="T144"/>
  <c r="AC66"/>
  <c r="AD42"/>
  <c r="Y37"/>
  <c r="X61"/>
  <c r="V103"/>
  <c r="T163" l="1"/>
  <c r="U143"/>
  <c r="U159" s="1"/>
  <c r="AB86"/>
  <c r="W103"/>
  <c r="W100" s="1"/>
  <c r="W140" s="1"/>
  <c r="Y61"/>
  <c r="Z37"/>
  <c r="X105"/>
  <c r="X106"/>
  <c r="X104"/>
  <c r="X98"/>
  <c r="AD66"/>
  <c r="AE42"/>
  <c r="AC88"/>
  <c r="AC87"/>
  <c r="W99"/>
  <c r="W97" s="1"/>
  <c r="W139" s="1"/>
  <c r="W143" s="1"/>
  <c r="W162" s="1"/>
  <c r="V100"/>
  <c r="V140" s="1"/>
  <c r="V99"/>
  <c r="V97" s="1"/>
  <c r="V139" s="1"/>
  <c r="AJ44"/>
  <c r="AI68"/>
  <c r="U163" l="1"/>
  <c r="X103"/>
  <c r="X100" s="1"/>
  <c r="X140" s="1"/>
  <c r="AC86"/>
  <c r="Z61"/>
  <c r="AA37"/>
  <c r="AJ68"/>
  <c r="AF42"/>
  <c r="AE66"/>
  <c r="Y105"/>
  <c r="Y106"/>
  <c r="Y104"/>
  <c r="Y98"/>
  <c r="V144"/>
  <c r="V143"/>
  <c r="V162" s="1"/>
  <c r="AJ162" s="1"/>
  <c r="AD88"/>
  <c r="AD87"/>
  <c r="AD86" s="1"/>
  <c r="W144"/>
  <c r="X99" l="1"/>
  <c r="X97" s="1"/>
  <c r="X139" s="1"/>
  <c r="X143" s="1"/>
  <c r="X163" s="1"/>
  <c r="AE88"/>
  <c r="AE87"/>
  <c r="AA61"/>
  <c r="AB37"/>
  <c r="AG42"/>
  <c r="AF66"/>
  <c r="Y103"/>
  <c r="Z106"/>
  <c r="Z104"/>
  <c r="Z105"/>
  <c r="Z98"/>
  <c r="X161"/>
  <c r="X144" l="1"/>
  <c r="AE86"/>
  <c r="AF87"/>
  <c r="AF86" s="1"/>
  <c r="AF88"/>
  <c r="Y100"/>
  <c r="Y140" s="1"/>
  <c r="Y99"/>
  <c r="Y97" s="1"/>
  <c r="Y139" s="1"/>
  <c r="AG66"/>
  <c r="AH42"/>
  <c r="AC37"/>
  <c r="AB61"/>
  <c r="AA104"/>
  <c r="AA98"/>
  <c r="AA105"/>
  <c r="AA106"/>
  <c r="Z103"/>
  <c r="Y143" l="1"/>
  <c r="Y161" s="1"/>
  <c r="Y144"/>
  <c r="AA103"/>
  <c r="AI42"/>
  <c r="AH66"/>
  <c r="AB106"/>
  <c r="AB104"/>
  <c r="AB98"/>
  <c r="AB105"/>
  <c r="AG87"/>
  <c r="AG88"/>
  <c r="AD37"/>
  <c r="AC61"/>
  <c r="Z100"/>
  <c r="Z140" s="1"/>
  <c r="Z99"/>
  <c r="Z97" s="1"/>
  <c r="Z139" s="1"/>
  <c r="AA100" l="1"/>
  <c r="AA140" s="1"/>
  <c r="AA99"/>
  <c r="AA97" s="1"/>
  <c r="AA139" s="1"/>
  <c r="AB103"/>
  <c r="AE37"/>
  <c r="AD61"/>
  <c r="AC105"/>
  <c r="AC106"/>
  <c r="AC104"/>
  <c r="AC98"/>
  <c r="AG86"/>
  <c r="AH88"/>
  <c r="AH87"/>
  <c r="AH86" s="1"/>
  <c r="Z144"/>
  <c r="Z143"/>
  <c r="Z161" s="1"/>
  <c r="AJ42"/>
  <c r="AJ66" s="1"/>
  <c r="AI66"/>
  <c r="AA143" l="1"/>
  <c r="AA163" s="1"/>
  <c r="AC103"/>
  <c r="AC100" s="1"/>
  <c r="AC140" s="1"/>
  <c r="AA144"/>
  <c r="AI88"/>
  <c r="AI87"/>
  <c r="AB100"/>
  <c r="AB140" s="1"/>
  <c r="AB99"/>
  <c r="AB97" s="1"/>
  <c r="AB139" s="1"/>
  <c r="AD98"/>
  <c r="AD106"/>
  <c r="AD105"/>
  <c r="AD104"/>
  <c r="AF37"/>
  <c r="AE61"/>
  <c r="AB143" l="1"/>
  <c r="AB163" s="1"/>
  <c r="AA159"/>
  <c r="AI86"/>
  <c r="AC99"/>
  <c r="AC97" s="1"/>
  <c r="AC139" s="1"/>
  <c r="AF61"/>
  <c r="AG37"/>
  <c r="AB144"/>
  <c r="AD103"/>
  <c r="AE104"/>
  <c r="AE105"/>
  <c r="AE106"/>
  <c r="AE98"/>
  <c r="AB159" l="1"/>
  <c r="AJ159" s="1"/>
  <c r="AC143"/>
  <c r="AC144"/>
  <c r="AD100"/>
  <c r="AD140" s="1"/>
  <c r="AD99"/>
  <c r="AD97" s="1"/>
  <c r="AD139" s="1"/>
  <c r="AH37"/>
  <c r="AG61"/>
  <c r="AF98"/>
  <c r="AF106"/>
  <c r="AF104"/>
  <c r="AF105"/>
  <c r="AE103"/>
  <c r="AD144" l="1"/>
  <c r="AC163"/>
  <c r="AC161"/>
  <c r="AG104"/>
  <c r="AG105"/>
  <c r="AG106"/>
  <c r="AG98"/>
  <c r="AH61"/>
  <c r="AI37"/>
  <c r="AF103"/>
  <c r="AE100"/>
  <c r="AE140" s="1"/>
  <c r="AE99"/>
  <c r="AE97" s="1"/>
  <c r="AE139" s="1"/>
  <c r="AD143"/>
  <c r="AE144" l="1"/>
  <c r="AG103"/>
  <c r="AG100" s="1"/>
  <c r="AG140" s="1"/>
  <c r="AF100"/>
  <c r="AF140" s="1"/>
  <c r="AF99"/>
  <c r="AF97" s="1"/>
  <c r="AF139" s="1"/>
  <c r="AI61"/>
  <c r="AJ37"/>
  <c r="AJ61" s="1"/>
  <c r="AH105"/>
  <c r="AH104"/>
  <c r="AH106"/>
  <c r="AH98"/>
  <c r="AD163"/>
  <c r="AD161"/>
  <c r="AE143"/>
  <c r="AG99" l="1"/>
  <c r="AG97" s="1"/>
  <c r="AG139" s="1"/>
  <c r="AG143" s="1"/>
  <c r="AG161" s="1"/>
  <c r="AF143"/>
  <c r="AF161" s="1"/>
  <c r="AH103"/>
  <c r="AI105"/>
  <c r="AI106"/>
  <c r="AI104"/>
  <c r="AI98"/>
  <c r="AE161"/>
  <c r="AE163"/>
  <c r="AF144"/>
  <c r="AG144" l="1"/>
  <c r="AH100"/>
  <c r="AH140" s="1"/>
  <c r="AH99"/>
  <c r="AH97" s="1"/>
  <c r="AH139" s="1"/>
  <c r="AI103"/>
  <c r="AH144" l="1"/>
  <c r="AI100"/>
  <c r="AI140" s="1"/>
  <c r="AI99"/>
  <c r="AI97" s="1"/>
  <c r="AI139" s="1"/>
  <c r="AH143"/>
  <c r="AI143" l="1"/>
  <c r="AI161" s="1"/>
  <c r="AH161"/>
  <c r="AH163"/>
  <c r="AI144"/>
  <c r="AI163" l="1"/>
  <c r="AJ163" s="1"/>
  <c r="AJ161"/>
</calcChain>
</file>

<file path=xl/comments1.xml><?xml version="1.0" encoding="utf-8"?>
<comments xmlns="http://schemas.openxmlformats.org/spreadsheetml/2006/main">
  <authors>
    <author>prathama.sindhu</author>
  </authors>
  <commentList>
    <comment ref="AA17" authorId="0">
      <text>
        <r>
          <rPr>
            <b/>
            <sz val="9"/>
            <color indexed="81"/>
            <rFont val="Tahoma"/>
            <charset val="1"/>
          </rPr>
          <t>prathama.sindhu:</t>
        </r>
        <r>
          <rPr>
            <sz val="9"/>
            <color indexed="81"/>
            <rFont val="Tahoma"/>
            <charset val="1"/>
          </rPr>
          <t xml:space="preserve">
pengerjaan strainer atas</t>
        </r>
      </text>
    </comment>
  </commentList>
</comments>
</file>

<file path=xl/comments2.xml><?xml version="1.0" encoding="utf-8"?>
<comments xmlns="http://schemas.openxmlformats.org/spreadsheetml/2006/main">
  <authors>
    <author>prathama.sindhu</author>
  </authors>
  <commentList>
    <comment ref="AA17" authorId="0">
      <text>
        <r>
          <rPr>
            <b/>
            <sz val="9"/>
            <color indexed="81"/>
            <rFont val="Tahoma"/>
            <charset val="1"/>
          </rPr>
          <t>prathama.sindhu:</t>
        </r>
        <r>
          <rPr>
            <sz val="9"/>
            <color indexed="81"/>
            <rFont val="Tahoma"/>
            <charset val="1"/>
          </rPr>
          <t xml:space="preserve">
pengerjaan strainer atas</t>
        </r>
      </text>
    </comment>
  </commentList>
</comments>
</file>

<file path=xl/comments3.xml><?xml version="1.0" encoding="utf-8"?>
<comments xmlns="http://schemas.openxmlformats.org/spreadsheetml/2006/main">
  <authors>
    <author>prathama.sindhu</author>
  </authors>
  <commentList>
    <comment ref="AA17" authorId="0">
      <text>
        <r>
          <rPr>
            <b/>
            <sz val="9"/>
            <color indexed="81"/>
            <rFont val="Tahoma"/>
            <charset val="1"/>
          </rPr>
          <t>prathama.sindhu:</t>
        </r>
        <r>
          <rPr>
            <sz val="9"/>
            <color indexed="81"/>
            <rFont val="Tahoma"/>
            <charset val="1"/>
          </rPr>
          <t xml:space="preserve">
pengerjaan strainer atas</t>
        </r>
      </text>
    </comment>
  </commentList>
</comments>
</file>

<file path=xl/comments4.xml><?xml version="1.0" encoding="utf-8"?>
<comments xmlns="http://schemas.openxmlformats.org/spreadsheetml/2006/main">
  <authors>
    <author>prathama.sindhu</author>
  </authors>
  <commentList>
    <comment ref="AA17" authorId="0">
      <text>
        <r>
          <rPr>
            <b/>
            <sz val="9"/>
            <color indexed="81"/>
            <rFont val="Tahoma"/>
            <charset val="1"/>
          </rPr>
          <t>prathama.sindhu:</t>
        </r>
        <r>
          <rPr>
            <sz val="9"/>
            <color indexed="81"/>
            <rFont val="Tahoma"/>
            <charset val="1"/>
          </rPr>
          <t xml:space="preserve">
pengerjaan strainer atas</t>
        </r>
      </text>
    </comment>
  </commentList>
</comments>
</file>

<file path=xl/comments5.xml><?xml version="1.0" encoding="utf-8"?>
<comments xmlns="http://schemas.openxmlformats.org/spreadsheetml/2006/main">
  <authors>
    <author>prathama.sindhu</author>
  </authors>
  <commentList>
    <comment ref="AA17" authorId="0">
      <text>
        <r>
          <rPr>
            <b/>
            <sz val="9"/>
            <color indexed="81"/>
            <rFont val="Tahoma"/>
            <charset val="1"/>
          </rPr>
          <t>prathama.sindhu:</t>
        </r>
        <r>
          <rPr>
            <sz val="9"/>
            <color indexed="81"/>
            <rFont val="Tahoma"/>
            <charset val="1"/>
          </rPr>
          <t xml:space="preserve">
pengerjaan strainer atas</t>
        </r>
      </text>
    </comment>
  </commentList>
</comments>
</file>

<file path=xl/sharedStrings.xml><?xml version="1.0" encoding="utf-8"?>
<sst xmlns="http://schemas.openxmlformats.org/spreadsheetml/2006/main" count="1474" uniqueCount="143">
  <si>
    <t>PEMKAB DEEPWELL 1</t>
  </si>
  <si>
    <t>PEMKAB DEEPWELL 2</t>
  </si>
  <si>
    <t>PEMKAB DEEPWELL 3</t>
  </si>
  <si>
    <t>PEMKAB DEEPWELL 4</t>
  </si>
  <si>
    <t>PLANT SOFT WATER 3'</t>
  </si>
  <si>
    <t>PLANT SOFT WATER 4"</t>
  </si>
  <si>
    <t>NFI SOFT WATER NON PRODUKSI</t>
  </si>
  <si>
    <t>HNI SOFT WATER NON PRODUKSI</t>
  </si>
  <si>
    <t>HNI SOFT WATER RUBY</t>
  </si>
  <si>
    <t>HNI SOFT WATER GREEK</t>
  </si>
  <si>
    <t>PLANT DEMIN WATER 3'</t>
  </si>
  <si>
    <t>HNI DEMIN RUBY</t>
  </si>
  <si>
    <t>HNI DEMIN GREEK</t>
  </si>
  <si>
    <t>PLANT COOLING TOWER &amp; CHILLER</t>
  </si>
  <si>
    <t>PLANT LUBRICATION WATER</t>
  </si>
  <si>
    <t>PLANT BOILER FEED WATER</t>
  </si>
  <si>
    <t>PLANT SERVICE WATER</t>
  </si>
  <si>
    <t>AIR</t>
  </si>
  <si>
    <t>READING FROM FLOWMETER</t>
  </si>
  <si>
    <t>KONVERSI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</si>
  <si>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</si>
  <si>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</si>
  <si>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</si>
  <si>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</si>
  <si>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</si>
  <si>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</si>
  <si>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</si>
  <si>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</si>
  <si>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</si>
  <si>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</si>
  <si>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</si>
  <si>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</si>
  <si>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YTD</t>
  </si>
  <si>
    <t>CONVERSION</t>
  </si>
  <si>
    <t>Tahun 2017</t>
  </si>
  <si>
    <t xml:space="preserve"> </t>
  </si>
  <si>
    <t>EFFICIENCY OF COST AND CONSUMPTION</t>
  </si>
  <si>
    <t>NFI COST</t>
  </si>
  <si>
    <t>HNI COST</t>
  </si>
  <si>
    <t>HNI COST (RUBY)</t>
  </si>
  <si>
    <t>HNI COST (GREEK)</t>
  </si>
  <si>
    <t>NFI VOLUME (TON)</t>
  </si>
  <si>
    <t>HNI VOLUME</t>
  </si>
  <si>
    <t>HNI TON (RUBY) (M3)</t>
  </si>
  <si>
    <t>HNI TON (GREEK) (M3)</t>
  </si>
  <si>
    <t>NFI COST/TON</t>
  </si>
  <si>
    <t>HNI COST/TON</t>
  </si>
  <si>
    <t>HNI COST/TON (RUBY)</t>
  </si>
  <si>
    <t>HNI COST/TON (GREEK)</t>
  </si>
  <si>
    <t>PEMKAB DEEPWELL</t>
  </si>
  <si>
    <t>PLANT SOFT WATER 3"</t>
  </si>
  <si>
    <t>PLANT DEMIN WATER</t>
  </si>
  <si>
    <t>NFI NON-PRODUCTION SOFT WATER</t>
  </si>
  <si>
    <t>HNI NON PRODUCTION SOFT WATER</t>
  </si>
  <si>
    <t>HNI SOFT WATER (RUBY)</t>
  </si>
  <si>
    <t>HNI SOFT WATER (GREEK)</t>
  </si>
  <si>
    <t>HNI DEMIN WATER RUBY</t>
  </si>
  <si>
    <t>HNI DEMIN WATER GREEK</t>
  </si>
  <si>
    <t>MONITORING AIR TAHUNAN</t>
  </si>
  <si>
    <t>NFI SOFT WATER</t>
  </si>
  <si>
    <t>NFI PRODUCTION SOFT WATER</t>
  </si>
  <si>
    <t>HNI SOFT WATER</t>
  </si>
  <si>
    <t>NFI LUBRICATION WATER</t>
  </si>
  <si>
    <t>NFI COOLING TOWER &amp; CHILLER FEED WATER</t>
  </si>
  <si>
    <t>PLANT COOLING TOWER &amp; CHILLER FEED WATER</t>
  </si>
  <si>
    <t>HNI PRODUCTION SOFT WATER (RUBY)</t>
  </si>
  <si>
    <t>HNI PRODUCTION DEMIN WATER (RUBY)</t>
  </si>
  <si>
    <t>HNI PRODUCTION DEMIN WATER (GREEK)</t>
  </si>
  <si>
    <t>HNI PRODUCTION SOFT WATER (GREEK)</t>
  </si>
  <si>
    <t>HNI NON-PRODUCTION SOFT WATER</t>
  </si>
  <si>
    <t>HNI COOLING TOWER &amp; CHILLER FEED WATER</t>
  </si>
  <si>
    <t>HNI LUBRICATION WATER</t>
  </si>
  <si>
    <t>NFI DEMIN WATER</t>
  </si>
  <si>
    <t>NFI PRODUCTION DEMIN WATER</t>
  </si>
  <si>
    <t>NFI BOILER FEED WATER</t>
  </si>
  <si>
    <t>HNI DEMIN WATER</t>
  </si>
  <si>
    <t>HNI BOILER FEED WATER</t>
  </si>
  <si>
    <t>PLANT SOFT WATER</t>
  </si>
  <si>
    <t>WATER USAGE COMPARISON</t>
  </si>
  <si>
    <t>NFI PRODUCTION</t>
  </si>
  <si>
    <t>NFI WATER CONSUMPTION</t>
  </si>
  <si>
    <t>HNI WATER CONSUMPTION</t>
  </si>
  <si>
    <t>HNI WATER CONSUMPTION (RUBY)</t>
  </si>
  <si>
    <t>HNI WATER CONSUMPTION (RETORT)</t>
  </si>
  <si>
    <t>HNI WATER CONSUMPTION (GREEK)</t>
  </si>
  <si>
    <t>PLANT COST</t>
  </si>
  <si>
    <t>NFI WATER CONSUMPTION/TON</t>
  </si>
  <si>
    <t>HNI WATER CONSUMPTION/M3</t>
  </si>
  <si>
    <t>HNI WATER CONSUMPTION/M3 (RUBY)</t>
  </si>
  <si>
    <t>HNI WATER CONSUMPTION/M3 (RETORT)</t>
  </si>
  <si>
    <t>HNI WATER CONSUMPTION/M3 (GREEK)</t>
  </si>
  <si>
    <t>HNI WATER CONSUMPTION/TON</t>
  </si>
  <si>
    <t>HNI WATER CONSUMPTION/TON (RUBY)</t>
  </si>
  <si>
    <t>HNI WATER CONSUMPTION/TON (RETORT)</t>
  </si>
  <si>
    <t>HNI WATER CONSUMPTION/TON (GREEK)</t>
  </si>
  <si>
    <t>MONITORING AIR BULANAN</t>
  </si>
  <si>
    <t>HNI FRONT BUILDING SOFT WATER</t>
  </si>
  <si>
    <t>PLANT RAW WATER</t>
  </si>
  <si>
    <t>Demin Water</t>
  </si>
  <si>
    <t xml:space="preserve">Demin Water Boiler </t>
  </si>
  <si>
    <t>Demin Water Ruby</t>
  </si>
  <si>
    <t>Demin Water HB</t>
  </si>
  <si>
    <t>Soft Water (Production) - 3"</t>
  </si>
  <si>
    <t>Soft Water (Production) - 4"</t>
  </si>
  <si>
    <t>Soft water Non-Produksi</t>
  </si>
  <si>
    <t>Soft water Ruby</t>
  </si>
  <si>
    <t>Soft water Gedung Depan</t>
  </si>
  <si>
    <t>Soft Water HB Produksi</t>
  </si>
  <si>
    <t>Soft Water HB</t>
  </si>
  <si>
    <t>Soft water Lubrikasi</t>
  </si>
  <si>
    <t>Soft water Cooling Tower</t>
  </si>
  <si>
    <t>Soft water kantin</t>
  </si>
  <si>
    <t>Service Water (all plant)</t>
  </si>
  <si>
    <t>PLANT WATER CONSUMPTION</t>
  </si>
  <si>
    <t>Permeate RO</t>
  </si>
  <si>
    <t>Reject RO</t>
  </si>
  <si>
    <t>Limbah Recycle RO</t>
  </si>
  <si>
    <t>RUBY BOILER FEED WATER</t>
  </si>
  <si>
    <t>GREEK BOILER FEED WATER</t>
  </si>
  <si>
    <t>RETORT BOILER FEED WATER</t>
  </si>
  <si>
    <t xml:space="preserve">      </t>
  </si>
  <si>
    <t>Tue</t>
  </si>
  <si>
    <t>Wed</t>
  </si>
  <si>
    <t>Thu</t>
  </si>
  <si>
    <t>Fri</t>
  </si>
  <si>
    <t>Sat</t>
  </si>
  <si>
    <t>Sun</t>
  </si>
  <si>
    <t>Mon</t>
  </si>
  <si>
    <t>WORK DAYS</t>
  </si>
  <si>
    <t>FRC</t>
  </si>
  <si>
    <t>Ruby</t>
  </si>
  <si>
    <t>Greek</t>
  </si>
  <si>
    <t>Retort</t>
  </si>
  <si>
    <t>Summary</t>
  </si>
  <si>
    <t>OFF</t>
  </si>
  <si>
    <t>NFI &amp; HNI</t>
  </si>
  <si>
    <t>NFI</t>
  </si>
  <si>
    <t>HNI</t>
  </si>
  <si>
    <t>NFI WATER CONSUMPTION (Adjustment)</t>
  </si>
  <si>
    <t>HNI WATER CONSUMPTION (Adjustment)</t>
  </si>
  <si>
    <t>Maintenance</t>
  </si>
  <si>
    <t>NFI KANTIN</t>
  </si>
  <si>
    <t xml:space="preserve">   </t>
  </si>
</sst>
</file>

<file path=xl/styles.xml><?xml version="1.0" encoding="utf-8"?>
<styleSheet xmlns="http://schemas.openxmlformats.org/spreadsheetml/2006/main">
  <numFmts count="6">
    <numFmt numFmtId="164" formatCode="_(* #,##0_);_(* \(#,##0\);_(* &quot;-&quot;_);_(@_)"/>
    <numFmt numFmtId="165" formatCode="_(* #,##0.00_);_(* \(#,##0.00\);_(* &quot;-&quot;??_);_(@_)"/>
    <numFmt numFmtId="166" formatCode="_(* #,##0.0_);_(* \(#,##0.0\);_(* &quot;-&quot;?_);_(@_)"/>
    <numFmt numFmtId="167" formatCode="_(* #,##0_);_(* \(#,##0\);_(* &quot;-&quot;??_);_(@_)"/>
    <numFmt numFmtId="168" formatCode="_(* #,##0.0_);_(* \(#,##0.0\);_(* &quot;-&quot;??_);_(@_)"/>
    <numFmt numFmtId="169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8F31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48A6B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1A2C4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3"/>
    <xf numFmtId="0" fontId="4" fillId="0" borderId="0" xfId="0" applyFont="1" applyFill="1" applyBorder="1"/>
    <xf numFmtId="166" fontId="8" fillId="0" borderId="0" xfId="0" applyNumberFormat="1" applyFont="1" applyBorder="1"/>
    <xf numFmtId="0" fontId="4" fillId="0" borderId="2" xfId="0" applyFont="1" applyFill="1" applyBorder="1"/>
    <xf numFmtId="167" fontId="4" fillId="0" borderId="1" xfId="1" applyNumberFormat="1" applyFont="1" applyFill="1" applyBorder="1"/>
    <xf numFmtId="166" fontId="8" fillId="0" borderId="0" xfId="0" applyNumberFormat="1" applyFont="1" applyFill="1" applyBorder="1"/>
    <xf numFmtId="0" fontId="4" fillId="0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center" wrapText="1" indent="1"/>
    </xf>
    <xf numFmtId="0" fontId="2" fillId="0" borderId="0" xfId="3" applyFont="1" applyFill="1" applyBorder="1" applyAlignment="1">
      <alignment horizontal="left" vertical="center" wrapText="1"/>
    </xf>
    <xf numFmtId="0" fontId="2" fillId="0" borderId="0" xfId="3" applyFont="1" applyFill="1" applyBorder="1"/>
    <xf numFmtId="0" fontId="3" fillId="0" borderId="0" xfId="3" applyFont="1"/>
    <xf numFmtId="0" fontId="9" fillId="0" borderId="0" xfId="3" applyFont="1"/>
    <xf numFmtId="0" fontId="6" fillId="0" borderId="1" xfId="3" applyBorder="1"/>
    <xf numFmtId="167" fontId="6" fillId="0" borderId="1" xfId="3" applyNumberFormat="1" applyBorder="1"/>
    <xf numFmtId="165" fontId="6" fillId="0" borderId="1" xfId="3" applyNumberFormat="1" applyBorder="1"/>
    <xf numFmtId="0" fontId="6" fillId="0" borderId="1" xfId="3" applyBorder="1" applyAlignment="1">
      <alignment horizontal="left" indent="1"/>
    </xf>
    <xf numFmtId="0" fontId="6" fillId="0" borderId="0" xfId="3" applyBorder="1"/>
    <xf numFmtId="167" fontId="6" fillId="0" borderId="0" xfId="3" applyNumberFormat="1" applyBorder="1"/>
    <xf numFmtId="164" fontId="0" fillId="0" borderId="1" xfId="4" applyFont="1" applyBorder="1"/>
    <xf numFmtId="0" fontId="6" fillId="0" borderId="1" xfId="3" applyBorder="1" applyAlignment="1">
      <alignment horizontal="left"/>
    </xf>
    <xf numFmtId="167" fontId="6" fillId="4" borderId="1" xfId="3" applyNumberFormat="1" applyFill="1" applyBorder="1"/>
    <xf numFmtId="0" fontId="2" fillId="5" borderId="0" xfId="3" applyFont="1" applyFill="1"/>
    <xf numFmtId="0" fontId="7" fillId="6" borderId="1" xfId="0" applyFont="1" applyFill="1" applyBorder="1" applyAlignment="1">
      <alignment horizontal="left" vertical="center" wrapText="1"/>
    </xf>
    <xf numFmtId="0" fontId="2" fillId="6" borderId="1" xfId="3" applyFont="1" applyFill="1" applyBorder="1"/>
    <xf numFmtId="0" fontId="4" fillId="0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0" fillId="0" borderId="0" xfId="3" applyFont="1"/>
    <xf numFmtId="0" fontId="11" fillId="0" borderId="0" xfId="3" applyFont="1"/>
    <xf numFmtId="167" fontId="6" fillId="7" borderId="1" xfId="3" applyNumberFormat="1" applyFill="1" applyBorder="1"/>
    <xf numFmtId="164" fontId="4" fillId="0" borderId="1" xfId="2" applyFont="1" applyFill="1" applyBorder="1"/>
    <xf numFmtId="167" fontId="4" fillId="0" borderId="3" xfId="1" applyNumberFormat="1" applyFont="1" applyFill="1" applyBorder="1"/>
    <xf numFmtId="3" fontId="4" fillId="0" borderId="1" xfId="1" applyNumberFormat="1" applyFont="1" applyFill="1" applyBorder="1"/>
    <xf numFmtId="167" fontId="6" fillId="0" borderId="0" xfId="3" applyNumberFormat="1"/>
    <xf numFmtId="168" fontId="6" fillId="7" borderId="1" xfId="3" applyNumberFormat="1" applyFill="1" applyBorder="1"/>
    <xf numFmtId="9" fontId="6" fillId="0" borderId="0" xfId="5" applyFont="1"/>
    <xf numFmtId="17" fontId="11" fillId="0" borderId="0" xfId="3" applyNumberFormat="1" applyFont="1"/>
    <xf numFmtId="167" fontId="12" fillId="0" borderId="0" xfId="3" applyNumberFormat="1" applyFont="1" applyFill="1" applyBorder="1"/>
    <xf numFmtId="0" fontId="6" fillId="0" borderId="1" xfId="3" applyBorder="1" applyAlignment="1">
      <alignment horizontal="left" indent="2"/>
    </xf>
    <xf numFmtId="0" fontId="1" fillId="0" borderId="0" xfId="3" applyFont="1"/>
    <xf numFmtId="0" fontId="13" fillId="8" borderId="0" xfId="3" applyFont="1" applyFill="1"/>
    <xf numFmtId="0" fontId="14" fillId="0" borderId="0" xfId="3" applyFont="1"/>
    <xf numFmtId="0" fontId="15" fillId="0" borderId="0" xfId="3" applyFont="1" applyFill="1" applyBorder="1"/>
    <xf numFmtId="164" fontId="15" fillId="0" borderId="0" xfId="4" applyFont="1" applyFill="1" applyBorder="1"/>
    <xf numFmtId="0" fontId="0" fillId="9" borderId="4" xfId="0" applyFill="1" applyBorder="1"/>
    <xf numFmtId="0" fontId="0" fillId="9" borderId="1" xfId="0" applyFill="1" applyBorder="1"/>
    <xf numFmtId="0" fontId="0" fillId="0" borderId="5" xfId="0" applyBorder="1" applyAlignment="1">
      <alignment vertical="center"/>
    </xf>
    <xf numFmtId="0" fontId="0" fillId="10" borderId="6" xfId="0" applyFill="1" applyBorder="1"/>
    <xf numFmtId="0" fontId="0" fillId="10" borderId="1" xfId="0" applyFill="1" applyBorder="1"/>
    <xf numFmtId="0" fontId="0" fillId="0" borderId="7" xfId="0" applyBorder="1" applyAlignment="1">
      <alignment vertical="center"/>
    </xf>
    <xf numFmtId="0" fontId="0" fillId="11" borderId="6" xfId="0" applyFill="1" applyBorder="1"/>
    <xf numFmtId="0" fontId="0" fillId="11" borderId="1" xfId="0" applyFill="1" applyBorder="1"/>
    <xf numFmtId="0" fontId="0" fillId="12" borderId="6" xfId="0" applyFill="1" applyBorder="1"/>
    <xf numFmtId="0" fontId="0" fillId="13" borderId="3" xfId="0" applyFill="1" applyBorder="1"/>
    <xf numFmtId="0" fontId="0" fillId="0" borderId="8" xfId="0" applyBorder="1"/>
    <xf numFmtId="0" fontId="0" fillId="14" borderId="9" xfId="0" applyFill="1" applyBorder="1" applyAlignment="1">
      <alignment horizontal="center"/>
    </xf>
    <xf numFmtId="0" fontId="0" fillId="15" borderId="10" xfId="0" applyFill="1" applyBorder="1" applyAlignment="1"/>
    <xf numFmtId="0" fontId="0" fillId="16" borderId="10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7" borderId="10" xfId="0" applyFill="1" applyBorder="1" applyAlignment="1"/>
    <xf numFmtId="0" fontId="0" fillId="14" borderId="10" xfId="0" applyFill="1" applyBorder="1" applyAlignment="1"/>
    <xf numFmtId="0" fontId="0" fillId="17" borderId="10" xfId="0" applyFill="1" applyBorder="1" applyAlignment="1">
      <alignment horizontal="center"/>
    </xf>
    <xf numFmtId="0" fontId="0" fillId="17" borderId="11" xfId="0" applyFill="1" applyBorder="1" applyAlignment="1"/>
    <xf numFmtId="0" fontId="0" fillId="0" borderId="12" xfId="0" applyBorder="1" applyAlignment="1">
      <alignment vertical="center"/>
    </xf>
    <xf numFmtId="0" fontId="15" fillId="0" borderId="0" xfId="3" applyFont="1"/>
    <xf numFmtId="164" fontId="15" fillId="0" borderId="1" xfId="3" applyNumberFormat="1" applyFont="1" applyBorder="1"/>
    <xf numFmtId="0" fontId="0" fillId="0" borderId="0" xfId="3" applyFont="1"/>
    <xf numFmtId="0" fontId="0" fillId="15" borderId="10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 wrapText="1"/>
    </xf>
    <xf numFmtId="0" fontId="6" fillId="0" borderId="0" xfId="3" applyBorder="1" applyAlignment="1">
      <alignment horizontal="left" indent="1"/>
    </xf>
    <xf numFmtId="164" fontId="0" fillId="0" borderId="0" xfId="4" applyFont="1" applyBorder="1"/>
    <xf numFmtId="169" fontId="6" fillId="0" borderId="1" xfId="3" applyNumberFormat="1" applyBorder="1"/>
    <xf numFmtId="0" fontId="0" fillId="13" borderId="1" xfId="0" applyFill="1" applyBorder="1"/>
    <xf numFmtId="0" fontId="0" fillId="17" borderId="1" xfId="0" applyFill="1" applyBorder="1" applyAlignment="1"/>
    <xf numFmtId="0" fontId="0" fillId="14" borderId="1" xfId="0" applyFill="1" applyBorder="1" applyAlignment="1"/>
    <xf numFmtId="0" fontId="0" fillId="15" borderId="1" xfId="0" applyFill="1" applyBorder="1" applyAlignment="1"/>
    <xf numFmtId="0" fontId="0" fillId="16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</cellXfs>
  <cellStyles count="6">
    <cellStyle name="Comma" xfId="1" builtinId="3"/>
    <cellStyle name="Comma [0]" xfId="2" builtinId="6"/>
    <cellStyle name="Comma [0] 2" xfId="4"/>
    <cellStyle name="Normal" xfId="0" builtinId="0"/>
    <cellStyle name="Normal 2" xfId="3"/>
    <cellStyle name="Percent" xfId="5" builtinId="5"/>
  </cellStyles>
  <dxfs count="75"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48A6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USAGE COMPARISON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3.7832048399007882E-2"/>
          <c:y val="0.15443197335226644"/>
          <c:w val="0.88546242736318193"/>
          <c:h val="0.74127202950174254"/>
        </c:manualLayout>
      </c:layout>
      <c:barChart>
        <c:barDir val="col"/>
        <c:grouping val="clustered"/>
        <c:ser>
          <c:idx val="2"/>
          <c:order val="0"/>
          <c:tx>
            <c:strRef>
              <c:f>'METERING FORMATION TAHUNAN'!#REF!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'METERING FORMATION TAHUNAN'!$E$50:$P$50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'METERING FORMATION TAHUNAN'!#REF!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CC-4A36-BA10-778FFFA98816}"/>
            </c:ext>
          </c:extLst>
        </c:ser>
        <c:ser>
          <c:idx val="0"/>
          <c:order val="1"/>
          <c:tx>
            <c:strRef>
              <c:f>'METERING FORMATION TAHUNAN'!$B$54</c:f>
              <c:strCache>
                <c:ptCount val="1"/>
                <c:pt idx="0">
                  <c:v>NFI SOFT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'METERING FORMATION TAHUNAN'!$E$50:$P$50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'METERING FORMATION TAHUNAN'!$D$54:$P$54</c:f>
              <c:numCache>
                <c:formatCode>_(* #,##0_);_(* \(#,##0\);_(* "-"??_);_(@_)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CC-4A36-BA10-778FFFA98816}"/>
            </c:ext>
          </c:extLst>
        </c:ser>
        <c:ser>
          <c:idx val="1"/>
          <c:order val="2"/>
          <c:tx>
            <c:strRef>
              <c:f>'METERING FORMATION TAHUNAN'!$B$59</c:f>
              <c:strCache>
                <c:ptCount val="1"/>
                <c:pt idx="0">
                  <c:v>HNI SOFT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'METERING FORMATION TAHUNAN'!$E$50:$P$50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'METERING FORMATION TAHUNAN'!$E$59:$P$59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8CC-4A36-BA10-778FFFA98816}"/>
            </c:ext>
          </c:extLst>
        </c:ser>
        <c:dLbls>
          <c:showVal val="1"/>
        </c:dLbls>
        <c:gapWidth val="444"/>
        <c:overlap val="-90"/>
        <c:axId val="118640000"/>
        <c:axId val="118658176"/>
      </c:barChart>
      <c:catAx>
        <c:axId val="11864000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8176"/>
        <c:crosses val="autoZero"/>
        <c:auto val="1"/>
        <c:lblAlgn val="ctr"/>
        <c:lblOffset val="100"/>
      </c:catAx>
      <c:valAx>
        <c:axId val="118658176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1864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55" l="0.70000000000000062" r="0.70000000000000062" t="0.750000000000011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USAGE COMPARISON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6.0142171868829127E-4"/>
          <c:y val="1.9620420329774083E-3"/>
          <c:w val="0.88546242736318193"/>
          <c:h val="0.74127202950174254"/>
        </c:manualLayout>
      </c:layout>
      <c:barChart>
        <c:barDir val="col"/>
        <c:grouping val="clustered"/>
        <c:ser>
          <c:idx val="2"/>
          <c:order val="0"/>
          <c:tx>
            <c:strRef>
              <c:f>'METERING FORMATION TAHUNAN'!#REF!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'APRIL 2020'!$E$82:$P$82</c:f>
              <c:numCache>
                <c:formatCode>_(* #,##0_);_(* \(#,##0\);_(* "-"??_);_(@_)</c:formatCode>
                <c:ptCount val="12"/>
                <c:pt idx="0">
                  <c:v>130</c:v>
                </c:pt>
                <c:pt idx="1">
                  <c:v>79</c:v>
                </c:pt>
                <c:pt idx="2">
                  <c:v>101</c:v>
                </c:pt>
                <c:pt idx="3">
                  <c:v>0</c:v>
                </c:pt>
                <c:pt idx="4">
                  <c:v>0</c:v>
                </c:pt>
                <c:pt idx="5">
                  <c:v>67</c:v>
                </c:pt>
                <c:pt idx="6">
                  <c:v>81</c:v>
                </c:pt>
                <c:pt idx="7">
                  <c:v>140</c:v>
                </c:pt>
                <c:pt idx="8">
                  <c:v>141</c:v>
                </c:pt>
                <c:pt idx="9">
                  <c:v>0</c:v>
                </c:pt>
                <c:pt idx="10">
                  <c:v>0</c:v>
                </c:pt>
                <c:pt idx="11">
                  <c:v>128</c:v>
                </c:pt>
              </c:numCache>
            </c:numRef>
          </c:cat>
          <c:val>
            <c:numRef>
              <c:f>'METERING FORMATION TAHUNAN'!#REF!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84-41C3-BC02-591C217FCBA0}"/>
            </c:ext>
          </c:extLst>
        </c:ser>
        <c:ser>
          <c:idx val="0"/>
          <c:order val="1"/>
          <c:tx>
            <c:strRef>
              <c:f>'APRIL 2020'!$B$87</c:f>
              <c:strCache>
                <c:ptCount val="1"/>
                <c:pt idx="0">
                  <c:v>NFI PRODUCTION SOFT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'APRIL 2020'!$E$82:$P$82</c:f>
              <c:numCache>
                <c:formatCode>_(* #,##0_);_(* \(#,##0\);_(* "-"??_);_(@_)</c:formatCode>
                <c:ptCount val="12"/>
                <c:pt idx="0">
                  <c:v>130</c:v>
                </c:pt>
                <c:pt idx="1">
                  <c:v>79</c:v>
                </c:pt>
                <c:pt idx="2">
                  <c:v>101</c:v>
                </c:pt>
                <c:pt idx="3">
                  <c:v>0</c:v>
                </c:pt>
                <c:pt idx="4">
                  <c:v>0</c:v>
                </c:pt>
                <c:pt idx="5">
                  <c:v>67</c:v>
                </c:pt>
                <c:pt idx="6">
                  <c:v>81</c:v>
                </c:pt>
                <c:pt idx="7">
                  <c:v>140</c:v>
                </c:pt>
                <c:pt idx="8">
                  <c:v>141</c:v>
                </c:pt>
                <c:pt idx="9">
                  <c:v>0</c:v>
                </c:pt>
                <c:pt idx="10">
                  <c:v>0</c:v>
                </c:pt>
                <c:pt idx="11">
                  <c:v>128</c:v>
                </c:pt>
              </c:numCache>
            </c:numRef>
          </c:cat>
          <c:val>
            <c:numRef>
              <c:f>'APRIL 2020'!$D$87:$P$87</c:f>
              <c:numCache>
                <c:formatCode>_(* #,##0_);_(* \(#,##0\);_(* "-"??_);_(@_)</c:formatCode>
                <c:ptCount val="13"/>
                <c:pt idx="1">
                  <c:v>299</c:v>
                </c:pt>
                <c:pt idx="2">
                  <c:v>223</c:v>
                </c:pt>
                <c:pt idx="3">
                  <c:v>162</c:v>
                </c:pt>
                <c:pt idx="4">
                  <c:v>0</c:v>
                </c:pt>
                <c:pt idx="5">
                  <c:v>0</c:v>
                </c:pt>
                <c:pt idx="6">
                  <c:v>180</c:v>
                </c:pt>
                <c:pt idx="7">
                  <c:v>225</c:v>
                </c:pt>
                <c:pt idx="8">
                  <c:v>279</c:v>
                </c:pt>
                <c:pt idx="9">
                  <c:v>116</c:v>
                </c:pt>
                <c:pt idx="10">
                  <c:v>0</c:v>
                </c:pt>
                <c:pt idx="11">
                  <c:v>0</c:v>
                </c:pt>
                <c:pt idx="12">
                  <c:v>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84-41C3-BC02-591C217FCBA0}"/>
            </c:ext>
          </c:extLst>
        </c:ser>
        <c:ser>
          <c:idx val="1"/>
          <c:order val="2"/>
          <c:tx>
            <c:strRef>
              <c:f>'APRIL 2020'!$B$92</c:f>
              <c:strCache>
                <c:ptCount val="1"/>
                <c:pt idx="0">
                  <c:v>HNI SOFT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'APRIL 2020'!$E$82:$P$82</c:f>
              <c:numCache>
                <c:formatCode>_(* #,##0_);_(* \(#,##0\);_(* "-"??_);_(@_)</c:formatCode>
                <c:ptCount val="12"/>
                <c:pt idx="0">
                  <c:v>130</c:v>
                </c:pt>
                <c:pt idx="1">
                  <c:v>79</c:v>
                </c:pt>
                <c:pt idx="2">
                  <c:v>101</c:v>
                </c:pt>
                <c:pt idx="3">
                  <c:v>0</c:v>
                </c:pt>
                <c:pt idx="4">
                  <c:v>0</c:v>
                </c:pt>
                <c:pt idx="5">
                  <c:v>67</c:v>
                </c:pt>
                <c:pt idx="6">
                  <c:v>81</c:v>
                </c:pt>
                <c:pt idx="7">
                  <c:v>140</c:v>
                </c:pt>
                <c:pt idx="8">
                  <c:v>141</c:v>
                </c:pt>
                <c:pt idx="9">
                  <c:v>0</c:v>
                </c:pt>
                <c:pt idx="10">
                  <c:v>0</c:v>
                </c:pt>
                <c:pt idx="11">
                  <c:v>128</c:v>
                </c:pt>
              </c:numCache>
            </c:numRef>
          </c:cat>
          <c:val>
            <c:numRef>
              <c:f>'APRIL 2020'!$E$92:$P$92</c:f>
              <c:numCache>
                <c:formatCode>_(* #,##0_);_(* \(#,##0\);_(* "-"??_);_(@_)</c:formatCode>
                <c:ptCount val="12"/>
                <c:pt idx="0">
                  <c:v>8</c:v>
                </c:pt>
                <c:pt idx="1">
                  <c:v>59</c:v>
                </c:pt>
                <c:pt idx="2">
                  <c:v>28</c:v>
                </c:pt>
                <c:pt idx="3">
                  <c:v>0</c:v>
                </c:pt>
                <c:pt idx="4">
                  <c:v>0</c:v>
                </c:pt>
                <c:pt idx="5">
                  <c:v>39</c:v>
                </c:pt>
                <c:pt idx="6">
                  <c:v>7</c:v>
                </c:pt>
                <c:pt idx="7">
                  <c:v>36</c:v>
                </c:pt>
                <c:pt idx="8">
                  <c:v>54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184-41C3-BC02-591C217FCBA0}"/>
            </c:ext>
          </c:extLst>
        </c:ser>
        <c:dLbls>
          <c:showVal val="1"/>
        </c:dLbls>
        <c:gapWidth val="444"/>
        <c:overlap val="-90"/>
        <c:axId val="137391488"/>
        <c:axId val="137409664"/>
      </c:barChart>
      <c:catAx>
        <c:axId val="13739148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9664"/>
        <c:crosses val="autoZero"/>
        <c:auto val="1"/>
        <c:lblAlgn val="ctr"/>
        <c:lblOffset val="100"/>
      </c:catAx>
      <c:valAx>
        <c:axId val="137409664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373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USAGE COMPARISON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3.7832048399007882E-2"/>
          <c:y val="0.15443197335226733"/>
          <c:w val="0.88546242736318193"/>
          <c:h val="0.74127202950174254"/>
        </c:manualLayout>
      </c:layout>
      <c:barChart>
        <c:barDir val="col"/>
        <c:grouping val="clustered"/>
        <c:ser>
          <c:idx val="2"/>
          <c:order val="0"/>
          <c:tx>
            <c:strRef>
              <c:f>'METERING FORMATION TAHUNAN'!#REF!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'JANUARI 2020'!$E$82:$P$82</c:f>
              <c:numCache>
                <c:formatCode>_(* #,##0_);_(* \(#,##0\);_(* "-"??_);_(@_)</c:formatCode>
                <c:ptCount val="12"/>
                <c:pt idx="0">
                  <c:v>785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390</c:v>
                </c:pt>
                <c:pt idx="6">
                  <c:v>442</c:v>
                </c:pt>
                <c:pt idx="7">
                  <c:v>410</c:v>
                </c:pt>
                <c:pt idx="8">
                  <c:v>338</c:v>
                </c:pt>
                <c:pt idx="9">
                  <c:v>371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'METERING FORMATION TAHUNAN'!#REF!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C0-4854-A6BE-D252DE4C3055}"/>
            </c:ext>
          </c:extLst>
        </c:ser>
        <c:ser>
          <c:idx val="0"/>
          <c:order val="1"/>
          <c:tx>
            <c:strRef>
              <c:f>'JANUARI 2020'!$B$87</c:f>
              <c:strCache>
                <c:ptCount val="1"/>
                <c:pt idx="0">
                  <c:v>NFI PRODUCTION SOFT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'JANUARI 2020'!$E$82:$P$82</c:f>
              <c:numCache>
                <c:formatCode>_(* #,##0_);_(* \(#,##0\);_(* "-"??_);_(@_)</c:formatCode>
                <c:ptCount val="12"/>
                <c:pt idx="0">
                  <c:v>785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390</c:v>
                </c:pt>
                <c:pt idx="6">
                  <c:v>442</c:v>
                </c:pt>
                <c:pt idx="7">
                  <c:v>410</c:v>
                </c:pt>
                <c:pt idx="8">
                  <c:v>338</c:v>
                </c:pt>
                <c:pt idx="9">
                  <c:v>371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'JANUARI 2020'!$D$87:$P$87</c:f>
              <c:numCache>
                <c:formatCode>_(* #,##0_);_(* \(#,##0\);_(* "-"??_);_(@_)</c:formatCode>
                <c:ptCount val="13"/>
                <c:pt idx="1">
                  <c:v>530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26.300000000000182</c:v>
                </c:pt>
                <c:pt idx="6">
                  <c:v>311</c:v>
                </c:pt>
                <c:pt idx="7">
                  <c:v>319.5</c:v>
                </c:pt>
                <c:pt idx="8">
                  <c:v>114.69999999999982</c:v>
                </c:pt>
                <c:pt idx="9">
                  <c:v>299.69999999999982</c:v>
                </c:pt>
                <c:pt idx="10">
                  <c:v>275.69999999999982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C0-4854-A6BE-D252DE4C3055}"/>
            </c:ext>
          </c:extLst>
        </c:ser>
        <c:ser>
          <c:idx val="1"/>
          <c:order val="2"/>
          <c:tx>
            <c:strRef>
              <c:f>'JANUARI 2020'!$B$93</c:f>
              <c:strCache>
                <c:ptCount val="1"/>
                <c:pt idx="0">
                  <c:v>HNI PRODUCTION SOFT WATER (RUBY)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'JANUARI 2020'!$E$82:$P$82</c:f>
              <c:numCache>
                <c:formatCode>_(* #,##0_);_(* \(#,##0\);_(* "-"??_);_(@_)</c:formatCode>
                <c:ptCount val="12"/>
                <c:pt idx="0">
                  <c:v>785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390</c:v>
                </c:pt>
                <c:pt idx="6">
                  <c:v>442</c:v>
                </c:pt>
                <c:pt idx="7">
                  <c:v>410</c:v>
                </c:pt>
                <c:pt idx="8">
                  <c:v>338</c:v>
                </c:pt>
                <c:pt idx="9">
                  <c:v>371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'JANUARI 2020'!$E$93:$P$93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0.6999999999998181</c:v>
                </c:pt>
                <c:pt idx="5">
                  <c:v>0</c:v>
                </c:pt>
                <c:pt idx="6">
                  <c:v>38.5</c:v>
                </c:pt>
                <c:pt idx="7">
                  <c:v>23.300000000000182</c:v>
                </c:pt>
                <c:pt idx="8">
                  <c:v>3.3000000000001819</c:v>
                </c:pt>
                <c:pt idx="9">
                  <c:v>6.3000000000001819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C0-4854-A6BE-D252DE4C3055}"/>
            </c:ext>
          </c:extLst>
        </c:ser>
        <c:dLbls>
          <c:showVal val="1"/>
        </c:dLbls>
        <c:gapWidth val="444"/>
        <c:overlap val="-90"/>
        <c:axId val="137332224"/>
        <c:axId val="137333760"/>
      </c:barChart>
      <c:catAx>
        <c:axId val="13733222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33760"/>
        <c:crosses val="autoZero"/>
        <c:auto val="1"/>
        <c:lblAlgn val="ctr"/>
        <c:lblOffset val="100"/>
      </c:catAx>
      <c:valAx>
        <c:axId val="13733376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373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USAGE COMPARISON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6.0142171868829105E-4"/>
          <c:y val="1.9620420329774075E-3"/>
          <c:w val="0.88546242736318193"/>
          <c:h val="0.74127202950174254"/>
        </c:manualLayout>
      </c:layout>
      <c:barChart>
        <c:barDir val="col"/>
        <c:grouping val="clustered"/>
        <c:ser>
          <c:idx val="2"/>
          <c:order val="0"/>
          <c:tx>
            <c:strRef>
              <c:f>'METERING FORMATION TAHUNAN'!#REF!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'MEI 2020'!$E$82:$P$82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145</c:v>
                </c:pt>
                <c:pt idx="4">
                  <c:v>410</c:v>
                </c:pt>
                <c:pt idx="5">
                  <c:v>426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105</c:v>
                </c:pt>
                <c:pt idx="11">
                  <c:v>239</c:v>
                </c:pt>
              </c:numCache>
            </c:numRef>
          </c:cat>
          <c:val>
            <c:numRef>
              <c:f>'METERING FORMATION TAHUNAN'!#REF!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84-41C3-BC02-591C217FCBA0}"/>
            </c:ext>
          </c:extLst>
        </c:ser>
        <c:ser>
          <c:idx val="0"/>
          <c:order val="1"/>
          <c:tx>
            <c:strRef>
              <c:f>'MEI 2020'!$B$87</c:f>
              <c:strCache>
                <c:ptCount val="1"/>
                <c:pt idx="0">
                  <c:v>NFI PRODUCTION SOFT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'MEI 2020'!$E$82:$P$82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145</c:v>
                </c:pt>
                <c:pt idx="4">
                  <c:v>410</c:v>
                </c:pt>
                <c:pt idx="5">
                  <c:v>426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105</c:v>
                </c:pt>
                <c:pt idx="11">
                  <c:v>239</c:v>
                </c:pt>
              </c:numCache>
            </c:numRef>
          </c:cat>
          <c:val>
            <c:numRef>
              <c:f>'MEI 2020'!$D$87:$P$87</c:f>
              <c:numCache>
                <c:formatCode>_(* #,##0_);_(* \(#,##0\);_(* "-"??_);_(@_)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381</c:v>
                </c:pt>
                <c:pt idx="6">
                  <c:v>274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52</c:v>
                </c:pt>
                <c:pt idx="12">
                  <c:v>254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84-41C3-BC02-591C217FCBA0}"/>
            </c:ext>
          </c:extLst>
        </c:ser>
        <c:ser>
          <c:idx val="1"/>
          <c:order val="2"/>
          <c:tx>
            <c:strRef>
              <c:f>'MEI 2020'!$B$92</c:f>
              <c:strCache>
                <c:ptCount val="1"/>
                <c:pt idx="0">
                  <c:v>HNI SOFT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'MEI 2020'!$E$82:$P$82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145</c:v>
                </c:pt>
                <c:pt idx="4">
                  <c:v>410</c:v>
                </c:pt>
                <c:pt idx="5">
                  <c:v>426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105</c:v>
                </c:pt>
                <c:pt idx="11">
                  <c:v>239</c:v>
                </c:pt>
              </c:numCache>
            </c:numRef>
          </c:cat>
          <c:val>
            <c:numRef>
              <c:f>'MEI 2020'!$E$92:$P$92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47</c:v>
                </c:pt>
                <c:pt idx="4">
                  <c:v>41</c:v>
                </c:pt>
                <c:pt idx="5">
                  <c:v>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184-41C3-BC02-591C217FCBA0}"/>
            </c:ext>
          </c:extLst>
        </c:ser>
        <c:dLbls>
          <c:showVal val="1"/>
        </c:dLbls>
        <c:gapWidth val="444"/>
        <c:overlap val="-90"/>
        <c:axId val="137752576"/>
        <c:axId val="137754112"/>
      </c:barChart>
      <c:catAx>
        <c:axId val="13775257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54112"/>
        <c:crosses val="autoZero"/>
        <c:auto val="1"/>
        <c:lblAlgn val="ctr"/>
        <c:lblOffset val="100"/>
      </c:catAx>
      <c:valAx>
        <c:axId val="137754112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377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88" l="0.70000000000000062" r="0.70000000000000062" t="0.7500000000000128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USAGE COMPARISON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3.7832048399007882E-2"/>
          <c:y val="0.15443197335226724"/>
          <c:w val="0.88546242736318193"/>
          <c:h val="0.74127202950174254"/>
        </c:manualLayout>
      </c:layout>
      <c:barChart>
        <c:barDir val="col"/>
        <c:grouping val="clustered"/>
        <c:ser>
          <c:idx val="2"/>
          <c:order val="0"/>
          <c:tx>
            <c:strRef>
              <c:f>'METERING FORMATION TAHUNAN'!#REF!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'JANUARI 2020'!$E$82:$P$82</c:f>
              <c:numCache>
                <c:formatCode>_(* #,##0_);_(* \(#,##0\);_(* "-"??_);_(@_)</c:formatCode>
                <c:ptCount val="12"/>
                <c:pt idx="0">
                  <c:v>785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390</c:v>
                </c:pt>
                <c:pt idx="6">
                  <c:v>442</c:v>
                </c:pt>
                <c:pt idx="7">
                  <c:v>410</c:v>
                </c:pt>
                <c:pt idx="8">
                  <c:v>338</c:v>
                </c:pt>
                <c:pt idx="9">
                  <c:v>371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'METERING FORMATION TAHUNAN'!#REF!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C0-4854-A6BE-D252DE4C3055}"/>
            </c:ext>
          </c:extLst>
        </c:ser>
        <c:ser>
          <c:idx val="0"/>
          <c:order val="1"/>
          <c:tx>
            <c:strRef>
              <c:f>'JANUARI 2020'!$B$87</c:f>
              <c:strCache>
                <c:ptCount val="1"/>
                <c:pt idx="0">
                  <c:v>NFI PRODUCTION SOFT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'JANUARI 2020'!$E$82:$P$82</c:f>
              <c:numCache>
                <c:formatCode>_(* #,##0_);_(* \(#,##0\);_(* "-"??_);_(@_)</c:formatCode>
                <c:ptCount val="12"/>
                <c:pt idx="0">
                  <c:v>785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390</c:v>
                </c:pt>
                <c:pt idx="6">
                  <c:v>442</c:v>
                </c:pt>
                <c:pt idx="7">
                  <c:v>410</c:v>
                </c:pt>
                <c:pt idx="8">
                  <c:v>338</c:v>
                </c:pt>
                <c:pt idx="9">
                  <c:v>371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'JANUARI 2020'!$D$87:$P$87</c:f>
              <c:numCache>
                <c:formatCode>_(* #,##0_);_(* \(#,##0\);_(* "-"??_);_(@_)</c:formatCode>
                <c:ptCount val="13"/>
                <c:pt idx="1">
                  <c:v>530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26.300000000000182</c:v>
                </c:pt>
                <c:pt idx="6">
                  <c:v>311</c:v>
                </c:pt>
                <c:pt idx="7">
                  <c:v>319.5</c:v>
                </c:pt>
                <c:pt idx="8">
                  <c:v>114.69999999999982</c:v>
                </c:pt>
                <c:pt idx="9">
                  <c:v>299.69999999999982</c:v>
                </c:pt>
                <c:pt idx="10">
                  <c:v>275.69999999999982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C0-4854-A6BE-D252DE4C3055}"/>
            </c:ext>
          </c:extLst>
        </c:ser>
        <c:ser>
          <c:idx val="1"/>
          <c:order val="2"/>
          <c:tx>
            <c:strRef>
              <c:f>'JANUARI 2020'!$B$93</c:f>
              <c:strCache>
                <c:ptCount val="1"/>
                <c:pt idx="0">
                  <c:v>HNI PRODUCTION SOFT WATER (RUBY)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'JANUARI 2020'!$E$82:$P$82</c:f>
              <c:numCache>
                <c:formatCode>_(* #,##0_);_(* \(#,##0\);_(* "-"??_);_(@_)</c:formatCode>
                <c:ptCount val="12"/>
                <c:pt idx="0">
                  <c:v>785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390</c:v>
                </c:pt>
                <c:pt idx="6">
                  <c:v>442</c:v>
                </c:pt>
                <c:pt idx="7">
                  <c:v>410</c:v>
                </c:pt>
                <c:pt idx="8">
                  <c:v>338</c:v>
                </c:pt>
                <c:pt idx="9">
                  <c:v>371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'JANUARI 2020'!$E$93:$P$93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0.6999999999998181</c:v>
                </c:pt>
                <c:pt idx="5">
                  <c:v>0</c:v>
                </c:pt>
                <c:pt idx="6">
                  <c:v>38.5</c:v>
                </c:pt>
                <c:pt idx="7">
                  <c:v>23.300000000000182</c:v>
                </c:pt>
                <c:pt idx="8">
                  <c:v>3.3000000000001819</c:v>
                </c:pt>
                <c:pt idx="9">
                  <c:v>6.3000000000001819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C0-4854-A6BE-D252DE4C3055}"/>
            </c:ext>
          </c:extLst>
        </c:ser>
        <c:dLbls>
          <c:showVal val="1"/>
        </c:dLbls>
        <c:gapWidth val="444"/>
        <c:overlap val="-90"/>
        <c:axId val="137869184"/>
        <c:axId val="137870720"/>
      </c:barChart>
      <c:catAx>
        <c:axId val="1378691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0720"/>
        <c:crosses val="autoZero"/>
        <c:auto val="1"/>
        <c:lblAlgn val="ctr"/>
        <c:lblOffset val="100"/>
      </c:catAx>
      <c:valAx>
        <c:axId val="13787072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378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USAGE COMPARISON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6.0142171868829127E-4"/>
          <c:y val="1.9620420329774083E-3"/>
          <c:w val="0.88546242736318193"/>
          <c:h val="0.74127202950174254"/>
        </c:manualLayout>
      </c:layout>
      <c:barChart>
        <c:barDir val="col"/>
        <c:grouping val="clustered"/>
        <c:ser>
          <c:idx val="2"/>
          <c:order val="0"/>
          <c:tx>
            <c:strRef>
              <c:f>'METERING FORMATION TAHUNAN'!#REF!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'JUNI 2020'!$E$82:$P$82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95</c:v>
                </c:pt>
                <c:pt idx="2">
                  <c:v>69</c:v>
                </c:pt>
                <c:pt idx="3">
                  <c:v>126</c:v>
                </c:pt>
                <c:pt idx="4">
                  <c:v>153</c:v>
                </c:pt>
                <c:pt idx="5">
                  <c:v>114</c:v>
                </c:pt>
                <c:pt idx="6">
                  <c:v>0</c:v>
                </c:pt>
                <c:pt idx="7">
                  <c:v>31</c:v>
                </c:pt>
                <c:pt idx="8">
                  <c:v>242</c:v>
                </c:pt>
                <c:pt idx="9">
                  <c:v>162</c:v>
                </c:pt>
                <c:pt idx="10">
                  <c:v>142</c:v>
                </c:pt>
                <c:pt idx="11">
                  <c:v>117</c:v>
                </c:pt>
              </c:numCache>
            </c:numRef>
          </c:cat>
          <c:val>
            <c:numRef>
              <c:f>'METERING FORMATION TAHUNAN'!#REF!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84-41C3-BC02-591C217FCBA0}"/>
            </c:ext>
          </c:extLst>
        </c:ser>
        <c:ser>
          <c:idx val="0"/>
          <c:order val="1"/>
          <c:tx>
            <c:strRef>
              <c:f>'JUNI 2020'!$B$87</c:f>
              <c:strCache>
                <c:ptCount val="1"/>
                <c:pt idx="0">
                  <c:v>NFI PRODUCTION SOFT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'JUNI 2020'!$E$82:$P$82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95</c:v>
                </c:pt>
                <c:pt idx="2">
                  <c:v>69</c:v>
                </c:pt>
                <c:pt idx="3">
                  <c:v>126</c:v>
                </c:pt>
                <c:pt idx="4">
                  <c:v>153</c:v>
                </c:pt>
                <c:pt idx="5">
                  <c:v>114</c:v>
                </c:pt>
                <c:pt idx="6">
                  <c:v>0</c:v>
                </c:pt>
                <c:pt idx="7">
                  <c:v>31</c:v>
                </c:pt>
                <c:pt idx="8">
                  <c:v>242</c:v>
                </c:pt>
                <c:pt idx="9">
                  <c:v>162</c:v>
                </c:pt>
                <c:pt idx="10">
                  <c:v>142</c:v>
                </c:pt>
                <c:pt idx="11">
                  <c:v>117</c:v>
                </c:pt>
              </c:numCache>
            </c:numRef>
          </c:cat>
          <c:val>
            <c:numRef>
              <c:f>'JUNI 2020'!$D$87:$P$87</c:f>
              <c:numCache>
                <c:formatCode>_(* #,##0_);_(* \(#,##0\);_(* "-"??_);_(@_)</c:formatCode>
                <c:ptCount val="13"/>
                <c:pt idx="1">
                  <c:v>0</c:v>
                </c:pt>
                <c:pt idx="2">
                  <c:v>113</c:v>
                </c:pt>
                <c:pt idx="3">
                  <c:v>168</c:v>
                </c:pt>
                <c:pt idx="4">
                  <c:v>168</c:v>
                </c:pt>
                <c:pt idx="5">
                  <c:v>166</c:v>
                </c:pt>
                <c:pt idx="6">
                  <c:v>192</c:v>
                </c:pt>
                <c:pt idx="7">
                  <c:v>0</c:v>
                </c:pt>
                <c:pt idx="8">
                  <c:v>19</c:v>
                </c:pt>
                <c:pt idx="9">
                  <c:v>225</c:v>
                </c:pt>
                <c:pt idx="10">
                  <c:v>231</c:v>
                </c:pt>
                <c:pt idx="11">
                  <c:v>226</c:v>
                </c:pt>
                <c:pt idx="12">
                  <c:v>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84-41C3-BC02-591C217FCBA0}"/>
            </c:ext>
          </c:extLst>
        </c:ser>
        <c:ser>
          <c:idx val="1"/>
          <c:order val="2"/>
          <c:tx>
            <c:strRef>
              <c:f>'JUNI 2020'!$B$92</c:f>
              <c:strCache>
                <c:ptCount val="1"/>
                <c:pt idx="0">
                  <c:v>HNI SOFT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'JUNI 2020'!$E$82:$P$82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95</c:v>
                </c:pt>
                <c:pt idx="2">
                  <c:v>69</c:v>
                </c:pt>
                <c:pt idx="3">
                  <c:v>126</c:v>
                </c:pt>
                <c:pt idx="4">
                  <c:v>153</c:v>
                </c:pt>
                <c:pt idx="5">
                  <c:v>114</c:v>
                </c:pt>
                <c:pt idx="6">
                  <c:v>0</c:v>
                </c:pt>
                <c:pt idx="7">
                  <c:v>31</c:v>
                </c:pt>
                <c:pt idx="8">
                  <c:v>242</c:v>
                </c:pt>
                <c:pt idx="9">
                  <c:v>162</c:v>
                </c:pt>
                <c:pt idx="10">
                  <c:v>142</c:v>
                </c:pt>
                <c:pt idx="11">
                  <c:v>117</c:v>
                </c:pt>
              </c:numCache>
            </c:numRef>
          </c:cat>
          <c:val>
            <c:numRef>
              <c:f>'JUNI 2020'!$E$92:$P$92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50</c:v>
                </c:pt>
                <c:pt idx="3">
                  <c:v>45</c:v>
                </c:pt>
                <c:pt idx="4">
                  <c:v>46</c:v>
                </c:pt>
                <c:pt idx="5">
                  <c:v>24</c:v>
                </c:pt>
                <c:pt idx="6">
                  <c:v>0</c:v>
                </c:pt>
                <c:pt idx="7">
                  <c:v>2</c:v>
                </c:pt>
                <c:pt idx="8">
                  <c:v>63</c:v>
                </c:pt>
                <c:pt idx="9">
                  <c:v>30</c:v>
                </c:pt>
                <c:pt idx="10">
                  <c:v>37</c:v>
                </c:pt>
                <c:pt idx="11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184-41C3-BC02-591C217FCBA0}"/>
            </c:ext>
          </c:extLst>
        </c:ser>
        <c:dLbls>
          <c:showVal val="1"/>
        </c:dLbls>
        <c:gapWidth val="444"/>
        <c:overlap val="-90"/>
        <c:axId val="134390528"/>
        <c:axId val="134392064"/>
      </c:barChart>
      <c:catAx>
        <c:axId val="13439052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2064"/>
        <c:crosses val="autoZero"/>
        <c:auto val="1"/>
        <c:lblAlgn val="ctr"/>
        <c:lblOffset val="100"/>
      </c:catAx>
      <c:valAx>
        <c:axId val="134392064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3439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USAGE COMPARISON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3.7832048399007882E-2"/>
          <c:y val="0.15443197335226733"/>
          <c:w val="0.88546242736318193"/>
          <c:h val="0.74127202950174254"/>
        </c:manualLayout>
      </c:layout>
      <c:barChart>
        <c:barDir val="col"/>
        <c:grouping val="clustered"/>
        <c:ser>
          <c:idx val="2"/>
          <c:order val="0"/>
          <c:tx>
            <c:strRef>
              <c:f>'METERING FORMATION TAHUNAN'!#REF!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'JANUARI 2020'!$E$82:$P$82</c:f>
              <c:numCache>
                <c:formatCode>_(* #,##0_);_(* \(#,##0\);_(* "-"??_);_(@_)</c:formatCode>
                <c:ptCount val="12"/>
                <c:pt idx="0">
                  <c:v>785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390</c:v>
                </c:pt>
                <c:pt idx="6">
                  <c:v>442</c:v>
                </c:pt>
                <c:pt idx="7">
                  <c:v>410</c:v>
                </c:pt>
                <c:pt idx="8">
                  <c:v>338</c:v>
                </c:pt>
                <c:pt idx="9">
                  <c:v>371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'METERING FORMATION TAHUNAN'!#REF!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C0-4854-A6BE-D252DE4C3055}"/>
            </c:ext>
          </c:extLst>
        </c:ser>
        <c:ser>
          <c:idx val="0"/>
          <c:order val="1"/>
          <c:tx>
            <c:strRef>
              <c:f>'JANUARI 2020'!$B$87</c:f>
              <c:strCache>
                <c:ptCount val="1"/>
                <c:pt idx="0">
                  <c:v>NFI PRODUCTION SOFT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'JANUARI 2020'!$E$82:$P$82</c:f>
              <c:numCache>
                <c:formatCode>_(* #,##0_);_(* \(#,##0\);_(* "-"??_);_(@_)</c:formatCode>
                <c:ptCount val="12"/>
                <c:pt idx="0">
                  <c:v>785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390</c:v>
                </c:pt>
                <c:pt idx="6">
                  <c:v>442</c:v>
                </c:pt>
                <c:pt idx="7">
                  <c:v>410</c:v>
                </c:pt>
                <c:pt idx="8">
                  <c:v>338</c:v>
                </c:pt>
                <c:pt idx="9">
                  <c:v>371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'JANUARI 2020'!$D$87:$P$87</c:f>
              <c:numCache>
                <c:formatCode>_(* #,##0_);_(* \(#,##0\);_(* "-"??_);_(@_)</c:formatCode>
                <c:ptCount val="13"/>
                <c:pt idx="1">
                  <c:v>530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26.300000000000182</c:v>
                </c:pt>
                <c:pt idx="6">
                  <c:v>311</c:v>
                </c:pt>
                <c:pt idx="7">
                  <c:v>319.5</c:v>
                </c:pt>
                <c:pt idx="8">
                  <c:v>114.69999999999982</c:v>
                </c:pt>
                <c:pt idx="9">
                  <c:v>299.69999999999982</c:v>
                </c:pt>
                <c:pt idx="10">
                  <c:v>275.69999999999982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C0-4854-A6BE-D252DE4C3055}"/>
            </c:ext>
          </c:extLst>
        </c:ser>
        <c:ser>
          <c:idx val="1"/>
          <c:order val="2"/>
          <c:tx>
            <c:strRef>
              <c:f>'JANUARI 2020'!$B$93</c:f>
              <c:strCache>
                <c:ptCount val="1"/>
                <c:pt idx="0">
                  <c:v>HNI PRODUCTION SOFT WATER (RUBY)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'JANUARI 2020'!$E$82:$P$82</c:f>
              <c:numCache>
                <c:formatCode>_(* #,##0_);_(* \(#,##0\);_(* "-"??_);_(@_)</c:formatCode>
                <c:ptCount val="12"/>
                <c:pt idx="0">
                  <c:v>785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390</c:v>
                </c:pt>
                <c:pt idx="6">
                  <c:v>442</c:v>
                </c:pt>
                <c:pt idx="7">
                  <c:v>410</c:v>
                </c:pt>
                <c:pt idx="8">
                  <c:v>338</c:v>
                </c:pt>
                <c:pt idx="9">
                  <c:v>371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'JANUARI 2020'!$E$93:$P$93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0.6999999999998181</c:v>
                </c:pt>
                <c:pt idx="5">
                  <c:v>0</c:v>
                </c:pt>
                <c:pt idx="6">
                  <c:v>38.5</c:v>
                </c:pt>
                <c:pt idx="7">
                  <c:v>23.300000000000182</c:v>
                </c:pt>
                <c:pt idx="8">
                  <c:v>3.3000000000001819</c:v>
                </c:pt>
                <c:pt idx="9">
                  <c:v>6.3000000000001819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C0-4854-A6BE-D252DE4C3055}"/>
            </c:ext>
          </c:extLst>
        </c:ser>
        <c:dLbls>
          <c:showVal val="1"/>
        </c:dLbls>
        <c:gapWidth val="444"/>
        <c:overlap val="-90"/>
        <c:axId val="138316416"/>
        <c:axId val="138334592"/>
      </c:barChart>
      <c:catAx>
        <c:axId val="13831641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4592"/>
        <c:crosses val="autoZero"/>
        <c:auto val="1"/>
        <c:lblAlgn val="ctr"/>
        <c:lblOffset val="100"/>
      </c:catAx>
      <c:valAx>
        <c:axId val="138334592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383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USAGE COMPARISON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6.0142171868829148E-4"/>
          <c:y val="1.9620420329774092E-3"/>
          <c:w val="0.88546242736318193"/>
          <c:h val="0.74127202950174254"/>
        </c:manualLayout>
      </c:layout>
      <c:barChart>
        <c:barDir val="col"/>
        <c:grouping val="clustered"/>
        <c:ser>
          <c:idx val="2"/>
          <c:order val="0"/>
          <c:tx>
            <c:strRef>
              <c:f>'METERING FORMATION TAHUNAN'!#REF!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'JULI 2020'!$E$82:$P$82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'METERING FORMATION TAHUNAN'!#REF!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84-41C3-BC02-591C217FCBA0}"/>
            </c:ext>
          </c:extLst>
        </c:ser>
        <c:ser>
          <c:idx val="0"/>
          <c:order val="1"/>
          <c:tx>
            <c:strRef>
              <c:f>'JULI 2020'!$B$87</c:f>
              <c:strCache>
                <c:ptCount val="1"/>
                <c:pt idx="0">
                  <c:v>NFI PRODUCTION SOFT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'JULI 2020'!$E$82:$P$82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'JULI 2020'!$D$87:$P$87</c:f>
              <c:numCache>
                <c:formatCode>_(* #,##0_);_(* \(#,##0\);_(* "-"??_);_(@_)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84-41C3-BC02-591C217FCBA0}"/>
            </c:ext>
          </c:extLst>
        </c:ser>
        <c:ser>
          <c:idx val="1"/>
          <c:order val="2"/>
          <c:tx>
            <c:strRef>
              <c:f>'JULI 2020'!$B$92</c:f>
              <c:strCache>
                <c:ptCount val="1"/>
                <c:pt idx="0">
                  <c:v>HNI SOFT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'JULI 2020'!$E$82:$P$82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'JULI 2020'!$E$92:$P$92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184-41C3-BC02-591C217FCBA0}"/>
            </c:ext>
          </c:extLst>
        </c:ser>
        <c:dLbls>
          <c:showVal val="1"/>
        </c:dLbls>
        <c:gapWidth val="444"/>
        <c:overlap val="-90"/>
        <c:axId val="138658944"/>
        <c:axId val="138660480"/>
      </c:barChart>
      <c:catAx>
        <c:axId val="13865894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0480"/>
        <c:crosses val="autoZero"/>
        <c:auto val="1"/>
        <c:lblAlgn val="ctr"/>
        <c:lblOffset val="100"/>
      </c:catAx>
      <c:valAx>
        <c:axId val="13866048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386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USAGE COMPARISON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3.7832048399007882E-2"/>
          <c:y val="0.15443197335226744"/>
          <c:w val="0.88546242736318193"/>
          <c:h val="0.74127202950174254"/>
        </c:manualLayout>
      </c:layout>
      <c:barChart>
        <c:barDir val="col"/>
        <c:grouping val="clustered"/>
        <c:ser>
          <c:idx val="2"/>
          <c:order val="0"/>
          <c:tx>
            <c:strRef>
              <c:f>'METERING FORMATION TAHUNAN'!#REF!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'JANUARI 2020'!$E$82:$P$82</c:f>
              <c:numCache>
                <c:formatCode>_(* #,##0_);_(* \(#,##0\);_(* "-"??_);_(@_)</c:formatCode>
                <c:ptCount val="12"/>
                <c:pt idx="0">
                  <c:v>785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390</c:v>
                </c:pt>
                <c:pt idx="6">
                  <c:v>442</c:v>
                </c:pt>
                <c:pt idx="7">
                  <c:v>410</c:v>
                </c:pt>
                <c:pt idx="8">
                  <c:v>338</c:v>
                </c:pt>
                <c:pt idx="9">
                  <c:v>371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'METERING FORMATION TAHUNAN'!#REF!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C0-4854-A6BE-D252DE4C3055}"/>
            </c:ext>
          </c:extLst>
        </c:ser>
        <c:ser>
          <c:idx val="0"/>
          <c:order val="1"/>
          <c:tx>
            <c:strRef>
              <c:f>'JANUARI 2020'!$B$87</c:f>
              <c:strCache>
                <c:ptCount val="1"/>
                <c:pt idx="0">
                  <c:v>NFI PRODUCTION SOFT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'JANUARI 2020'!$E$82:$P$82</c:f>
              <c:numCache>
                <c:formatCode>_(* #,##0_);_(* \(#,##0\);_(* "-"??_);_(@_)</c:formatCode>
                <c:ptCount val="12"/>
                <c:pt idx="0">
                  <c:v>785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390</c:v>
                </c:pt>
                <c:pt idx="6">
                  <c:v>442</c:v>
                </c:pt>
                <c:pt idx="7">
                  <c:v>410</c:v>
                </c:pt>
                <c:pt idx="8">
                  <c:v>338</c:v>
                </c:pt>
                <c:pt idx="9">
                  <c:v>371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'JANUARI 2020'!$D$87:$P$87</c:f>
              <c:numCache>
                <c:formatCode>_(* #,##0_);_(* \(#,##0\);_(* "-"??_);_(@_)</c:formatCode>
                <c:ptCount val="13"/>
                <c:pt idx="1">
                  <c:v>530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26.300000000000182</c:v>
                </c:pt>
                <c:pt idx="6">
                  <c:v>311</c:v>
                </c:pt>
                <c:pt idx="7">
                  <c:v>319.5</c:v>
                </c:pt>
                <c:pt idx="8">
                  <c:v>114.69999999999982</c:v>
                </c:pt>
                <c:pt idx="9">
                  <c:v>299.69999999999982</c:v>
                </c:pt>
                <c:pt idx="10">
                  <c:v>275.69999999999982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C0-4854-A6BE-D252DE4C3055}"/>
            </c:ext>
          </c:extLst>
        </c:ser>
        <c:ser>
          <c:idx val="1"/>
          <c:order val="2"/>
          <c:tx>
            <c:strRef>
              <c:f>'JANUARI 2020'!$B$93</c:f>
              <c:strCache>
                <c:ptCount val="1"/>
                <c:pt idx="0">
                  <c:v>HNI PRODUCTION SOFT WATER (RUBY)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'JANUARI 2020'!$E$82:$P$82</c:f>
              <c:numCache>
                <c:formatCode>_(* #,##0_);_(* \(#,##0\);_(* "-"??_);_(@_)</c:formatCode>
                <c:ptCount val="12"/>
                <c:pt idx="0">
                  <c:v>785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390</c:v>
                </c:pt>
                <c:pt idx="6">
                  <c:v>442</c:v>
                </c:pt>
                <c:pt idx="7">
                  <c:v>410</c:v>
                </c:pt>
                <c:pt idx="8">
                  <c:v>338</c:v>
                </c:pt>
                <c:pt idx="9">
                  <c:v>371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'JANUARI 2020'!$E$93:$P$93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0.6999999999998181</c:v>
                </c:pt>
                <c:pt idx="5">
                  <c:v>0</c:v>
                </c:pt>
                <c:pt idx="6">
                  <c:v>38.5</c:v>
                </c:pt>
                <c:pt idx="7">
                  <c:v>23.300000000000182</c:v>
                </c:pt>
                <c:pt idx="8">
                  <c:v>3.3000000000001819</c:v>
                </c:pt>
                <c:pt idx="9">
                  <c:v>6.3000000000001819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C0-4854-A6BE-D252DE4C3055}"/>
            </c:ext>
          </c:extLst>
        </c:ser>
        <c:dLbls>
          <c:showVal val="1"/>
        </c:dLbls>
        <c:gapWidth val="444"/>
        <c:overlap val="-90"/>
        <c:axId val="138583040"/>
        <c:axId val="138601216"/>
      </c:barChart>
      <c:catAx>
        <c:axId val="13858304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1216"/>
        <c:crosses val="autoZero"/>
        <c:auto val="1"/>
        <c:lblAlgn val="ctr"/>
        <c:lblOffset val="100"/>
      </c:catAx>
      <c:valAx>
        <c:axId val="138601216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3858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77" l="0.70000000000000062" r="0.70000000000000062" t="0.750000000000013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NFI &amp; HNI STEAM </a:t>
            </a:r>
            <a:r>
              <a:rPr lang="id-ID" sz="1800" baseline="0"/>
              <a:t>CONSUMPTION/TON</a:t>
            </a:r>
            <a:r>
              <a:rPr lang="en-US" sz="1800" baseline="0"/>
              <a:t> COMPARISON</a:t>
            </a:r>
            <a:endParaRPr lang="en-US" sz="1800"/>
          </a:p>
        </c:rich>
      </c:tx>
      <c:spPr>
        <a:noFill/>
        <a:ln>
          <a:noFill/>
        </a:ln>
        <a:effectLst/>
      </c:spPr>
    </c:title>
    <c:plotArea>
      <c:layout/>
      <c:areaChart>
        <c:grouping val="stacked"/>
        <c:ser>
          <c:idx val="0"/>
          <c:order val="0"/>
          <c:tx>
            <c:strRef>
              <c:f>'METERING FORMATION TAHUNAN'!$B$105</c:f>
              <c:strCache>
                <c:ptCount val="1"/>
                <c:pt idx="0">
                  <c:v>NFI WATER CONSUMPTION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C0"/>
              </a:solidFill>
            </a:ln>
            <a:effectLst/>
          </c:spPr>
          <c:cat>
            <c:strRef>
              <c:f>'METERING FORMATION TAHUNAN'!$D$104:$P$104</c:f>
              <c:strCache>
                <c:ptCount val="1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'METERING FORMATION TAHUNAN'!$D$105:$P$105</c:f>
              <c:numCache>
                <c:formatCode>_(* #,##0_);_(* \(#,##0\);_(* "-"??_);_(@_)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3A-4610-9DE6-25C8351E2A2B}"/>
            </c:ext>
          </c:extLst>
        </c:ser>
        <c:axId val="119039104"/>
        <c:axId val="119040640"/>
      </c:areaChart>
      <c:barChart>
        <c:barDir val="col"/>
        <c:grouping val="stacked"/>
        <c:ser>
          <c:idx val="2"/>
          <c:order val="1"/>
          <c:tx>
            <c:strRef>
              <c:f>'METERING FORMATION TAHUNAN'!$B$115</c:f>
              <c:strCache>
                <c:ptCount val="1"/>
                <c:pt idx="0">
                  <c:v>NFI VOLUME (TON)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'METERING FORMATION TAHUNAN'!$D$104:$P$104</c:f>
              <c:strCache>
                <c:ptCount val="1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'METERING FORMATION TAHUNAN'!$D$115:$P$115</c:f>
              <c:numCache>
                <c:formatCode>_(* #,##0_);_(* \(#,##0\);_(* "-"??_);_(@_)</c:formatCode>
                <c:ptCount val="13"/>
                <c:pt idx="1">
                  <c:v>11.5</c:v>
                </c:pt>
                <c:pt idx="2">
                  <c:v>44</c:v>
                </c:pt>
                <c:pt idx="3">
                  <c:v>185</c:v>
                </c:pt>
                <c:pt idx="4">
                  <c:v>593.48</c:v>
                </c:pt>
                <c:pt idx="5">
                  <c:v>691.41700000000003</c:v>
                </c:pt>
                <c:pt idx="6">
                  <c:v>141.22800000000001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3A-4610-9DE6-25C8351E2A2B}"/>
            </c:ext>
          </c:extLst>
        </c:ser>
        <c:overlap val="100"/>
        <c:axId val="119043968"/>
        <c:axId val="119042432"/>
      </c:barChart>
      <c:lineChart>
        <c:grouping val="standard"/>
        <c:ser>
          <c:idx val="4"/>
          <c:order val="2"/>
          <c:tx>
            <c:strRef>
              <c:f>'METERING FORMATION TAHUNAN'!$B$124</c:f>
              <c:strCache>
                <c:ptCount val="1"/>
                <c:pt idx="0">
                  <c:v>NFI WATER CONSUMPTION/TON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'METERING FORMATION TAHUNAN'!$D$104:$P$104</c:f>
              <c:strCache>
                <c:ptCount val="1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'METERING FORMATION TAHUNAN'!$D$124:$P$124</c:f>
              <c:numCache>
                <c:formatCode>_(* #,##0_);_(* \(#,##0\);_(* "-"??_);_(@_)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93A-4610-9DE6-25C8351E2A2B}"/>
            </c:ext>
          </c:extLst>
        </c:ser>
        <c:marker val="1"/>
        <c:axId val="119043968"/>
        <c:axId val="119042432"/>
      </c:lineChart>
      <c:catAx>
        <c:axId val="1190391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0640"/>
        <c:crosses val="autoZero"/>
        <c:auto val="1"/>
        <c:lblAlgn val="ctr"/>
        <c:lblOffset val="100"/>
      </c:catAx>
      <c:valAx>
        <c:axId val="1190406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9104"/>
        <c:crosses val="autoZero"/>
        <c:crossBetween val="between"/>
      </c:valAx>
      <c:valAx>
        <c:axId val="119042432"/>
        <c:scaling>
          <c:orientation val="minMax"/>
        </c:scaling>
        <c:axPos val="r"/>
        <c:numFmt formatCode="_-* #,##0_-;\-* #,##0_-;_-* &quot;-&quot;_-;_-@_-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3968"/>
        <c:crosses val="max"/>
        <c:crossBetween val="between"/>
      </c:valAx>
      <c:catAx>
        <c:axId val="119043968"/>
        <c:scaling>
          <c:orientation val="minMax"/>
        </c:scaling>
        <c:delete val="1"/>
        <c:axPos val="b"/>
        <c:numFmt formatCode="General" sourceLinked="1"/>
        <c:tickLblPos val="none"/>
        <c:crossAx val="119042432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55" l="0.70000000000000062" r="0.70000000000000062" t="0.75000000000001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NFI GAS </a:t>
            </a:r>
            <a:r>
              <a:rPr lang="id-ID" sz="1800" b="0" i="0" baseline="0">
                <a:effectLst/>
              </a:rPr>
              <a:t>CO</a:t>
            </a:r>
            <a:r>
              <a:rPr lang="en-US" sz="1800" b="0" i="0" baseline="0">
                <a:effectLst/>
              </a:rPr>
              <a:t>ST</a:t>
            </a:r>
            <a:r>
              <a:rPr lang="id-ID" sz="1800" b="0" i="0" baseline="0">
                <a:effectLst/>
              </a:rPr>
              <a:t>/TON</a:t>
            </a:r>
            <a:r>
              <a:rPr lang="en-US" sz="1800" b="0" i="0" baseline="0">
                <a:effectLst/>
              </a:rPr>
              <a:t> COMPARISON</a:t>
            </a:r>
            <a:endParaRPr lang="en-US">
              <a:effectLst/>
            </a:endParaRPr>
          </a:p>
        </c:rich>
      </c:tx>
      <c:spPr>
        <a:noFill/>
        <a:ln>
          <a:noFill/>
        </a:ln>
        <a:effectLst/>
      </c:spPr>
    </c:title>
    <c:plotArea>
      <c:layout/>
      <c:areaChart>
        <c:grouping val="stacked"/>
        <c:ser>
          <c:idx val="0"/>
          <c:order val="0"/>
          <c:tx>
            <c:strRef>
              <c:f>'METERING FORMATION TAHUNAN'!$B$111</c:f>
              <c:strCache>
                <c:ptCount val="1"/>
                <c:pt idx="0">
                  <c:v>NFI COST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'METERING FORMATION TAHUNAN'!$D$104:$P$104</c:f>
              <c:strCache>
                <c:ptCount val="1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'METERING FORMATION TAHUNAN'!$D$111:$P$111</c:f>
              <c:numCache>
                <c:formatCode>_(* #,##0_);_(* \(#,##0\);_(* "-"??_);_(@_)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7F-4E99-9CA0-16B54EE6BCBD}"/>
            </c:ext>
          </c:extLst>
        </c:ser>
        <c:ser>
          <c:idx val="1"/>
          <c:order val="1"/>
          <c:tx>
            <c:strRef>
              <c:f>'METERING FORMATION TAHUNAN'!$B$112</c:f>
              <c:strCache>
                <c:ptCount val="1"/>
                <c:pt idx="0">
                  <c:v>HNI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'METERING FORMATION TAHUNAN'!$D$104:$P$104</c:f>
              <c:strCache>
                <c:ptCount val="1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'METERING FORMATION TAHUNAN'!$D$112:$P$112</c:f>
              <c:numCache>
                <c:formatCode>_(* #,##0_);_(* \(#,##0\);_(* "-"??_);_(@_)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47F-4E99-9CA0-16B54EE6BCBD}"/>
            </c:ext>
          </c:extLst>
        </c:ser>
        <c:axId val="119174656"/>
        <c:axId val="119176192"/>
      </c:areaChart>
      <c:barChart>
        <c:barDir val="col"/>
        <c:grouping val="stacked"/>
        <c:ser>
          <c:idx val="2"/>
          <c:order val="2"/>
          <c:tx>
            <c:strRef>
              <c:f>'METERING FORMATION TAHUNAN'!$B$115</c:f>
              <c:strCache>
                <c:ptCount val="1"/>
                <c:pt idx="0">
                  <c:v>NFI VOLUME (TON)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'METERING FORMATION TAHUNAN'!$D$104:$P$104</c:f>
              <c:strCache>
                <c:ptCount val="1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'METERING FORMATION TAHUNAN'!$D$115:$P$115</c:f>
              <c:numCache>
                <c:formatCode>_(* #,##0_);_(* \(#,##0\);_(* "-"??_);_(@_)</c:formatCode>
                <c:ptCount val="13"/>
                <c:pt idx="1">
                  <c:v>11.5</c:v>
                </c:pt>
                <c:pt idx="2">
                  <c:v>44</c:v>
                </c:pt>
                <c:pt idx="3">
                  <c:v>185</c:v>
                </c:pt>
                <c:pt idx="4">
                  <c:v>593.48</c:v>
                </c:pt>
                <c:pt idx="5">
                  <c:v>691.41700000000003</c:v>
                </c:pt>
                <c:pt idx="6">
                  <c:v>141.22800000000001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47F-4E99-9CA0-16B54EE6BCBD}"/>
            </c:ext>
          </c:extLst>
        </c:ser>
        <c:ser>
          <c:idx val="3"/>
          <c:order val="3"/>
          <c:tx>
            <c:strRef>
              <c:f>'METERING FORMATION TAHUNAN'!$B$116</c:f>
              <c:strCache>
                <c:ptCount val="1"/>
                <c:pt idx="0">
                  <c:v>HNI VOLUME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'METERING FORMATION TAHUNAN'!$D$104:$P$104</c:f>
              <c:strCache>
                <c:ptCount val="1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'METERING FORMATION TAHUNAN'!$D$116:$P$116</c:f>
              <c:numCache>
                <c:formatCode>_(* #,##0_);_(* \(#,##0\);_(* "-"??_);_(@_)</c:formatCode>
                <c:ptCount val="1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47F-4E99-9CA0-16B54EE6BCBD}"/>
            </c:ext>
          </c:extLst>
        </c:ser>
        <c:overlap val="100"/>
        <c:axId val="119191808"/>
        <c:axId val="119190272"/>
      </c:barChart>
      <c:lineChart>
        <c:grouping val="standard"/>
        <c:ser>
          <c:idx val="4"/>
          <c:order val="4"/>
          <c:tx>
            <c:strRef>
              <c:f>'METERING FORMATION TAHUNAN'!$B$129</c:f>
              <c:strCache>
                <c:ptCount val="1"/>
                <c:pt idx="0">
                  <c:v>NFI COST/TON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'METERING FORMATION TAHUNAN'!$D$104:$P$104</c:f>
              <c:strCache>
                <c:ptCount val="1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'METERING FORMATION TAHUNAN'!$D$129:$P$129</c:f>
              <c:numCache>
                <c:formatCode>_(* #,##0_);_(* \(#,##0\);_(* "-"??_);_(@_)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47F-4E99-9CA0-16B54EE6BCBD}"/>
            </c:ext>
          </c:extLst>
        </c:ser>
        <c:ser>
          <c:idx val="5"/>
          <c:order val="5"/>
          <c:tx>
            <c:strRef>
              <c:f>'METERING FORMATION TAHUNAN'!$B$130</c:f>
              <c:strCache>
                <c:ptCount val="1"/>
                <c:pt idx="0">
                  <c:v>HNI COST/TON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'METERING FORMATION TAHUNAN'!$D$104:$P$104</c:f>
              <c:strCache>
                <c:ptCount val="1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'METERING FORMATION TAHUNAN'!$D$130:$P$130</c:f>
              <c:numCache>
                <c:formatCode>_(* #,##0_);_(* \(#,##0\);_(* "-"??_);_(@_)</c:formatCode>
                <c:ptCount val="1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47F-4E99-9CA0-16B54EE6BCBD}"/>
            </c:ext>
          </c:extLst>
        </c:ser>
        <c:marker val="1"/>
        <c:axId val="119191808"/>
        <c:axId val="119190272"/>
      </c:lineChart>
      <c:catAx>
        <c:axId val="1191746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6192"/>
        <c:crosses val="autoZero"/>
        <c:auto val="1"/>
        <c:lblAlgn val="ctr"/>
        <c:lblOffset val="100"/>
      </c:catAx>
      <c:valAx>
        <c:axId val="1191761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4656"/>
        <c:crosses val="autoZero"/>
        <c:crossBetween val="between"/>
      </c:valAx>
      <c:valAx>
        <c:axId val="119190272"/>
        <c:scaling>
          <c:orientation val="minMax"/>
        </c:scaling>
        <c:axPos val="r"/>
        <c:numFmt formatCode="_-* #,##0_-;\-* #,##0_-;_-* &quot;-&quot;_-;_-@_-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1808"/>
        <c:crosses val="max"/>
        <c:crossBetween val="between"/>
      </c:valAx>
      <c:catAx>
        <c:axId val="119191808"/>
        <c:scaling>
          <c:orientation val="minMax"/>
        </c:scaling>
        <c:delete val="1"/>
        <c:axPos val="b"/>
        <c:numFmt formatCode="General" sourceLinked="1"/>
        <c:tickLblPos val="none"/>
        <c:crossAx val="119190272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55" l="0.70000000000000062" r="0.70000000000000062" t="0.75000000000001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'METERING FORMATION TAHUNAN'!$B$105</c:f>
              <c:strCache>
                <c:ptCount val="1"/>
                <c:pt idx="0">
                  <c:v>NFI WATER CONSUMPTION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'METERING FORMATION TAHUNAN'!$D$104:$P$104</c:f>
              <c:strCache>
                <c:ptCount val="1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xVal>
          <c:yVal>
            <c:numRef>
              <c:f>'METERING FORMATION TAHUNAN'!$D$105:$P$105</c:f>
              <c:numCache>
                <c:formatCode>_(* #,##0_);_(* \(#,##0\);_(* "-"??_);_(@_)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B98D-403E-9C57-25077CFAD1C4}"/>
            </c:ext>
          </c:extLst>
        </c:ser>
        <c:ser>
          <c:idx val="1"/>
          <c:order val="1"/>
          <c:tx>
            <c:strRef>
              <c:f>'METERING FORMATION TAHUNAN'!$B$106</c:f>
              <c:strCache>
                <c:ptCount val="1"/>
                <c:pt idx="0">
                  <c:v>HNI WATER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'METERING FORMATION TAHUNAN'!$D$104:$P$104</c:f>
              <c:strCache>
                <c:ptCount val="1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xVal>
          <c:yVal>
            <c:numRef>
              <c:f>'METERING FORMATION TAHUNAN'!$D$106:$P$106</c:f>
              <c:numCache>
                <c:formatCode>_(* #,##0_);_(* \(#,##0\);_(* "-"??_);_(@_)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B98D-403E-9C57-25077CFAD1C4}"/>
            </c:ext>
          </c:extLst>
        </c:ser>
        <c:ser>
          <c:idx val="2"/>
          <c:order val="2"/>
          <c:tx>
            <c:strRef>
              <c:f>'METERING FORMATION TAHUNAN'!$B$115</c:f>
              <c:strCache>
                <c:ptCount val="1"/>
                <c:pt idx="0">
                  <c:v>NFI VOLUME (TON)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'METERING FORMATION TAHUNAN'!$D$104:$P$104</c:f>
              <c:strCache>
                <c:ptCount val="1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xVal>
          <c:yVal>
            <c:numRef>
              <c:f>'METERING FORMATION TAHUNAN'!$D$115:$P$115</c:f>
              <c:numCache>
                <c:formatCode>_(* #,##0_);_(* \(#,##0\);_(* "-"??_);_(@_)</c:formatCode>
                <c:ptCount val="13"/>
                <c:pt idx="1">
                  <c:v>11.5</c:v>
                </c:pt>
                <c:pt idx="2">
                  <c:v>44</c:v>
                </c:pt>
                <c:pt idx="3">
                  <c:v>185</c:v>
                </c:pt>
                <c:pt idx="4">
                  <c:v>593.48</c:v>
                </c:pt>
                <c:pt idx="5">
                  <c:v>691.41700000000003</c:v>
                </c:pt>
                <c:pt idx="6">
                  <c:v>141.22800000000001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B98D-403E-9C57-25077CFAD1C4}"/>
            </c:ext>
          </c:extLst>
        </c:ser>
        <c:ser>
          <c:idx val="3"/>
          <c:order val="3"/>
          <c:tx>
            <c:strRef>
              <c:f>'METERING FORMATION TAHUNAN'!$B$116</c:f>
              <c:strCache>
                <c:ptCount val="1"/>
                <c:pt idx="0">
                  <c:v>HNI VOLUME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'METERING FORMATION TAHUNAN'!$D$104:$P$104</c:f>
              <c:strCache>
                <c:ptCount val="1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xVal>
          <c:yVal>
            <c:numRef>
              <c:f>'METERING FORMATION TAHUNAN'!$D$116:$P$116</c:f>
              <c:numCache>
                <c:formatCode>_(* #,##0_);_(* \(#,##0\);_(* "-"??_);_(@_)</c:formatCode>
                <c:ptCount val="13"/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B98D-403E-9C57-25077CFAD1C4}"/>
            </c:ext>
          </c:extLst>
        </c:ser>
        <c:axId val="118195712"/>
        <c:axId val="118197632"/>
      </c:scatterChart>
      <c:valAx>
        <c:axId val="1181957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7632"/>
        <c:crosses val="autoZero"/>
        <c:crossBetween val="midCat"/>
      </c:valAx>
      <c:valAx>
        <c:axId val="1181976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55" l="0.70000000000000062" r="0.70000000000000062" t="0.75000000000001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USAGE COMPARISON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3.7832048399007882E-2"/>
          <c:y val="0.15443197335226694"/>
          <c:w val="0.88546242736318193"/>
          <c:h val="0.74127202950174254"/>
        </c:manualLayout>
      </c:layout>
      <c:barChart>
        <c:barDir val="col"/>
        <c:grouping val="clustered"/>
        <c:ser>
          <c:idx val="2"/>
          <c:order val="0"/>
          <c:tx>
            <c:strRef>
              <c:f>'METERING FORMATION TAHUNAN'!#REF!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'JANUARI 2020'!$E$82:$P$82</c:f>
              <c:numCache>
                <c:formatCode>_(* #,##0_);_(* \(#,##0\);_(* "-"??_);_(@_)</c:formatCode>
                <c:ptCount val="12"/>
                <c:pt idx="0">
                  <c:v>785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390</c:v>
                </c:pt>
                <c:pt idx="6">
                  <c:v>442</c:v>
                </c:pt>
                <c:pt idx="7">
                  <c:v>410</c:v>
                </c:pt>
                <c:pt idx="8">
                  <c:v>338</c:v>
                </c:pt>
                <c:pt idx="9">
                  <c:v>371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'METERING FORMATION TAHUNAN'!#REF!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C0-4854-A6BE-D252DE4C3055}"/>
            </c:ext>
          </c:extLst>
        </c:ser>
        <c:ser>
          <c:idx val="0"/>
          <c:order val="1"/>
          <c:tx>
            <c:strRef>
              <c:f>'JANUARI 2020'!$B$87</c:f>
              <c:strCache>
                <c:ptCount val="1"/>
                <c:pt idx="0">
                  <c:v>NFI PRODUCTION SOFT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'JANUARI 2020'!$E$82:$P$82</c:f>
              <c:numCache>
                <c:formatCode>_(* #,##0_);_(* \(#,##0\);_(* "-"??_);_(@_)</c:formatCode>
                <c:ptCount val="12"/>
                <c:pt idx="0">
                  <c:v>785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390</c:v>
                </c:pt>
                <c:pt idx="6">
                  <c:v>442</c:v>
                </c:pt>
                <c:pt idx="7">
                  <c:v>410</c:v>
                </c:pt>
                <c:pt idx="8">
                  <c:v>338</c:v>
                </c:pt>
                <c:pt idx="9">
                  <c:v>371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'JANUARI 2020'!$D$87:$P$87</c:f>
              <c:numCache>
                <c:formatCode>_(* #,##0_);_(* \(#,##0\);_(* "-"??_);_(@_)</c:formatCode>
                <c:ptCount val="13"/>
                <c:pt idx="1">
                  <c:v>530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26.300000000000182</c:v>
                </c:pt>
                <c:pt idx="6">
                  <c:v>311</c:v>
                </c:pt>
                <c:pt idx="7">
                  <c:v>319.5</c:v>
                </c:pt>
                <c:pt idx="8">
                  <c:v>114.69999999999982</c:v>
                </c:pt>
                <c:pt idx="9">
                  <c:v>299.69999999999982</c:v>
                </c:pt>
                <c:pt idx="10">
                  <c:v>275.69999999999982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C0-4854-A6BE-D252DE4C3055}"/>
            </c:ext>
          </c:extLst>
        </c:ser>
        <c:ser>
          <c:idx val="1"/>
          <c:order val="2"/>
          <c:tx>
            <c:strRef>
              <c:f>'JANUARI 2020'!$B$93</c:f>
              <c:strCache>
                <c:ptCount val="1"/>
                <c:pt idx="0">
                  <c:v>HNI PRODUCTION SOFT WATER (RUBY)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'JANUARI 2020'!$E$82:$P$82</c:f>
              <c:numCache>
                <c:formatCode>_(* #,##0_);_(* \(#,##0\);_(* "-"??_);_(@_)</c:formatCode>
                <c:ptCount val="12"/>
                <c:pt idx="0">
                  <c:v>785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390</c:v>
                </c:pt>
                <c:pt idx="6">
                  <c:v>442</c:v>
                </c:pt>
                <c:pt idx="7">
                  <c:v>410</c:v>
                </c:pt>
                <c:pt idx="8">
                  <c:v>338</c:v>
                </c:pt>
                <c:pt idx="9">
                  <c:v>371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'JANUARI 2020'!$E$93:$P$93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0.6999999999998181</c:v>
                </c:pt>
                <c:pt idx="5">
                  <c:v>0</c:v>
                </c:pt>
                <c:pt idx="6">
                  <c:v>38.5</c:v>
                </c:pt>
                <c:pt idx="7">
                  <c:v>23.300000000000182</c:v>
                </c:pt>
                <c:pt idx="8">
                  <c:v>3.3000000000001819</c:v>
                </c:pt>
                <c:pt idx="9">
                  <c:v>6.3000000000001819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C0-4854-A6BE-D252DE4C3055}"/>
            </c:ext>
          </c:extLst>
        </c:ser>
        <c:dLbls>
          <c:showVal val="1"/>
        </c:dLbls>
        <c:gapWidth val="444"/>
        <c:overlap val="-90"/>
        <c:axId val="120881920"/>
        <c:axId val="120883456"/>
      </c:barChart>
      <c:catAx>
        <c:axId val="1208819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3456"/>
        <c:crosses val="autoZero"/>
        <c:auto val="1"/>
        <c:lblAlgn val="ctr"/>
        <c:lblOffset val="100"/>
      </c:catAx>
      <c:valAx>
        <c:axId val="120883456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208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66" l="0.70000000000000062" r="0.70000000000000062" t="0.75000000000001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USAGE COMPARISON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6.0142171868829062E-4"/>
          <c:y val="1.9620420329774057E-3"/>
          <c:w val="0.88546242736318193"/>
          <c:h val="0.74127202950174254"/>
        </c:manualLayout>
      </c:layout>
      <c:barChart>
        <c:barDir val="col"/>
        <c:grouping val="clustered"/>
        <c:ser>
          <c:idx val="2"/>
          <c:order val="0"/>
          <c:tx>
            <c:strRef>
              <c:f>'METERING FORMATION TAHUNAN'!#REF!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'FEBRUARI 2020'!$E$82:$P$82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182</c:v>
                </c:pt>
                <c:pt idx="4">
                  <c:v>206</c:v>
                </c:pt>
                <c:pt idx="5">
                  <c:v>292</c:v>
                </c:pt>
                <c:pt idx="6">
                  <c:v>114</c:v>
                </c:pt>
                <c:pt idx="7">
                  <c:v>0</c:v>
                </c:pt>
                <c:pt idx="8">
                  <c:v>0</c:v>
                </c:pt>
                <c:pt idx="9">
                  <c:v>79</c:v>
                </c:pt>
                <c:pt idx="10">
                  <c:v>139</c:v>
                </c:pt>
                <c:pt idx="11">
                  <c:v>150</c:v>
                </c:pt>
              </c:numCache>
            </c:numRef>
          </c:cat>
          <c:val>
            <c:numRef>
              <c:f>'METERING FORMATION TAHUNAN'!#REF!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84-41C3-BC02-591C217FCBA0}"/>
            </c:ext>
          </c:extLst>
        </c:ser>
        <c:ser>
          <c:idx val="0"/>
          <c:order val="1"/>
          <c:tx>
            <c:strRef>
              <c:f>'FEBRUARI 2020'!$B$87</c:f>
              <c:strCache>
                <c:ptCount val="1"/>
                <c:pt idx="0">
                  <c:v>NFI PRODUCTION SOFT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'FEBRUARI 2020'!$E$82:$P$82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182</c:v>
                </c:pt>
                <c:pt idx="4">
                  <c:v>206</c:v>
                </c:pt>
                <c:pt idx="5">
                  <c:v>292</c:v>
                </c:pt>
                <c:pt idx="6">
                  <c:v>114</c:v>
                </c:pt>
                <c:pt idx="7">
                  <c:v>0</c:v>
                </c:pt>
                <c:pt idx="8">
                  <c:v>0</c:v>
                </c:pt>
                <c:pt idx="9">
                  <c:v>79</c:v>
                </c:pt>
                <c:pt idx="10">
                  <c:v>139</c:v>
                </c:pt>
                <c:pt idx="11">
                  <c:v>150</c:v>
                </c:pt>
              </c:numCache>
            </c:numRef>
          </c:cat>
          <c:val>
            <c:numRef>
              <c:f>'FEBRUARI 2020'!$D$87:$P$87</c:f>
              <c:numCache>
                <c:formatCode>_(* #,##0_);_(* \(#,##0\);_(* "-"??_);_(@_)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24.039999999999964</c:v>
                </c:pt>
                <c:pt idx="4">
                  <c:v>173</c:v>
                </c:pt>
                <c:pt idx="5">
                  <c:v>237.96000000000004</c:v>
                </c:pt>
                <c:pt idx="6">
                  <c:v>277</c:v>
                </c:pt>
                <c:pt idx="7">
                  <c:v>198</c:v>
                </c:pt>
                <c:pt idx="8">
                  <c:v>0</c:v>
                </c:pt>
                <c:pt idx="9">
                  <c:v>0</c:v>
                </c:pt>
                <c:pt idx="10">
                  <c:v>311</c:v>
                </c:pt>
                <c:pt idx="11">
                  <c:v>151</c:v>
                </c:pt>
                <c:pt idx="12">
                  <c:v>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84-41C3-BC02-591C217FCBA0}"/>
            </c:ext>
          </c:extLst>
        </c:ser>
        <c:ser>
          <c:idx val="1"/>
          <c:order val="2"/>
          <c:tx>
            <c:strRef>
              <c:f>'FEBRUARI 2020'!$B$92</c:f>
              <c:strCache>
                <c:ptCount val="1"/>
                <c:pt idx="0">
                  <c:v>HNI SOFT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'FEBRUARI 2020'!$E$82:$P$82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182</c:v>
                </c:pt>
                <c:pt idx="4">
                  <c:v>206</c:v>
                </c:pt>
                <c:pt idx="5">
                  <c:v>292</c:v>
                </c:pt>
                <c:pt idx="6">
                  <c:v>114</c:v>
                </c:pt>
                <c:pt idx="7">
                  <c:v>0</c:v>
                </c:pt>
                <c:pt idx="8">
                  <c:v>0</c:v>
                </c:pt>
                <c:pt idx="9">
                  <c:v>79</c:v>
                </c:pt>
                <c:pt idx="10">
                  <c:v>139</c:v>
                </c:pt>
                <c:pt idx="11">
                  <c:v>150</c:v>
                </c:pt>
              </c:numCache>
            </c:numRef>
          </c:cat>
          <c:val>
            <c:numRef>
              <c:f>'FEBRUARI 2020'!$E$92:$P$92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25</c:v>
                </c:pt>
                <c:pt idx="4">
                  <c:v>40</c:v>
                </c:pt>
                <c:pt idx="5">
                  <c:v>37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17</c:v>
                </c:pt>
                <c:pt idx="10">
                  <c:v>9</c:v>
                </c:pt>
                <c:pt idx="11">
                  <c:v>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184-41C3-BC02-591C217FCBA0}"/>
            </c:ext>
          </c:extLst>
        </c:ser>
        <c:dLbls>
          <c:showVal val="1"/>
        </c:dLbls>
        <c:gapWidth val="444"/>
        <c:overlap val="-90"/>
        <c:axId val="134224896"/>
        <c:axId val="134234880"/>
      </c:barChart>
      <c:catAx>
        <c:axId val="1342248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4880"/>
        <c:crosses val="autoZero"/>
        <c:auto val="1"/>
        <c:lblAlgn val="ctr"/>
        <c:lblOffset val="100"/>
      </c:catAx>
      <c:valAx>
        <c:axId val="13423488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3422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43" l="0.70000000000000062" r="0.70000000000000062" t="0.7500000000000124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USAGE COMPARISON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3.7832048399007882E-2"/>
          <c:y val="0.15443197335226702"/>
          <c:w val="0.88546242736318193"/>
          <c:h val="0.74127202950174254"/>
        </c:manualLayout>
      </c:layout>
      <c:barChart>
        <c:barDir val="col"/>
        <c:grouping val="clustered"/>
        <c:ser>
          <c:idx val="2"/>
          <c:order val="0"/>
          <c:tx>
            <c:strRef>
              <c:f>'METERING FORMATION TAHUNAN'!#REF!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'JANUARI 2020'!$E$82:$P$82</c:f>
              <c:numCache>
                <c:formatCode>_(* #,##0_);_(* \(#,##0\);_(* "-"??_);_(@_)</c:formatCode>
                <c:ptCount val="12"/>
                <c:pt idx="0">
                  <c:v>785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390</c:v>
                </c:pt>
                <c:pt idx="6">
                  <c:v>442</c:v>
                </c:pt>
                <c:pt idx="7">
                  <c:v>410</c:v>
                </c:pt>
                <c:pt idx="8">
                  <c:v>338</c:v>
                </c:pt>
                <c:pt idx="9">
                  <c:v>371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'METERING FORMATION TAHUNAN'!#REF!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C0-4854-A6BE-D252DE4C3055}"/>
            </c:ext>
          </c:extLst>
        </c:ser>
        <c:ser>
          <c:idx val="0"/>
          <c:order val="1"/>
          <c:tx>
            <c:strRef>
              <c:f>'JANUARI 2020'!$B$87</c:f>
              <c:strCache>
                <c:ptCount val="1"/>
                <c:pt idx="0">
                  <c:v>NFI PRODUCTION SOFT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'JANUARI 2020'!$E$82:$P$82</c:f>
              <c:numCache>
                <c:formatCode>_(* #,##0_);_(* \(#,##0\);_(* "-"??_);_(@_)</c:formatCode>
                <c:ptCount val="12"/>
                <c:pt idx="0">
                  <c:v>785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390</c:v>
                </c:pt>
                <c:pt idx="6">
                  <c:v>442</c:v>
                </c:pt>
                <c:pt idx="7">
                  <c:v>410</c:v>
                </c:pt>
                <c:pt idx="8">
                  <c:v>338</c:v>
                </c:pt>
                <c:pt idx="9">
                  <c:v>371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'JANUARI 2020'!$D$87:$P$87</c:f>
              <c:numCache>
                <c:formatCode>_(* #,##0_);_(* \(#,##0\);_(* "-"??_);_(@_)</c:formatCode>
                <c:ptCount val="13"/>
                <c:pt idx="1">
                  <c:v>530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26.300000000000182</c:v>
                </c:pt>
                <c:pt idx="6">
                  <c:v>311</c:v>
                </c:pt>
                <c:pt idx="7">
                  <c:v>319.5</c:v>
                </c:pt>
                <c:pt idx="8">
                  <c:v>114.69999999999982</c:v>
                </c:pt>
                <c:pt idx="9">
                  <c:v>299.69999999999982</c:v>
                </c:pt>
                <c:pt idx="10">
                  <c:v>275.69999999999982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C0-4854-A6BE-D252DE4C3055}"/>
            </c:ext>
          </c:extLst>
        </c:ser>
        <c:ser>
          <c:idx val="1"/>
          <c:order val="2"/>
          <c:tx>
            <c:strRef>
              <c:f>'JANUARI 2020'!$B$93</c:f>
              <c:strCache>
                <c:ptCount val="1"/>
                <c:pt idx="0">
                  <c:v>HNI PRODUCTION SOFT WATER (RUBY)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'JANUARI 2020'!$E$82:$P$82</c:f>
              <c:numCache>
                <c:formatCode>_(* #,##0_);_(* \(#,##0\);_(* "-"??_);_(@_)</c:formatCode>
                <c:ptCount val="12"/>
                <c:pt idx="0">
                  <c:v>785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390</c:v>
                </c:pt>
                <c:pt idx="6">
                  <c:v>442</c:v>
                </c:pt>
                <c:pt idx="7">
                  <c:v>410</c:v>
                </c:pt>
                <c:pt idx="8">
                  <c:v>338</c:v>
                </c:pt>
                <c:pt idx="9">
                  <c:v>371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'JANUARI 2020'!$E$93:$P$93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0.6999999999998181</c:v>
                </c:pt>
                <c:pt idx="5">
                  <c:v>0</c:v>
                </c:pt>
                <c:pt idx="6">
                  <c:v>38.5</c:v>
                </c:pt>
                <c:pt idx="7">
                  <c:v>23.300000000000182</c:v>
                </c:pt>
                <c:pt idx="8">
                  <c:v>3.3000000000001819</c:v>
                </c:pt>
                <c:pt idx="9">
                  <c:v>6.3000000000001819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C0-4854-A6BE-D252DE4C3055}"/>
            </c:ext>
          </c:extLst>
        </c:ser>
        <c:dLbls>
          <c:showVal val="1"/>
        </c:dLbls>
        <c:gapWidth val="444"/>
        <c:overlap val="-90"/>
        <c:axId val="134300416"/>
        <c:axId val="134301952"/>
      </c:barChart>
      <c:catAx>
        <c:axId val="13430041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01952"/>
        <c:crosses val="autoZero"/>
        <c:auto val="1"/>
        <c:lblAlgn val="ctr"/>
        <c:lblOffset val="100"/>
      </c:catAx>
      <c:valAx>
        <c:axId val="134301952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343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88" l="0.70000000000000062" r="0.70000000000000062" t="0.750000000000012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USAGE COMPARISON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6.0142171868829083E-4"/>
          <c:y val="1.9620420329774066E-3"/>
          <c:w val="0.88546242736318193"/>
          <c:h val="0.74127202950174254"/>
        </c:manualLayout>
      </c:layout>
      <c:barChart>
        <c:barDir val="col"/>
        <c:grouping val="clustered"/>
        <c:ser>
          <c:idx val="2"/>
          <c:order val="0"/>
          <c:tx>
            <c:strRef>
              <c:f>'METERING FORMATION TAHUNAN'!#REF!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'MARET 2020'!$E$82:$P$82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318</c:v>
                </c:pt>
                <c:pt idx="3">
                  <c:v>189</c:v>
                </c:pt>
                <c:pt idx="4">
                  <c:v>163</c:v>
                </c:pt>
                <c:pt idx="5">
                  <c:v>145</c:v>
                </c:pt>
                <c:pt idx="6">
                  <c:v>0</c:v>
                </c:pt>
                <c:pt idx="7">
                  <c:v>0</c:v>
                </c:pt>
                <c:pt idx="8">
                  <c:v>205</c:v>
                </c:pt>
                <c:pt idx="9">
                  <c:v>279</c:v>
                </c:pt>
                <c:pt idx="10">
                  <c:v>150</c:v>
                </c:pt>
                <c:pt idx="11">
                  <c:v>141</c:v>
                </c:pt>
              </c:numCache>
            </c:numRef>
          </c:cat>
          <c:val>
            <c:numRef>
              <c:f>'METERING FORMATION TAHUNAN'!#REF!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84-41C3-BC02-591C217FCBA0}"/>
            </c:ext>
          </c:extLst>
        </c:ser>
        <c:ser>
          <c:idx val="0"/>
          <c:order val="1"/>
          <c:tx>
            <c:strRef>
              <c:f>'MARET 2020'!$B$87</c:f>
              <c:strCache>
                <c:ptCount val="1"/>
                <c:pt idx="0">
                  <c:v>NFI PRODUCTION SOFT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'MARET 2020'!$E$82:$P$82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318</c:v>
                </c:pt>
                <c:pt idx="3">
                  <c:v>189</c:v>
                </c:pt>
                <c:pt idx="4">
                  <c:v>163</c:v>
                </c:pt>
                <c:pt idx="5">
                  <c:v>145</c:v>
                </c:pt>
                <c:pt idx="6">
                  <c:v>0</c:v>
                </c:pt>
                <c:pt idx="7">
                  <c:v>0</c:v>
                </c:pt>
                <c:pt idx="8">
                  <c:v>205</c:v>
                </c:pt>
                <c:pt idx="9">
                  <c:v>279</c:v>
                </c:pt>
                <c:pt idx="10">
                  <c:v>150</c:v>
                </c:pt>
                <c:pt idx="11">
                  <c:v>141</c:v>
                </c:pt>
              </c:numCache>
            </c:numRef>
          </c:cat>
          <c:val>
            <c:numRef>
              <c:f>'MARET 2020'!$D$87:$P$87</c:f>
              <c:numCache>
                <c:formatCode>_(* #,##0_);_(* \(#,##0\);_(* "-"??_);_(@_)</c:formatCode>
                <c:ptCount val="13"/>
                <c:pt idx="1">
                  <c:v>0</c:v>
                </c:pt>
                <c:pt idx="2">
                  <c:v>166</c:v>
                </c:pt>
                <c:pt idx="3">
                  <c:v>482</c:v>
                </c:pt>
                <c:pt idx="4">
                  <c:v>335</c:v>
                </c:pt>
                <c:pt idx="5">
                  <c:v>319</c:v>
                </c:pt>
                <c:pt idx="6">
                  <c:v>90</c:v>
                </c:pt>
                <c:pt idx="7">
                  <c:v>0</c:v>
                </c:pt>
                <c:pt idx="8">
                  <c:v>0</c:v>
                </c:pt>
                <c:pt idx="9">
                  <c:v>226</c:v>
                </c:pt>
                <c:pt idx="10">
                  <c:v>235</c:v>
                </c:pt>
                <c:pt idx="11">
                  <c:v>191</c:v>
                </c:pt>
                <c:pt idx="12">
                  <c:v>290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84-41C3-BC02-591C217FCBA0}"/>
            </c:ext>
          </c:extLst>
        </c:ser>
        <c:ser>
          <c:idx val="1"/>
          <c:order val="2"/>
          <c:tx>
            <c:strRef>
              <c:f>'MARET 2020'!$B$92</c:f>
              <c:strCache>
                <c:ptCount val="1"/>
                <c:pt idx="0">
                  <c:v>HNI SOFT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'MARET 2020'!$E$82:$P$82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318</c:v>
                </c:pt>
                <c:pt idx="3">
                  <c:v>189</c:v>
                </c:pt>
                <c:pt idx="4">
                  <c:v>163</c:v>
                </c:pt>
                <c:pt idx="5">
                  <c:v>145</c:v>
                </c:pt>
                <c:pt idx="6">
                  <c:v>0</c:v>
                </c:pt>
                <c:pt idx="7">
                  <c:v>0</c:v>
                </c:pt>
                <c:pt idx="8">
                  <c:v>205</c:v>
                </c:pt>
                <c:pt idx="9">
                  <c:v>279</c:v>
                </c:pt>
                <c:pt idx="10">
                  <c:v>150</c:v>
                </c:pt>
                <c:pt idx="11">
                  <c:v>141</c:v>
                </c:pt>
              </c:numCache>
            </c:numRef>
          </c:cat>
          <c:val>
            <c:numRef>
              <c:f>'MARET 2020'!$E$92:$P$92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43</c:v>
                </c:pt>
                <c:pt idx="3">
                  <c:v>39</c:v>
                </c:pt>
                <c:pt idx="4">
                  <c:v>37</c:v>
                </c:pt>
                <c:pt idx="5">
                  <c:v>26</c:v>
                </c:pt>
                <c:pt idx="6">
                  <c:v>0</c:v>
                </c:pt>
                <c:pt idx="7">
                  <c:v>0</c:v>
                </c:pt>
                <c:pt idx="8">
                  <c:v>51</c:v>
                </c:pt>
                <c:pt idx="9">
                  <c:v>36</c:v>
                </c:pt>
                <c:pt idx="10">
                  <c:v>16</c:v>
                </c:pt>
                <c:pt idx="11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184-41C3-BC02-591C217FCBA0}"/>
            </c:ext>
          </c:extLst>
        </c:ser>
        <c:dLbls>
          <c:showVal val="1"/>
        </c:dLbls>
        <c:gapWidth val="444"/>
        <c:overlap val="-90"/>
        <c:axId val="134650880"/>
        <c:axId val="134664960"/>
      </c:barChart>
      <c:catAx>
        <c:axId val="1346508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4960"/>
        <c:crosses val="autoZero"/>
        <c:auto val="1"/>
        <c:lblAlgn val="ctr"/>
        <c:lblOffset val="100"/>
      </c:catAx>
      <c:valAx>
        <c:axId val="13466496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346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66" l="0.70000000000000062" r="0.70000000000000062" t="0.750000000000012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USAGE COMPARISON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3.7832048399007882E-2"/>
          <c:y val="0.15443197335226713"/>
          <c:w val="0.88546242736318193"/>
          <c:h val="0.74127202950174254"/>
        </c:manualLayout>
      </c:layout>
      <c:barChart>
        <c:barDir val="col"/>
        <c:grouping val="clustered"/>
        <c:ser>
          <c:idx val="2"/>
          <c:order val="0"/>
          <c:tx>
            <c:strRef>
              <c:f>'METERING FORMATION TAHUNAN'!#REF!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'JANUARI 2020'!$E$82:$P$82</c:f>
              <c:numCache>
                <c:formatCode>_(* #,##0_);_(* \(#,##0\);_(* "-"??_);_(@_)</c:formatCode>
                <c:ptCount val="12"/>
                <c:pt idx="0">
                  <c:v>785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390</c:v>
                </c:pt>
                <c:pt idx="6">
                  <c:v>442</c:v>
                </c:pt>
                <c:pt idx="7">
                  <c:v>410</c:v>
                </c:pt>
                <c:pt idx="8">
                  <c:v>338</c:v>
                </c:pt>
                <c:pt idx="9">
                  <c:v>371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'METERING FORMATION TAHUNAN'!#REF!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C0-4854-A6BE-D252DE4C3055}"/>
            </c:ext>
          </c:extLst>
        </c:ser>
        <c:ser>
          <c:idx val="0"/>
          <c:order val="1"/>
          <c:tx>
            <c:strRef>
              <c:f>'JANUARI 2020'!$B$87</c:f>
              <c:strCache>
                <c:ptCount val="1"/>
                <c:pt idx="0">
                  <c:v>NFI PRODUCTION SOFT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'JANUARI 2020'!$E$82:$P$82</c:f>
              <c:numCache>
                <c:formatCode>_(* #,##0_);_(* \(#,##0\);_(* "-"??_);_(@_)</c:formatCode>
                <c:ptCount val="12"/>
                <c:pt idx="0">
                  <c:v>785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390</c:v>
                </c:pt>
                <c:pt idx="6">
                  <c:v>442</c:v>
                </c:pt>
                <c:pt idx="7">
                  <c:v>410</c:v>
                </c:pt>
                <c:pt idx="8">
                  <c:v>338</c:v>
                </c:pt>
                <c:pt idx="9">
                  <c:v>371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'JANUARI 2020'!$D$87:$P$87</c:f>
              <c:numCache>
                <c:formatCode>_(* #,##0_);_(* \(#,##0\);_(* "-"??_);_(@_)</c:formatCode>
                <c:ptCount val="13"/>
                <c:pt idx="1">
                  <c:v>530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26.300000000000182</c:v>
                </c:pt>
                <c:pt idx="6">
                  <c:v>311</c:v>
                </c:pt>
                <c:pt idx="7">
                  <c:v>319.5</c:v>
                </c:pt>
                <c:pt idx="8">
                  <c:v>114.69999999999982</c:v>
                </c:pt>
                <c:pt idx="9">
                  <c:v>299.69999999999982</c:v>
                </c:pt>
                <c:pt idx="10">
                  <c:v>275.69999999999982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C0-4854-A6BE-D252DE4C3055}"/>
            </c:ext>
          </c:extLst>
        </c:ser>
        <c:ser>
          <c:idx val="1"/>
          <c:order val="2"/>
          <c:tx>
            <c:strRef>
              <c:f>'JANUARI 2020'!$B$93</c:f>
              <c:strCache>
                <c:ptCount val="1"/>
                <c:pt idx="0">
                  <c:v>HNI PRODUCTION SOFT WATER (RUBY)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'JANUARI 2020'!$E$82:$P$82</c:f>
              <c:numCache>
                <c:formatCode>_(* #,##0_);_(* \(#,##0\);_(* "-"??_);_(@_)</c:formatCode>
                <c:ptCount val="12"/>
                <c:pt idx="0">
                  <c:v>785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390</c:v>
                </c:pt>
                <c:pt idx="6">
                  <c:v>442</c:v>
                </c:pt>
                <c:pt idx="7">
                  <c:v>410</c:v>
                </c:pt>
                <c:pt idx="8">
                  <c:v>338</c:v>
                </c:pt>
                <c:pt idx="9">
                  <c:v>371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'JANUARI 2020'!$E$93:$P$93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0.6999999999998181</c:v>
                </c:pt>
                <c:pt idx="5">
                  <c:v>0</c:v>
                </c:pt>
                <c:pt idx="6">
                  <c:v>38.5</c:v>
                </c:pt>
                <c:pt idx="7">
                  <c:v>23.300000000000182</c:v>
                </c:pt>
                <c:pt idx="8">
                  <c:v>3.3000000000001819</c:v>
                </c:pt>
                <c:pt idx="9">
                  <c:v>6.3000000000001819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C0-4854-A6BE-D252DE4C3055}"/>
            </c:ext>
          </c:extLst>
        </c:ser>
        <c:dLbls>
          <c:showVal val="1"/>
        </c:dLbls>
        <c:gapWidth val="444"/>
        <c:overlap val="-90"/>
        <c:axId val="137081984"/>
        <c:axId val="137083520"/>
      </c:barChart>
      <c:catAx>
        <c:axId val="1370819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83520"/>
        <c:crosses val="autoZero"/>
        <c:auto val="1"/>
        <c:lblAlgn val="ctr"/>
        <c:lblOffset val="100"/>
      </c:catAx>
      <c:valAx>
        <c:axId val="13708352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370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602426</xdr:colOff>
      <xdr:row>72</xdr:row>
      <xdr:rowOff>0</xdr:rowOff>
    </xdr:from>
    <xdr:to>
      <xdr:col>18</xdr:col>
      <xdr:colOff>81643</xdr:colOff>
      <xdr:row>97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133</xdr:row>
      <xdr:rowOff>160336</xdr:rowOff>
    </xdr:from>
    <xdr:to>
      <xdr:col>17</xdr:col>
      <xdr:colOff>47624</xdr:colOff>
      <xdr:row>159</xdr:row>
      <xdr:rowOff>-1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</xdr:colOff>
      <xdr:row>161</xdr:row>
      <xdr:rowOff>23812</xdr:rowOff>
    </xdr:from>
    <xdr:to>
      <xdr:col>17</xdr:col>
      <xdr:colOff>0</xdr:colOff>
      <xdr:row>187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194</xdr:row>
      <xdr:rowOff>185736</xdr:rowOff>
    </xdr:from>
    <xdr:to>
      <xdr:col>16</xdr:col>
      <xdr:colOff>843643</xdr:colOff>
      <xdr:row>219</xdr:row>
      <xdr:rowOff>162357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2272393</xdr:colOff>
      <xdr:row>107</xdr:row>
      <xdr:rowOff>126299</xdr:rowOff>
    </xdr:from>
    <xdr:to>
      <xdr:col>18</xdr:col>
      <xdr:colOff>81643</xdr:colOff>
      <xdr:row>130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2381250</xdr:colOff>
      <xdr:row>116</xdr:row>
      <xdr:rowOff>108857</xdr:rowOff>
    </xdr:from>
    <xdr:to>
      <xdr:col>18</xdr:col>
      <xdr:colOff>81643</xdr:colOff>
      <xdr:row>131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2272393</xdr:colOff>
      <xdr:row>107</xdr:row>
      <xdr:rowOff>126299</xdr:rowOff>
    </xdr:from>
    <xdr:to>
      <xdr:col>18</xdr:col>
      <xdr:colOff>81643</xdr:colOff>
      <xdr:row>130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2381250</xdr:colOff>
      <xdr:row>116</xdr:row>
      <xdr:rowOff>108857</xdr:rowOff>
    </xdr:from>
    <xdr:to>
      <xdr:col>18</xdr:col>
      <xdr:colOff>81643</xdr:colOff>
      <xdr:row>131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2272393</xdr:colOff>
      <xdr:row>107</xdr:row>
      <xdr:rowOff>126299</xdr:rowOff>
    </xdr:from>
    <xdr:to>
      <xdr:col>18</xdr:col>
      <xdr:colOff>81643</xdr:colOff>
      <xdr:row>130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2381250</xdr:colOff>
      <xdr:row>116</xdr:row>
      <xdr:rowOff>108857</xdr:rowOff>
    </xdr:from>
    <xdr:to>
      <xdr:col>18</xdr:col>
      <xdr:colOff>81643</xdr:colOff>
      <xdr:row>131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2272393</xdr:colOff>
      <xdr:row>107</xdr:row>
      <xdr:rowOff>126299</xdr:rowOff>
    </xdr:from>
    <xdr:to>
      <xdr:col>18</xdr:col>
      <xdr:colOff>81643</xdr:colOff>
      <xdr:row>130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2381250</xdr:colOff>
      <xdr:row>116</xdr:row>
      <xdr:rowOff>108857</xdr:rowOff>
    </xdr:from>
    <xdr:to>
      <xdr:col>18</xdr:col>
      <xdr:colOff>81643</xdr:colOff>
      <xdr:row>131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2272393</xdr:colOff>
      <xdr:row>107</xdr:row>
      <xdr:rowOff>126299</xdr:rowOff>
    </xdr:from>
    <xdr:to>
      <xdr:col>18</xdr:col>
      <xdr:colOff>81643</xdr:colOff>
      <xdr:row>130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2381250</xdr:colOff>
      <xdr:row>116</xdr:row>
      <xdr:rowOff>108857</xdr:rowOff>
    </xdr:from>
    <xdr:to>
      <xdr:col>18</xdr:col>
      <xdr:colOff>81643</xdr:colOff>
      <xdr:row>131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2272393</xdr:colOff>
      <xdr:row>107</xdr:row>
      <xdr:rowOff>126299</xdr:rowOff>
    </xdr:from>
    <xdr:to>
      <xdr:col>18</xdr:col>
      <xdr:colOff>81643</xdr:colOff>
      <xdr:row>130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2381250</xdr:colOff>
      <xdr:row>116</xdr:row>
      <xdr:rowOff>108857</xdr:rowOff>
    </xdr:from>
    <xdr:to>
      <xdr:col>18</xdr:col>
      <xdr:colOff>81643</xdr:colOff>
      <xdr:row>131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2272393</xdr:colOff>
      <xdr:row>107</xdr:row>
      <xdr:rowOff>126299</xdr:rowOff>
    </xdr:from>
    <xdr:to>
      <xdr:col>18</xdr:col>
      <xdr:colOff>81643</xdr:colOff>
      <xdr:row>130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3.%20Utility/Energy%20Monitoring/Monitoring%20Konsumsi%20Energi%202019/Steam%20&amp;%20Gas/MONITORING%20STEAM%20&amp;%20GAS%202019%201901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01-%20Mampu%20Telusur\12-WTP%20Online\05.%20Water%20Balance\2020\004%20RTD%20SENTUL%2012%20-%20Monitoring%20Water%20Consumption%20April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01-%20Mampu%20Telusur\12-WTP%20Online\05.%20Water%20Balance\2020\006%20RTD%20SENTUL%2012%20-%20Monitoring%20Water%20Consumption%20Juni%2020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EAM &amp; GAS BALANCE"/>
      <sheetName val="STEAM &amp; GAS 2015"/>
      <sheetName val="STEAM &amp; GAS 2016"/>
      <sheetName val="STEAM &amp; GAS 2017"/>
      <sheetName val="STEAM &amp; GAS 2018"/>
      <sheetName val="STEAM &amp; GAS 2019"/>
      <sheetName val="JANUARI 2019"/>
      <sheetName val="FEBRUARI 2019"/>
      <sheetName val="MARET 2019"/>
      <sheetName val="APRIL 2019"/>
      <sheetName val="MEI 2019"/>
      <sheetName val="JUNI 2019"/>
      <sheetName val="JULI 2019"/>
      <sheetName val="AGUSTUS 2019"/>
      <sheetName val="SEPTEMBER 2019"/>
      <sheetName val="OKTOBER 2019"/>
      <sheetName val="NOVEMBER 2019"/>
      <sheetName val="DESEMBER 2019"/>
    </sheetNames>
    <sheetDataSet>
      <sheetData sheetId="0"/>
      <sheetData sheetId="1"/>
      <sheetData sheetId="2"/>
      <sheetData sheetId="3"/>
      <sheetData sheetId="4"/>
      <sheetData sheetId="5"/>
      <sheetData sheetId="6">
        <row r="86">
          <cell r="E86">
            <v>0</v>
          </cell>
          <cell r="F86">
            <v>2110.206119999988</v>
          </cell>
          <cell r="G86">
            <v>2668.3113600000506</v>
          </cell>
          <cell r="H86">
            <v>2154.6228000000119</v>
          </cell>
          <cell r="I86">
            <v>945.71663999999873</v>
          </cell>
          <cell r="J86">
            <v>0</v>
          </cell>
          <cell r="K86">
            <v>2578.6503599999705</v>
          </cell>
          <cell r="L86">
            <v>3057.8539200000232</v>
          </cell>
          <cell r="M86">
            <v>2057.7889199999627</v>
          </cell>
          <cell r="N86">
            <v>1521.4782000000123</v>
          </cell>
          <cell r="O86">
            <v>1332.7762799999909</v>
          </cell>
          <cell r="P86">
            <v>284.15639999997802</v>
          </cell>
          <cell r="Q86">
            <v>0</v>
          </cell>
          <cell r="R86">
            <v>2221.9375200000359</v>
          </cell>
          <cell r="S86">
            <v>2234.3521200000541</v>
          </cell>
          <cell r="T86">
            <v>2017.5104399999836</v>
          </cell>
          <cell r="U86">
            <v>863.50439999997616</v>
          </cell>
          <cell r="V86">
            <v>683.90651999996044</v>
          </cell>
          <cell r="W86">
            <v>0</v>
          </cell>
          <cell r="X86">
            <v>0</v>
          </cell>
          <cell r="Y86">
            <v>2450.6420399999479</v>
          </cell>
          <cell r="Z86">
            <v>2557.9593599999789</v>
          </cell>
          <cell r="AA86">
            <v>2615.066519999993</v>
          </cell>
          <cell r="AB86">
            <v>1935.8499600000214</v>
          </cell>
          <cell r="AC86">
            <v>418.50996000005398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</row>
        <row r="89">
          <cell r="E89">
            <v>0</v>
          </cell>
          <cell r="F89">
            <v>0</v>
          </cell>
          <cell r="G89" t="str">
            <v xml:space="preserve">   </v>
          </cell>
          <cell r="H89">
            <v>0</v>
          </cell>
          <cell r="I89">
            <v>0</v>
          </cell>
          <cell r="J89">
            <v>0</v>
          </cell>
          <cell r="K89">
            <v>738.51831672885976</v>
          </cell>
          <cell r="L89">
            <v>867.37075639707166</v>
          </cell>
          <cell r="M89">
            <v>301.49439497614134</v>
          </cell>
          <cell r="N89">
            <v>37.236177000000303</v>
          </cell>
          <cell r="O89">
            <v>34.714172874418367</v>
          </cell>
          <cell r="P89">
            <v>0</v>
          </cell>
          <cell r="Q89">
            <v>0</v>
          </cell>
          <cell r="R89">
            <v>640.31728359593524</v>
          </cell>
          <cell r="S89">
            <v>619.12002875913913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680.13214627622858</v>
          </cell>
          <cell r="Z89">
            <v>572.03026179709673</v>
          </cell>
          <cell r="AA89">
            <v>607.70535716929317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</row>
        <row r="91">
          <cell r="E91">
            <v>0</v>
          </cell>
          <cell r="F91">
            <v>66.699722938834228</v>
          </cell>
          <cell r="G91">
            <v>251.62039909246081</v>
          </cell>
          <cell r="H91">
            <v>365.1401932075492</v>
          </cell>
          <cell r="I91">
            <v>0</v>
          </cell>
          <cell r="J91">
            <v>0</v>
          </cell>
          <cell r="K91">
            <v>93.895428812931954</v>
          </cell>
          <cell r="L91">
            <v>0</v>
          </cell>
          <cell r="M91">
            <v>757.66907023851832</v>
          </cell>
          <cell r="N91">
            <v>1008.9802800000081</v>
          </cell>
          <cell r="O91">
            <v>782.10204958139002</v>
          </cell>
          <cell r="P91">
            <v>0</v>
          </cell>
          <cell r="Q91">
            <v>0</v>
          </cell>
          <cell r="R91">
            <v>87.546574680251808</v>
          </cell>
          <cell r="S91">
            <v>22.163702481752363</v>
          </cell>
          <cell r="T91">
            <v>12.932759230769125</v>
          </cell>
          <cell r="U91">
            <v>407.37472321203393</v>
          </cell>
          <cell r="V91">
            <v>211.43674854960611</v>
          </cell>
          <cell r="W91">
            <v>0</v>
          </cell>
          <cell r="X91">
            <v>0</v>
          </cell>
          <cell r="Y91">
            <v>7.0920974585633845</v>
          </cell>
          <cell r="Z91">
            <v>454.22408193236339</v>
          </cell>
          <cell r="AA91">
            <v>407.31547849449458</v>
          </cell>
          <cell r="AB91">
            <v>424.11211810235011</v>
          </cell>
          <cell r="AC91">
            <v>17.326845477709242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</row>
      </sheetData>
      <sheetData sheetId="7">
        <row r="86">
          <cell r="D86">
            <v>0</v>
          </cell>
          <cell r="E86">
            <v>582.10679999995045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1237.8735599999782</v>
          </cell>
          <cell r="L86">
            <v>2935.6390799999936</v>
          </cell>
          <cell r="M86">
            <v>2578.3744799999986</v>
          </cell>
          <cell r="N86">
            <v>331.33187999995425</v>
          </cell>
          <cell r="O86">
            <v>2656.7243999999482</v>
          </cell>
          <cell r="P86">
            <v>3274.1438400000334</v>
          </cell>
          <cell r="Q86">
            <v>2796.8714400000172</v>
          </cell>
          <cell r="R86">
            <v>2407.3288800000446</v>
          </cell>
          <cell r="S86">
            <v>1717.0771200000308</v>
          </cell>
          <cell r="T86">
            <v>702.94224000000395</v>
          </cell>
          <cell r="U86">
            <v>0</v>
          </cell>
          <cell r="V86">
            <v>2873.8419599999906</v>
          </cell>
          <cell r="W86">
            <v>2592.9961200000253</v>
          </cell>
          <cell r="X86">
            <v>1992.4053599999752</v>
          </cell>
          <cell r="Y86">
            <v>1787.4265199999791</v>
          </cell>
          <cell r="Z86">
            <v>1637.0719200000167</v>
          </cell>
          <cell r="AA86">
            <v>674.52659999998286</v>
          </cell>
          <cell r="AB86">
            <v>0</v>
          </cell>
          <cell r="AC86">
            <v>0</v>
          </cell>
          <cell r="AD86">
            <v>1279.5314400000498</v>
          </cell>
          <cell r="AE86">
            <v>626.24760000000242</v>
          </cell>
          <cell r="AF86">
            <v>520.0337999999756</v>
          </cell>
          <cell r="AG86">
            <v>0</v>
          </cell>
          <cell r="AH86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814.06495082863387</v>
          </cell>
          <cell r="M89">
            <v>669.73813183618347</v>
          </cell>
          <cell r="N89">
            <v>0</v>
          </cell>
          <cell r="O89">
            <v>758.39278304820425</v>
          </cell>
          <cell r="P89">
            <v>880.02210059880338</v>
          </cell>
          <cell r="Q89">
            <v>712.63084821559414</v>
          </cell>
          <cell r="R89">
            <v>566.64078850222882</v>
          </cell>
          <cell r="S89">
            <v>0</v>
          </cell>
          <cell r="T89">
            <v>9.5584213937677589</v>
          </cell>
          <cell r="U89">
            <v>0</v>
          </cell>
          <cell r="V89">
            <v>803.58713265051631</v>
          </cell>
          <cell r="W89">
            <v>2058.6508414056989</v>
          </cell>
          <cell r="X89">
            <v>888.10176806721586</v>
          </cell>
          <cell r="Y89">
            <v>765.21021611696915</v>
          </cell>
          <cell r="Z89">
            <v>621.08831046632747</v>
          </cell>
          <cell r="AA89">
            <v>2.1760371282653068E-14</v>
          </cell>
          <cell r="AB89">
            <v>0</v>
          </cell>
          <cell r="AC89">
            <v>0</v>
          </cell>
          <cell r="AD89">
            <v>825.21733175383747</v>
          </cell>
          <cell r="AE89">
            <v>400.30995016251507</v>
          </cell>
          <cell r="AF89">
            <v>0</v>
          </cell>
          <cell r="AG89">
            <v>0</v>
          </cell>
          <cell r="AH89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144.98422888888635</v>
          </cell>
          <cell r="L91">
            <v>127.92340448901925</v>
          </cell>
          <cell r="M91">
            <v>0</v>
          </cell>
          <cell r="N91">
            <v>0</v>
          </cell>
          <cell r="O91">
            <v>56.488385291978545</v>
          </cell>
          <cell r="P91">
            <v>89.638733730744391</v>
          </cell>
          <cell r="Q91">
            <v>155.60687235004443</v>
          </cell>
          <cell r="R91">
            <v>52.867249139308882</v>
          </cell>
          <cell r="S91">
            <v>233.70425829868094</v>
          </cell>
          <cell r="T91">
            <v>215.06448135977459</v>
          </cell>
          <cell r="U91">
            <v>0</v>
          </cell>
          <cell r="V91">
            <v>61.060200692041327</v>
          </cell>
          <cell r="W91">
            <v>118.82439346640544</v>
          </cell>
          <cell r="X91">
            <v>237.31243966386259</v>
          </cell>
          <cell r="Y91">
            <v>194.5695805686411</v>
          </cell>
          <cell r="Z91">
            <v>496.68215419689625</v>
          </cell>
          <cell r="AA91">
            <v>0.88520551181100116</v>
          </cell>
          <cell r="AB91">
            <v>0</v>
          </cell>
          <cell r="AC91">
            <v>0</v>
          </cell>
          <cell r="AD91">
            <v>263.35822491066546</v>
          </cell>
          <cell r="AE91">
            <v>71.920092741062035</v>
          </cell>
          <cell r="AF91">
            <v>144.45383333332657</v>
          </cell>
          <cell r="AG91">
            <v>0</v>
          </cell>
          <cell r="AH91">
            <v>0</v>
          </cell>
        </row>
      </sheetData>
      <sheetData sheetId="8">
        <row r="164">
          <cell r="AJ164">
            <v>0</v>
          </cell>
        </row>
      </sheetData>
      <sheetData sheetId="9">
        <row r="86">
          <cell r="E86">
            <v>2623.390000000014</v>
          </cell>
        </row>
      </sheetData>
      <sheetData sheetId="10">
        <row r="87">
          <cell r="E87">
            <v>736.40000000002328</v>
          </cell>
        </row>
      </sheetData>
      <sheetData sheetId="11">
        <row r="87">
          <cell r="E87">
            <v>0</v>
          </cell>
        </row>
      </sheetData>
      <sheetData sheetId="12">
        <row r="87">
          <cell r="E87">
            <v>0</v>
          </cell>
        </row>
      </sheetData>
      <sheetData sheetId="13">
        <row r="87">
          <cell r="E87">
            <v>0</v>
          </cell>
        </row>
      </sheetData>
      <sheetData sheetId="14">
        <row r="87">
          <cell r="E87">
            <v>0</v>
          </cell>
        </row>
      </sheetData>
      <sheetData sheetId="15">
        <row r="86">
          <cell r="E86">
            <v>0</v>
          </cell>
        </row>
      </sheetData>
      <sheetData sheetId="16">
        <row r="86">
          <cell r="E86">
            <v>0</v>
          </cell>
        </row>
      </sheetData>
      <sheetData sheetId="17">
        <row r="86">
          <cell r="E8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pril"/>
      <sheetName val="Desember"/>
      <sheetName val="Consumption Summ."/>
      <sheetName val="Report"/>
      <sheetName val="Weekly DW Monitoring"/>
    </sheetNames>
    <sheetDataSet>
      <sheetData sheetId="0">
        <row r="3">
          <cell r="D3">
            <v>58579</v>
          </cell>
          <cell r="E3">
            <v>58605</v>
          </cell>
          <cell r="F3">
            <v>58627</v>
          </cell>
          <cell r="I3">
            <v>58638</v>
          </cell>
          <cell r="J3">
            <v>58657</v>
          </cell>
          <cell r="K3">
            <v>58703</v>
          </cell>
          <cell r="L3">
            <v>58737</v>
          </cell>
          <cell r="O3">
            <v>58772</v>
          </cell>
          <cell r="P3">
            <v>58857</v>
          </cell>
          <cell r="Q3">
            <v>58951</v>
          </cell>
          <cell r="R3">
            <v>59022</v>
          </cell>
          <cell r="S3">
            <v>59073</v>
          </cell>
          <cell r="T3">
            <v>59169</v>
          </cell>
          <cell r="U3">
            <v>59227</v>
          </cell>
          <cell r="W3">
            <v>59227</v>
          </cell>
          <cell r="X3">
            <v>59277</v>
          </cell>
          <cell r="Y3">
            <v>59316</v>
          </cell>
          <cell r="Z3">
            <v>59327</v>
          </cell>
          <cell r="AD3">
            <v>59350</v>
          </cell>
          <cell r="AE3">
            <v>59446</v>
          </cell>
          <cell r="AF3">
            <v>59491</v>
          </cell>
          <cell r="AG3">
            <v>59504</v>
          </cell>
        </row>
        <row r="4">
          <cell r="D4">
            <v>63973</v>
          </cell>
          <cell r="E4">
            <v>63999</v>
          </cell>
          <cell r="F4">
            <v>64021</v>
          </cell>
          <cell r="I4">
            <v>64032</v>
          </cell>
          <cell r="J4">
            <v>64052</v>
          </cell>
          <cell r="K4">
            <v>64099</v>
          </cell>
          <cell r="L4">
            <v>64132</v>
          </cell>
          <cell r="O4">
            <v>64169</v>
          </cell>
          <cell r="P4">
            <v>64258</v>
          </cell>
          <cell r="Q4">
            <v>64359</v>
          </cell>
          <cell r="R4">
            <v>64432</v>
          </cell>
          <cell r="S4">
            <v>64485</v>
          </cell>
          <cell r="T4">
            <v>64585</v>
          </cell>
          <cell r="U4">
            <v>64644</v>
          </cell>
          <cell r="W4">
            <v>64644</v>
          </cell>
          <cell r="X4">
            <v>64695</v>
          </cell>
          <cell r="Y4">
            <v>64736</v>
          </cell>
          <cell r="Z4">
            <v>64746</v>
          </cell>
          <cell r="AD4">
            <v>64770</v>
          </cell>
          <cell r="AE4">
            <v>64867</v>
          </cell>
          <cell r="AF4">
            <v>64912</v>
          </cell>
          <cell r="AG4">
            <v>64925</v>
          </cell>
        </row>
        <row r="5">
          <cell r="D5">
            <v>69930</v>
          </cell>
          <cell r="E5">
            <v>69944</v>
          </cell>
          <cell r="F5">
            <v>69974</v>
          </cell>
          <cell r="I5">
            <v>69997</v>
          </cell>
          <cell r="J5">
            <v>70021</v>
          </cell>
          <cell r="K5">
            <v>70043</v>
          </cell>
          <cell r="L5">
            <v>70083</v>
          </cell>
          <cell r="O5">
            <v>70112</v>
          </cell>
          <cell r="P5">
            <v>70167</v>
          </cell>
          <cell r="Q5">
            <v>70270</v>
          </cell>
          <cell r="R5">
            <v>70324</v>
          </cell>
          <cell r="S5">
            <v>70400</v>
          </cell>
          <cell r="T5">
            <v>70467</v>
          </cell>
          <cell r="U5">
            <v>70510</v>
          </cell>
          <cell r="W5">
            <v>70510</v>
          </cell>
          <cell r="X5">
            <v>70546</v>
          </cell>
          <cell r="Y5">
            <v>70579</v>
          </cell>
          <cell r="Z5">
            <v>70597</v>
          </cell>
          <cell r="AD5">
            <v>70606</v>
          </cell>
          <cell r="AE5">
            <v>70633</v>
          </cell>
          <cell r="AF5">
            <v>70693</v>
          </cell>
        </row>
        <row r="6">
          <cell r="D6">
            <v>72412</v>
          </cell>
          <cell r="E6">
            <v>72425</v>
          </cell>
          <cell r="F6">
            <v>72452</v>
          </cell>
          <cell r="I6">
            <v>72474</v>
          </cell>
          <cell r="J6">
            <v>72492</v>
          </cell>
          <cell r="K6">
            <v>72517</v>
          </cell>
          <cell r="L6">
            <v>72551</v>
          </cell>
          <cell r="O6">
            <v>72578</v>
          </cell>
          <cell r="P6">
            <v>72627</v>
          </cell>
          <cell r="Q6">
            <v>72719</v>
          </cell>
          <cell r="R6">
            <v>72768</v>
          </cell>
          <cell r="S6">
            <v>72838</v>
          </cell>
          <cell r="T6">
            <v>72899</v>
          </cell>
          <cell r="U6">
            <v>72935</v>
          </cell>
          <cell r="W6">
            <v>72935</v>
          </cell>
          <cell r="X6">
            <v>72968</v>
          </cell>
          <cell r="Y6">
            <v>72998</v>
          </cell>
          <cell r="Z6">
            <v>73014</v>
          </cell>
          <cell r="AD6">
            <v>73023</v>
          </cell>
          <cell r="AE6">
            <v>73045</v>
          </cell>
          <cell r="AF6">
            <v>73100</v>
          </cell>
          <cell r="AG6">
            <v>73159</v>
          </cell>
        </row>
        <row r="17">
          <cell r="D17">
            <v>91027</v>
          </cell>
          <cell r="E17">
            <v>91285</v>
          </cell>
          <cell r="F17">
            <v>91469</v>
          </cell>
          <cell r="I17">
            <v>91711</v>
          </cell>
          <cell r="J17">
            <v>91953</v>
          </cell>
          <cell r="K17">
            <v>92212</v>
          </cell>
          <cell r="L17">
            <v>92429</v>
          </cell>
          <cell r="O17">
            <v>92664</v>
          </cell>
          <cell r="P17">
            <v>92795</v>
          </cell>
          <cell r="Q17">
            <v>92877</v>
          </cell>
          <cell r="R17">
            <v>93177</v>
          </cell>
          <cell r="S17">
            <v>93466</v>
          </cell>
          <cell r="T17">
            <v>93623</v>
          </cell>
          <cell r="U17">
            <v>93802</v>
          </cell>
          <cell r="W17">
            <v>93810</v>
          </cell>
          <cell r="X17">
            <v>94056</v>
          </cell>
          <cell r="Y17">
            <v>94283</v>
          </cell>
          <cell r="Z17">
            <v>94501</v>
          </cell>
          <cell r="AD17">
            <v>94592</v>
          </cell>
          <cell r="AE17">
            <v>94870</v>
          </cell>
          <cell r="AF17">
            <v>95150</v>
          </cell>
          <cell r="AG17">
            <v>95340</v>
          </cell>
        </row>
        <row r="18">
          <cell r="D18">
            <v>100531</v>
          </cell>
          <cell r="E18">
            <v>100638</v>
          </cell>
          <cell r="F18">
            <v>100715</v>
          </cell>
          <cell r="I18">
            <v>100817</v>
          </cell>
          <cell r="J18">
            <v>100921</v>
          </cell>
          <cell r="K18">
            <v>101034</v>
          </cell>
          <cell r="L18">
            <v>101128</v>
          </cell>
          <cell r="O18">
            <v>101231</v>
          </cell>
          <cell r="P18">
            <v>101293</v>
          </cell>
          <cell r="Q18">
            <v>101328</v>
          </cell>
          <cell r="R18">
            <v>101449</v>
          </cell>
          <cell r="S18">
            <v>101568</v>
          </cell>
          <cell r="T18">
            <v>101634</v>
          </cell>
          <cell r="U18">
            <v>101712</v>
          </cell>
          <cell r="W18">
            <v>101716</v>
          </cell>
          <cell r="X18">
            <v>101820</v>
          </cell>
          <cell r="Y18">
            <v>101916</v>
          </cell>
          <cell r="Z18">
            <v>102012</v>
          </cell>
          <cell r="AD18">
            <v>102052</v>
          </cell>
          <cell r="AE18">
            <v>102170</v>
          </cell>
          <cell r="AF18">
            <v>102291</v>
          </cell>
          <cell r="AG18">
            <v>102374</v>
          </cell>
        </row>
        <row r="19">
          <cell r="D19">
            <v>1220998</v>
          </cell>
          <cell r="E19">
            <v>1221070</v>
          </cell>
          <cell r="F19">
            <v>1221124</v>
          </cell>
          <cell r="I19">
            <v>1221176</v>
          </cell>
          <cell r="J19">
            <v>1221232</v>
          </cell>
          <cell r="K19">
            <v>1221290</v>
          </cell>
          <cell r="L19">
            <v>1221348</v>
          </cell>
          <cell r="O19">
            <v>1221412</v>
          </cell>
          <cell r="P19">
            <v>1221455</v>
          </cell>
          <cell r="Q19">
            <v>1221493</v>
          </cell>
          <cell r="R19">
            <v>1221561</v>
          </cell>
          <cell r="S19">
            <v>1221631</v>
          </cell>
          <cell r="T19">
            <v>1221672</v>
          </cell>
          <cell r="U19">
            <v>1221714</v>
          </cell>
          <cell r="W19">
            <v>1221714</v>
          </cell>
          <cell r="X19">
            <v>1221782</v>
          </cell>
          <cell r="Y19">
            <v>1221841</v>
          </cell>
          <cell r="Z19">
            <v>1221889</v>
          </cell>
          <cell r="AD19">
            <v>1221932</v>
          </cell>
          <cell r="AE19">
            <v>1222000</v>
          </cell>
          <cell r="AF19">
            <v>1222078</v>
          </cell>
          <cell r="AG19">
            <v>1222130</v>
          </cell>
        </row>
        <row r="21">
          <cell r="D21">
            <v>56709</v>
          </cell>
          <cell r="E21">
            <v>56773</v>
          </cell>
          <cell r="F21">
            <v>56828</v>
          </cell>
          <cell r="I21">
            <v>56860</v>
          </cell>
          <cell r="J21">
            <v>56923</v>
          </cell>
          <cell r="K21">
            <v>57003</v>
          </cell>
          <cell r="L21">
            <v>57037</v>
          </cell>
          <cell r="O21">
            <v>57066</v>
          </cell>
          <cell r="P21">
            <v>57143</v>
          </cell>
          <cell r="Q21">
            <v>57206</v>
          </cell>
          <cell r="R21">
            <v>57301</v>
          </cell>
          <cell r="S21">
            <v>57342</v>
          </cell>
          <cell r="T21">
            <v>57411</v>
          </cell>
          <cell r="U21">
            <v>57436</v>
          </cell>
          <cell r="W21">
            <v>57437</v>
          </cell>
          <cell r="X21">
            <v>57550</v>
          </cell>
          <cell r="Y21">
            <v>57622</v>
          </cell>
          <cell r="Z21">
            <v>57654</v>
          </cell>
          <cell r="AD21">
            <v>57668</v>
          </cell>
          <cell r="AE21">
            <v>57746</v>
          </cell>
          <cell r="AF21">
            <v>57798</v>
          </cell>
          <cell r="AG21">
            <v>57846</v>
          </cell>
        </row>
        <row r="23">
          <cell r="D23">
            <v>2078</v>
          </cell>
          <cell r="E23">
            <v>2093</v>
          </cell>
          <cell r="F23">
            <v>2103</v>
          </cell>
          <cell r="I23">
            <v>2103</v>
          </cell>
          <cell r="J23">
            <v>2103</v>
          </cell>
          <cell r="K23">
            <v>2108</v>
          </cell>
          <cell r="L23">
            <v>2121</v>
          </cell>
          <cell r="O23">
            <v>2121</v>
          </cell>
          <cell r="P23">
            <v>2130</v>
          </cell>
          <cell r="Q23">
            <v>2138</v>
          </cell>
          <cell r="R23">
            <v>2152</v>
          </cell>
          <cell r="S23">
            <v>2166</v>
          </cell>
          <cell r="T23">
            <v>2169</v>
          </cell>
          <cell r="U23">
            <v>2169</v>
          </cell>
          <cell r="W23">
            <v>2170</v>
          </cell>
          <cell r="X23">
            <v>2185</v>
          </cell>
          <cell r="Y23">
            <v>2197</v>
          </cell>
          <cell r="Z23">
            <v>2207</v>
          </cell>
          <cell r="AD23">
            <v>2214</v>
          </cell>
          <cell r="AE23">
            <v>2235</v>
          </cell>
          <cell r="AF23">
            <v>2247</v>
          </cell>
          <cell r="AG23">
            <v>2254</v>
          </cell>
        </row>
        <row r="24">
          <cell r="D24">
            <v>26852</v>
          </cell>
          <cell r="E24">
            <v>26908</v>
          </cell>
          <cell r="F24">
            <v>26961</v>
          </cell>
          <cell r="I24">
            <v>27002</v>
          </cell>
          <cell r="J24">
            <v>27036</v>
          </cell>
          <cell r="K24">
            <v>27107</v>
          </cell>
          <cell r="L24">
            <v>27191</v>
          </cell>
          <cell r="O24">
            <v>27237</v>
          </cell>
          <cell r="P24">
            <v>27238</v>
          </cell>
          <cell r="Q24">
            <v>27292</v>
          </cell>
          <cell r="R24">
            <v>27334</v>
          </cell>
          <cell r="S24">
            <v>27415</v>
          </cell>
          <cell r="T24">
            <v>27491</v>
          </cell>
          <cell r="U24">
            <v>27521</v>
          </cell>
          <cell r="W24">
            <v>27521</v>
          </cell>
          <cell r="X24">
            <v>27551</v>
          </cell>
          <cell r="Y24">
            <v>27597</v>
          </cell>
          <cell r="Z24">
            <v>27637</v>
          </cell>
          <cell r="AD24">
            <v>27692</v>
          </cell>
          <cell r="AE24">
            <v>27761</v>
          </cell>
          <cell r="AF24">
            <v>27825</v>
          </cell>
          <cell r="AG24">
            <v>27888</v>
          </cell>
        </row>
        <row r="25">
          <cell r="D25">
            <v>74547</v>
          </cell>
          <cell r="E25">
            <v>74701</v>
          </cell>
          <cell r="F25">
            <v>74798</v>
          </cell>
          <cell r="I25">
            <v>74918</v>
          </cell>
          <cell r="J25">
            <v>75042</v>
          </cell>
          <cell r="K25">
            <v>75214</v>
          </cell>
          <cell r="L25">
            <v>75353</v>
          </cell>
          <cell r="O25">
            <v>75495</v>
          </cell>
          <cell r="P25">
            <v>75660</v>
          </cell>
          <cell r="Q25">
            <v>75847</v>
          </cell>
          <cell r="R25">
            <v>76031</v>
          </cell>
          <cell r="S25">
            <v>76255</v>
          </cell>
          <cell r="T25">
            <v>76445</v>
          </cell>
          <cell r="U25">
            <v>76624</v>
          </cell>
          <cell r="W25">
            <v>76625</v>
          </cell>
          <cell r="X25">
            <v>76772</v>
          </cell>
          <cell r="Y25">
            <v>76890</v>
          </cell>
          <cell r="Z25">
            <v>76984</v>
          </cell>
          <cell r="AD25">
            <v>77047</v>
          </cell>
          <cell r="AE25">
            <v>77261</v>
          </cell>
          <cell r="AF25">
            <v>77467</v>
          </cell>
          <cell r="AG25">
            <v>77602</v>
          </cell>
        </row>
        <row r="26">
          <cell r="D26">
            <v>92759</v>
          </cell>
          <cell r="E26">
            <v>92900</v>
          </cell>
          <cell r="F26">
            <v>93003</v>
          </cell>
          <cell r="I26">
            <v>93112</v>
          </cell>
          <cell r="J26">
            <v>93233</v>
          </cell>
          <cell r="K26">
            <v>93394</v>
          </cell>
          <cell r="L26">
            <v>93529</v>
          </cell>
          <cell r="O26">
            <v>93671</v>
          </cell>
          <cell r="P26">
            <v>93822</v>
          </cell>
          <cell r="Q26">
            <v>94003</v>
          </cell>
          <cell r="R26">
            <v>94188</v>
          </cell>
          <cell r="S26">
            <v>94389</v>
          </cell>
          <cell r="T26">
            <v>94566</v>
          </cell>
          <cell r="U26">
            <v>94723</v>
          </cell>
          <cell r="W26">
            <v>94724</v>
          </cell>
          <cell r="X26">
            <v>94878</v>
          </cell>
          <cell r="Y26">
            <v>95025</v>
          </cell>
          <cell r="Z26">
            <v>95133</v>
          </cell>
          <cell r="AD26">
            <v>95218</v>
          </cell>
          <cell r="AE26">
            <v>95428</v>
          </cell>
          <cell r="AF26">
            <v>95613</v>
          </cell>
          <cell r="AG26">
            <v>95750</v>
          </cell>
        </row>
        <row r="28">
          <cell r="D28">
            <v>7182</v>
          </cell>
          <cell r="E28">
            <v>7229</v>
          </cell>
          <cell r="F28">
            <v>7249</v>
          </cell>
          <cell r="I28">
            <v>7277</v>
          </cell>
          <cell r="J28">
            <v>7277</v>
          </cell>
          <cell r="K28">
            <v>7301</v>
          </cell>
          <cell r="L28">
            <v>7346</v>
          </cell>
          <cell r="O28">
            <v>7356</v>
          </cell>
          <cell r="P28">
            <v>7379</v>
          </cell>
          <cell r="Q28">
            <v>7396</v>
          </cell>
          <cell r="R28">
            <v>7443</v>
          </cell>
          <cell r="S28">
            <v>7488</v>
          </cell>
          <cell r="T28">
            <v>7493</v>
          </cell>
          <cell r="U28">
            <v>7493</v>
          </cell>
          <cell r="W28">
            <v>7493</v>
          </cell>
          <cell r="X28">
            <v>7541</v>
          </cell>
          <cell r="Y28">
            <v>7578</v>
          </cell>
          <cell r="Z28">
            <v>7611</v>
          </cell>
          <cell r="AD28">
            <v>7645</v>
          </cell>
          <cell r="AE28">
            <v>7676</v>
          </cell>
          <cell r="AF28">
            <v>7700</v>
          </cell>
          <cell r="AG28">
            <v>7724</v>
          </cell>
        </row>
        <row r="31">
          <cell r="D31">
            <v>6430</v>
          </cell>
          <cell r="E31">
            <v>6431</v>
          </cell>
          <cell r="F31">
            <v>6431</v>
          </cell>
          <cell r="I31">
            <v>6433</v>
          </cell>
          <cell r="J31">
            <v>6435</v>
          </cell>
          <cell r="K31">
            <v>6436</v>
          </cell>
          <cell r="L31">
            <v>6437</v>
          </cell>
          <cell r="O31">
            <v>6439</v>
          </cell>
          <cell r="P31">
            <v>6439</v>
          </cell>
          <cell r="Q31">
            <v>6439</v>
          </cell>
          <cell r="R31">
            <v>6442</v>
          </cell>
          <cell r="S31">
            <v>6443</v>
          </cell>
          <cell r="T31">
            <v>6444</v>
          </cell>
          <cell r="U31">
            <v>6445</v>
          </cell>
          <cell r="W31">
            <v>6446</v>
          </cell>
          <cell r="X31">
            <v>6447</v>
          </cell>
          <cell r="Y31">
            <v>6447</v>
          </cell>
          <cell r="Z31">
            <v>6448</v>
          </cell>
          <cell r="AD31">
            <v>6450</v>
          </cell>
          <cell r="AE31">
            <v>6451</v>
          </cell>
          <cell r="AF31">
            <v>6453</v>
          </cell>
          <cell r="AG31">
            <v>6454</v>
          </cell>
        </row>
        <row r="32">
          <cell r="D32">
            <v>7283</v>
          </cell>
          <cell r="E32">
            <v>7293</v>
          </cell>
          <cell r="F32">
            <v>7299</v>
          </cell>
          <cell r="I32">
            <v>7306</v>
          </cell>
          <cell r="J32">
            <v>7316</v>
          </cell>
          <cell r="K32">
            <v>7329</v>
          </cell>
          <cell r="L32">
            <v>7430</v>
          </cell>
          <cell r="O32">
            <v>7346</v>
          </cell>
          <cell r="P32">
            <v>7357</v>
          </cell>
          <cell r="Q32">
            <v>7369</v>
          </cell>
          <cell r="R32">
            <v>7385</v>
          </cell>
          <cell r="S32">
            <v>7398</v>
          </cell>
          <cell r="T32">
            <v>7411</v>
          </cell>
          <cell r="U32">
            <v>7418</v>
          </cell>
          <cell r="W32">
            <v>7419</v>
          </cell>
          <cell r="X32">
            <v>7437</v>
          </cell>
          <cell r="Y32">
            <v>7450</v>
          </cell>
          <cell r="Z32">
            <v>7463</v>
          </cell>
          <cell r="AD32">
            <v>7468</v>
          </cell>
          <cell r="AE32">
            <v>7478</v>
          </cell>
          <cell r="AF32">
            <v>7499</v>
          </cell>
          <cell r="AG32">
            <v>7511</v>
          </cell>
        </row>
        <row r="33">
          <cell r="D33">
            <v>4531</v>
          </cell>
          <cell r="E33">
            <v>4534</v>
          </cell>
          <cell r="F33">
            <v>4538</v>
          </cell>
          <cell r="I33">
            <v>4541</v>
          </cell>
          <cell r="J33">
            <v>4544</v>
          </cell>
          <cell r="K33">
            <v>4549</v>
          </cell>
          <cell r="L33">
            <v>4552</v>
          </cell>
          <cell r="O33">
            <v>4555</v>
          </cell>
          <cell r="P33">
            <v>4560</v>
          </cell>
          <cell r="Q33">
            <v>4563</v>
          </cell>
          <cell r="R33">
            <v>4568</v>
          </cell>
          <cell r="S33">
            <v>4571</v>
          </cell>
          <cell r="T33">
            <v>4574</v>
          </cell>
          <cell r="U33">
            <v>4576</v>
          </cell>
          <cell r="W33">
            <v>4576</v>
          </cell>
          <cell r="X33">
            <v>4581</v>
          </cell>
          <cell r="Y33">
            <v>4586</v>
          </cell>
          <cell r="Z33">
            <v>4594</v>
          </cell>
          <cell r="AD33">
            <v>4596</v>
          </cell>
          <cell r="AE33">
            <v>4603</v>
          </cell>
          <cell r="AF33">
            <v>4606</v>
          </cell>
          <cell r="AG33">
            <v>4610</v>
          </cell>
        </row>
        <row r="34">
          <cell r="D34">
            <v>1304</v>
          </cell>
          <cell r="E34">
            <v>1306</v>
          </cell>
          <cell r="F34">
            <v>1308</v>
          </cell>
          <cell r="I34">
            <v>1310</v>
          </cell>
          <cell r="J34">
            <v>1312</v>
          </cell>
          <cell r="K34">
            <v>1314</v>
          </cell>
          <cell r="L34">
            <v>1316</v>
          </cell>
          <cell r="O34">
            <v>1319</v>
          </cell>
          <cell r="P34">
            <v>1320</v>
          </cell>
          <cell r="Q34">
            <v>1322</v>
          </cell>
          <cell r="R34">
            <v>1324</v>
          </cell>
          <cell r="S34">
            <v>1326</v>
          </cell>
          <cell r="T34">
            <v>1329</v>
          </cell>
          <cell r="U34">
            <v>1331</v>
          </cell>
          <cell r="W34">
            <v>1331</v>
          </cell>
          <cell r="X34">
            <v>1333</v>
          </cell>
          <cell r="Y34">
            <v>1335</v>
          </cell>
          <cell r="Z34">
            <v>1337</v>
          </cell>
          <cell r="AD34">
            <v>1340</v>
          </cell>
          <cell r="AE34">
            <v>1342</v>
          </cell>
          <cell r="AF34">
            <v>1343</v>
          </cell>
          <cell r="AG34">
            <v>1344</v>
          </cell>
        </row>
        <row r="35">
          <cell r="D35">
            <v>4075</v>
          </cell>
          <cell r="E35">
            <v>4089</v>
          </cell>
          <cell r="F35">
            <v>4104</v>
          </cell>
          <cell r="I35">
            <v>4128</v>
          </cell>
          <cell r="J35">
            <v>4142</v>
          </cell>
          <cell r="K35">
            <v>4158</v>
          </cell>
          <cell r="L35">
            <v>4177</v>
          </cell>
          <cell r="O35">
            <v>4196</v>
          </cell>
          <cell r="P35">
            <v>4202</v>
          </cell>
          <cell r="Q35">
            <v>4217</v>
          </cell>
          <cell r="R35">
            <v>4235</v>
          </cell>
          <cell r="S35">
            <v>4252</v>
          </cell>
          <cell r="T35">
            <v>4268</v>
          </cell>
          <cell r="U35">
            <v>7418</v>
          </cell>
          <cell r="W35">
            <v>4288</v>
          </cell>
          <cell r="X35">
            <v>4301</v>
          </cell>
          <cell r="Y35">
            <v>4317</v>
          </cell>
          <cell r="Z35">
            <v>4333</v>
          </cell>
          <cell r="AD35">
            <v>4363</v>
          </cell>
          <cell r="AE35">
            <v>4372</v>
          </cell>
          <cell r="AF35">
            <v>4384</v>
          </cell>
          <cell r="AG35">
            <v>4398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Juni"/>
      <sheetName val="Desember"/>
      <sheetName val="Consumption Summ."/>
      <sheetName val="Report"/>
      <sheetName val="Weekly DW Monitoring"/>
    </sheetNames>
    <sheetDataSet>
      <sheetData sheetId="0">
        <row r="3">
          <cell r="D3">
            <v>60135</v>
          </cell>
          <cell r="E3">
            <v>60160</v>
          </cell>
          <cell r="F3">
            <v>60193</v>
          </cell>
          <cell r="G3">
            <v>60249</v>
          </cell>
          <cell r="H3">
            <v>60265</v>
          </cell>
          <cell r="J3">
            <v>60268</v>
          </cell>
          <cell r="K3">
            <v>60347</v>
          </cell>
          <cell r="L3">
            <v>60404</v>
          </cell>
          <cell r="M3">
            <v>60454</v>
          </cell>
          <cell r="N3">
            <v>60493</v>
          </cell>
          <cell r="Q3">
            <v>60531</v>
          </cell>
          <cell r="R3">
            <v>60582</v>
          </cell>
          <cell r="S3">
            <v>60657</v>
          </cell>
          <cell r="T3">
            <v>60717</v>
          </cell>
          <cell r="U3">
            <v>60730</v>
          </cell>
          <cell r="X3">
            <v>60734</v>
          </cell>
          <cell r="Y3">
            <v>60783</v>
          </cell>
          <cell r="Z3">
            <v>60800</v>
          </cell>
          <cell r="AA3">
            <v>60843</v>
          </cell>
          <cell r="AB3">
            <v>60911</v>
          </cell>
          <cell r="AE3">
            <v>60957</v>
          </cell>
          <cell r="AF3">
            <v>60992</v>
          </cell>
        </row>
        <row r="4">
          <cell r="D4">
            <v>65591</v>
          </cell>
          <cell r="E4">
            <v>65616</v>
          </cell>
          <cell r="F4">
            <v>65650</v>
          </cell>
          <cell r="G4">
            <v>65707</v>
          </cell>
          <cell r="H4">
            <v>65722</v>
          </cell>
          <cell r="J4">
            <v>65725</v>
          </cell>
          <cell r="K4">
            <v>65808</v>
          </cell>
          <cell r="L4">
            <v>65865</v>
          </cell>
          <cell r="M4">
            <v>65917</v>
          </cell>
          <cell r="N4">
            <v>65960</v>
          </cell>
          <cell r="Q4">
            <v>66020</v>
          </cell>
          <cell r="R4">
            <v>66080</v>
          </cell>
          <cell r="S4">
            <v>66164</v>
          </cell>
          <cell r="T4">
            <v>66233</v>
          </cell>
          <cell r="U4">
            <v>66248</v>
          </cell>
          <cell r="X4">
            <v>66252</v>
          </cell>
          <cell r="Y4">
            <v>66308</v>
          </cell>
          <cell r="Z4">
            <v>66326</v>
          </cell>
          <cell r="AA4">
            <v>66376</v>
          </cell>
          <cell r="AB4">
            <v>66454</v>
          </cell>
          <cell r="AE4">
            <v>66506</v>
          </cell>
          <cell r="AF4">
            <v>66546</v>
          </cell>
        </row>
        <row r="5">
          <cell r="D5">
            <v>71524</v>
          </cell>
          <cell r="E5">
            <v>71534</v>
          </cell>
          <cell r="F5">
            <v>71565</v>
          </cell>
          <cell r="G5">
            <v>71586</v>
          </cell>
          <cell r="H5">
            <v>71629</v>
          </cell>
          <cell r="J5">
            <v>71642</v>
          </cell>
          <cell r="K5">
            <v>71684</v>
          </cell>
          <cell r="L5">
            <v>71709</v>
          </cell>
          <cell r="M5">
            <v>71730</v>
          </cell>
          <cell r="N5">
            <v>71748</v>
          </cell>
          <cell r="Q5">
            <v>71764</v>
          </cell>
          <cell r="R5">
            <v>71813</v>
          </cell>
          <cell r="S5">
            <v>71839</v>
          </cell>
          <cell r="T5">
            <v>71881</v>
          </cell>
          <cell r="U5">
            <v>71896</v>
          </cell>
          <cell r="X5">
            <v>71913</v>
          </cell>
          <cell r="Y5">
            <v>71990</v>
          </cell>
          <cell r="Z5">
            <v>72024</v>
          </cell>
          <cell r="AA5">
            <v>72089</v>
          </cell>
          <cell r="AB5">
            <v>72142</v>
          </cell>
          <cell r="AE5">
            <v>72178</v>
          </cell>
          <cell r="AF5">
            <v>72207</v>
          </cell>
        </row>
        <row r="6">
          <cell r="D6">
            <v>73847</v>
          </cell>
          <cell r="E6">
            <v>73856</v>
          </cell>
          <cell r="F6">
            <v>73884</v>
          </cell>
          <cell r="G6">
            <v>73903</v>
          </cell>
          <cell r="H6">
            <v>73943</v>
          </cell>
          <cell r="J6">
            <v>73955</v>
          </cell>
          <cell r="K6">
            <v>73993</v>
          </cell>
          <cell r="L6">
            <v>74016</v>
          </cell>
          <cell r="M6">
            <v>74035</v>
          </cell>
          <cell r="N6">
            <v>74052</v>
          </cell>
          <cell r="Q6">
            <v>74066</v>
          </cell>
          <cell r="R6">
            <v>74111</v>
          </cell>
          <cell r="S6">
            <v>74134</v>
          </cell>
          <cell r="T6">
            <v>74172</v>
          </cell>
          <cell r="U6">
            <v>74186</v>
          </cell>
          <cell r="X6">
            <v>74201</v>
          </cell>
          <cell r="Y6">
            <v>74272</v>
          </cell>
          <cell r="Z6">
            <v>74302</v>
          </cell>
          <cell r="AA6">
            <v>74360</v>
          </cell>
          <cell r="AB6">
            <v>74409</v>
          </cell>
          <cell r="AE6">
            <v>74443</v>
          </cell>
          <cell r="AF6">
            <v>74468</v>
          </cell>
        </row>
        <row r="17">
          <cell r="D17">
            <v>96718</v>
          </cell>
          <cell r="E17">
            <v>96911</v>
          </cell>
          <cell r="F17">
            <v>97143</v>
          </cell>
          <cell r="G17">
            <v>97351</v>
          </cell>
          <cell r="H17">
            <v>97562</v>
          </cell>
          <cell r="J17">
            <v>97571</v>
          </cell>
          <cell r="K17">
            <v>97772</v>
          </cell>
          <cell r="L17">
            <v>97980</v>
          </cell>
          <cell r="M17">
            <v>98205</v>
          </cell>
          <cell r="N17">
            <v>98361</v>
          </cell>
          <cell r="Q17">
            <v>98536</v>
          </cell>
          <cell r="R17">
            <v>98748</v>
          </cell>
          <cell r="S17">
            <v>98988</v>
          </cell>
          <cell r="T17">
            <v>99186</v>
          </cell>
          <cell r="U17">
            <v>99330</v>
          </cell>
          <cell r="X17">
            <v>99477</v>
          </cell>
          <cell r="Y17">
            <v>99665</v>
          </cell>
          <cell r="Z17">
            <v>99869</v>
          </cell>
          <cell r="AA17">
            <v>99953</v>
          </cell>
          <cell r="AB17">
            <v>99958</v>
          </cell>
          <cell r="AE17">
            <v>99974</v>
          </cell>
          <cell r="AF17">
            <v>100165</v>
          </cell>
        </row>
        <row r="18">
          <cell r="D18">
            <v>102987</v>
          </cell>
          <cell r="E18">
            <v>103072</v>
          </cell>
          <cell r="F18">
            <v>103175</v>
          </cell>
          <cell r="G18">
            <v>103270</v>
          </cell>
          <cell r="H18">
            <v>103366</v>
          </cell>
          <cell r="J18">
            <v>103370</v>
          </cell>
          <cell r="K18">
            <v>103463</v>
          </cell>
          <cell r="L18">
            <v>103560</v>
          </cell>
          <cell r="M18">
            <v>103665</v>
          </cell>
          <cell r="N18">
            <v>103736</v>
          </cell>
          <cell r="Q18">
            <v>103821</v>
          </cell>
          <cell r="R18">
            <v>103916</v>
          </cell>
          <cell r="S18">
            <v>104013</v>
          </cell>
          <cell r="T18">
            <v>104100</v>
          </cell>
          <cell r="U18">
            <v>104161</v>
          </cell>
          <cell r="X18">
            <v>104225</v>
          </cell>
          <cell r="Y18">
            <v>104309</v>
          </cell>
          <cell r="Z18">
            <v>104397</v>
          </cell>
          <cell r="AA18">
            <v>104435</v>
          </cell>
          <cell r="AB18">
            <v>104438</v>
          </cell>
          <cell r="AE18">
            <v>104448</v>
          </cell>
          <cell r="AF18">
            <v>104532</v>
          </cell>
        </row>
        <row r="19">
          <cell r="D19">
            <v>1222740</v>
          </cell>
          <cell r="E19">
            <v>1222780</v>
          </cell>
          <cell r="F19">
            <v>1222837</v>
          </cell>
          <cell r="G19">
            <v>1222895</v>
          </cell>
          <cell r="H19">
            <v>1222954</v>
          </cell>
          <cell r="J19">
            <v>1222958</v>
          </cell>
          <cell r="K19">
            <v>1223013</v>
          </cell>
          <cell r="L19">
            <v>1223078</v>
          </cell>
          <cell r="M19">
            <v>1223144</v>
          </cell>
          <cell r="N19">
            <v>1223177</v>
          </cell>
          <cell r="Q19">
            <v>1223221</v>
          </cell>
          <cell r="R19">
            <v>1223278</v>
          </cell>
          <cell r="S19">
            <v>1223343</v>
          </cell>
          <cell r="T19">
            <v>1223388</v>
          </cell>
          <cell r="U19">
            <v>1223424</v>
          </cell>
          <cell r="X19">
            <v>1223479</v>
          </cell>
          <cell r="Y19">
            <v>1223519</v>
          </cell>
          <cell r="Z19">
            <v>1223571</v>
          </cell>
          <cell r="AA19">
            <v>1223592</v>
          </cell>
          <cell r="AB19">
            <v>1223596</v>
          </cell>
          <cell r="AE19">
            <v>1223627</v>
          </cell>
          <cell r="AF19">
            <v>1223669</v>
          </cell>
        </row>
        <row r="21">
          <cell r="D21">
            <v>58333</v>
          </cell>
          <cell r="E21">
            <v>58388</v>
          </cell>
          <cell r="F21">
            <v>58489</v>
          </cell>
          <cell r="G21">
            <v>58544</v>
          </cell>
          <cell r="H21">
            <v>58592</v>
          </cell>
          <cell r="J21">
            <v>58598</v>
          </cell>
          <cell r="K21">
            <v>58695</v>
          </cell>
          <cell r="L21">
            <v>58752</v>
          </cell>
          <cell r="M21">
            <v>58844</v>
          </cell>
          <cell r="N21">
            <v>58904</v>
          </cell>
          <cell r="Q21">
            <v>58922</v>
          </cell>
          <cell r="R21">
            <v>59019</v>
          </cell>
          <cell r="S21">
            <v>59103</v>
          </cell>
          <cell r="T21">
            <v>59181</v>
          </cell>
          <cell r="U21">
            <v>59207</v>
          </cell>
          <cell r="X21">
            <v>59208</v>
          </cell>
          <cell r="Y21">
            <v>59316</v>
          </cell>
          <cell r="Z21">
            <v>59361</v>
          </cell>
          <cell r="AA21">
            <v>59425</v>
          </cell>
          <cell r="AB21">
            <v>59448</v>
          </cell>
          <cell r="AE21">
            <v>59452</v>
          </cell>
          <cell r="AF21">
            <v>59530</v>
          </cell>
        </row>
        <row r="23">
          <cell r="D23">
            <v>2339</v>
          </cell>
          <cell r="E23">
            <v>2348</v>
          </cell>
          <cell r="F23">
            <v>2363</v>
          </cell>
          <cell r="G23">
            <v>2369</v>
          </cell>
          <cell r="H23">
            <v>2369</v>
          </cell>
          <cell r="J23">
            <v>2370</v>
          </cell>
          <cell r="K23">
            <v>2390</v>
          </cell>
          <cell r="L23">
            <v>2396</v>
          </cell>
          <cell r="M23">
            <v>2412</v>
          </cell>
          <cell r="N23">
            <v>2417</v>
          </cell>
          <cell r="Q23">
            <v>2422</v>
          </cell>
          <cell r="R23">
            <v>2434</v>
          </cell>
          <cell r="S23">
            <v>2445</v>
          </cell>
          <cell r="T23">
            <v>2445</v>
          </cell>
          <cell r="U23">
            <v>2451</v>
          </cell>
          <cell r="X23">
            <v>2451</v>
          </cell>
          <cell r="Y23">
            <v>2451</v>
          </cell>
          <cell r="Z23">
            <v>2467</v>
          </cell>
          <cell r="AA23">
            <v>2467</v>
          </cell>
          <cell r="AB23">
            <v>2467</v>
          </cell>
          <cell r="AE23">
            <v>2467</v>
          </cell>
          <cell r="AF23">
            <v>2467</v>
          </cell>
        </row>
        <row r="24">
          <cell r="D24">
            <v>28457</v>
          </cell>
          <cell r="E24">
            <v>28504</v>
          </cell>
          <cell r="F24">
            <v>28539</v>
          </cell>
          <cell r="G24">
            <v>28574</v>
          </cell>
          <cell r="H24">
            <v>28634</v>
          </cell>
          <cell r="J24">
            <v>28637</v>
          </cell>
          <cell r="K24">
            <v>28677</v>
          </cell>
          <cell r="L24">
            <v>28756</v>
          </cell>
          <cell r="M24">
            <v>28787</v>
          </cell>
          <cell r="N24">
            <v>28828</v>
          </cell>
          <cell r="Q24">
            <v>28836</v>
          </cell>
          <cell r="R24">
            <v>28904</v>
          </cell>
          <cell r="S24">
            <v>28941</v>
          </cell>
          <cell r="T24">
            <v>28970</v>
          </cell>
          <cell r="U24">
            <v>28991</v>
          </cell>
          <cell r="X24">
            <v>28998</v>
          </cell>
          <cell r="Y24">
            <v>29018</v>
          </cell>
          <cell r="Z24">
            <v>29046</v>
          </cell>
          <cell r="AA24">
            <v>29108</v>
          </cell>
          <cell r="AB24">
            <v>29195</v>
          </cell>
          <cell r="AE24">
            <v>29266</v>
          </cell>
          <cell r="AF24">
            <v>29358</v>
          </cell>
        </row>
        <row r="25">
          <cell r="D25">
            <v>79062</v>
          </cell>
          <cell r="E25">
            <v>79169</v>
          </cell>
          <cell r="F25">
            <v>79282</v>
          </cell>
          <cell r="G25">
            <v>79395</v>
          </cell>
          <cell r="H25">
            <v>79511</v>
          </cell>
          <cell r="J25">
            <v>79521</v>
          </cell>
          <cell r="K25">
            <v>79668</v>
          </cell>
          <cell r="L25">
            <v>79803</v>
          </cell>
          <cell r="M25">
            <v>79939</v>
          </cell>
          <cell r="N25">
            <v>80037</v>
          </cell>
          <cell r="Q25">
            <v>80182</v>
          </cell>
          <cell r="R25">
            <v>80344</v>
          </cell>
          <cell r="S25">
            <v>80493</v>
          </cell>
          <cell r="T25">
            <v>80650</v>
          </cell>
          <cell r="U25">
            <v>80718</v>
          </cell>
          <cell r="X25">
            <v>80794</v>
          </cell>
          <cell r="Y25">
            <v>80941</v>
          </cell>
          <cell r="Z25">
            <v>81042</v>
          </cell>
          <cell r="AA25">
            <v>81167</v>
          </cell>
          <cell r="AB25">
            <v>81237</v>
          </cell>
          <cell r="AE25">
            <v>81317</v>
          </cell>
          <cell r="AF25">
            <v>81396</v>
          </cell>
        </row>
        <row r="26">
          <cell r="D26">
            <v>97340</v>
          </cell>
          <cell r="E26">
            <v>97467</v>
          </cell>
          <cell r="F26">
            <v>97585</v>
          </cell>
          <cell r="G26">
            <v>97707</v>
          </cell>
          <cell r="H26">
            <v>97833</v>
          </cell>
          <cell r="J26">
            <v>97856</v>
          </cell>
          <cell r="K26">
            <v>98017</v>
          </cell>
          <cell r="L26">
            <v>98154</v>
          </cell>
          <cell r="M26">
            <v>98292</v>
          </cell>
          <cell r="N26">
            <v>98399</v>
          </cell>
          <cell r="Q26">
            <v>98499</v>
          </cell>
          <cell r="R26">
            <v>98666</v>
          </cell>
          <cell r="S26">
            <v>98820</v>
          </cell>
          <cell r="T26">
            <v>98971</v>
          </cell>
          <cell r="U26">
            <v>99061</v>
          </cell>
          <cell r="X26">
            <v>99135</v>
          </cell>
          <cell r="Y26">
            <v>99292</v>
          </cell>
          <cell r="Z26">
            <v>99422</v>
          </cell>
          <cell r="AA26">
            <v>99548</v>
          </cell>
          <cell r="AB26">
            <v>99637</v>
          </cell>
          <cell r="AE26">
            <v>99722</v>
          </cell>
          <cell r="AF26">
            <v>99833</v>
          </cell>
        </row>
        <row r="28">
          <cell r="D28">
            <v>7977</v>
          </cell>
          <cell r="E28">
            <v>8011</v>
          </cell>
          <cell r="F28">
            <v>8051</v>
          </cell>
          <cell r="G28">
            <v>8087</v>
          </cell>
          <cell r="H28">
            <v>8097</v>
          </cell>
          <cell r="J28">
            <v>8098</v>
          </cell>
          <cell r="K28">
            <v>8147</v>
          </cell>
          <cell r="L28">
            <v>8172</v>
          </cell>
          <cell r="M28">
            <v>8197</v>
          </cell>
          <cell r="N28">
            <v>8229</v>
          </cell>
          <cell r="Q28">
            <v>8235</v>
          </cell>
          <cell r="R28">
            <v>8267</v>
          </cell>
          <cell r="S28">
            <v>8290</v>
          </cell>
          <cell r="T28">
            <v>8299</v>
          </cell>
          <cell r="U28">
            <v>8311</v>
          </cell>
          <cell r="X28">
            <v>8321</v>
          </cell>
          <cell r="Y28">
            <v>8351</v>
          </cell>
          <cell r="Z28">
            <v>8376</v>
          </cell>
          <cell r="AA28">
            <v>8376</v>
          </cell>
          <cell r="AB28">
            <v>8376</v>
          </cell>
          <cell r="AE28">
            <v>8376</v>
          </cell>
          <cell r="AF28">
            <v>8382</v>
          </cell>
        </row>
        <row r="29">
          <cell r="D29">
            <v>46292</v>
          </cell>
          <cell r="E29">
            <v>46307</v>
          </cell>
          <cell r="F29">
            <v>46312</v>
          </cell>
          <cell r="G29">
            <v>46321</v>
          </cell>
          <cell r="H29">
            <v>46334</v>
          </cell>
          <cell r="J29">
            <v>46335</v>
          </cell>
          <cell r="K29">
            <v>46348</v>
          </cell>
          <cell r="L29">
            <v>46353</v>
          </cell>
          <cell r="M29">
            <v>46364</v>
          </cell>
          <cell r="N29">
            <v>46375</v>
          </cell>
          <cell r="Q29">
            <v>46378</v>
          </cell>
          <cell r="R29">
            <v>46389</v>
          </cell>
          <cell r="S29">
            <v>46397</v>
          </cell>
          <cell r="T29">
            <v>46409</v>
          </cell>
          <cell r="U29">
            <v>46422</v>
          </cell>
          <cell r="X29">
            <v>46422</v>
          </cell>
          <cell r="Y29">
            <v>46433</v>
          </cell>
          <cell r="Z29">
            <v>46445</v>
          </cell>
          <cell r="AA29">
            <v>46453</v>
          </cell>
          <cell r="AB29">
            <v>46462</v>
          </cell>
          <cell r="AE29">
            <v>46470</v>
          </cell>
          <cell r="AF29">
            <v>46476</v>
          </cell>
        </row>
        <row r="31">
          <cell r="D31">
            <v>6462</v>
          </cell>
          <cell r="E31">
            <v>6463</v>
          </cell>
          <cell r="F31">
            <v>6463</v>
          </cell>
          <cell r="G31">
            <v>6464</v>
          </cell>
          <cell r="H31">
            <v>6465</v>
          </cell>
          <cell r="J31">
            <v>6465</v>
          </cell>
          <cell r="K31">
            <v>6466</v>
          </cell>
          <cell r="L31">
            <v>6466</v>
          </cell>
          <cell r="M31">
            <v>6467</v>
          </cell>
          <cell r="N31">
            <v>6468</v>
          </cell>
          <cell r="Q31">
            <v>6469</v>
          </cell>
          <cell r="R31">
            <v>6469</v>
          </cell>
          <cell r="S31">
            <v>6470</v>
          </cell>
          <cell r="T31">
            <v>6470</v>
          </cell>
          <cell r="U31">
            <v>6471</v>
          </cell>
          <cell r="X31">
            <v>6472</v>
          </cell>
          <cell r="Y31">
            <v>6473</v>
          </cell>
          <cell r="Z31">
            <v>6473</v>
          </cell>
          <cell r="AA31">
            <v>6474</v>
          </cell>
          <cell r="AB31">
            <v>6475</v>
          </cell>
          <cell r="AE31">
            <v>6476</v>
          </cell>
          <cell r="AF31">
            <v>6476</v>
          </cell>
        </row>
        <row r="32">
          <cell r="D32">
            <v>7619</v>
          </cell>
          <cell r="E32">
            <v>7633</v>
          </cell>
          <cell r="F32">
            <v>7648</v>
          </cell>
          <cell r="G32">
            <v>7666</v>
          </cell>
          <cell r="H32">
            <v>7691</v>
          </cell>
          <cell r="J32">
            <v>7702</v>
          </cell>
          <cell r="K32">
            <v>7718</v>
          </cell>
          <cell r="L32">
            <v>7728</v>
          </cell>
          <cell r="M32">
            <v>7736</v>
          </cell>
          <cell r="Q32">
            <v>7758</v>
          </cell>
          <cell r="R32">
            <v>7771</v>
          </cell>
          <cell r="S32">
            <v>7786</v>
          </cell>
          <cell r="T32">
            <v>7800</v>
          </cell>
          <cell r="U32">
            <v>7805</v>
          </cell>
          <cell r="X32">
            <v>7813</v>
          </cell>
          <cell r="Y32">
            <v>7826</v>
          </cell>
          <cell r="Z32">
            <v>7835</v>
          </cell>
          <cell r="AA32">
            <v>7846</v>
          </cell>
          <cell r="AB32">
            <v>7850</v>
          </cell>
          <cell r="AE32">
            <v>7855</v>
          </cell>
          <cell r="AF32">
            <v>7870</v>
          </cell>
        </row>
        <row r="33">
          <cell r="D33">
            <v>4639</v>
          </cell>
          <cell r="E33">
            <v>4641</v>
          </cell>
          <cell r="F33">
            <v>4644</v>
          </cell>
          <cell r="G33">
            <v>4649</v>
          </cell>
          <cell r="H33">
            <v>4650</v>
          </cell>
          <cell r="J33">
            <v>4651</v>
          </cell>
          <cell r="K33">
            <v>4655</v>
          </cell>
          <cell r="L33">
            <v>4656</v>
          </cell>
          <cell r="M33">
            <v>4659</v>
          </cell>
          <cell r="N33">
            <v>4660</v>
          </cell>
          <cell r="Q33">
            <v>4662</v>
          </cell>
          <cell r="R33">
            <v>4665</v>
          </cell>
          <cell r="S33">
            <v>4669</v>
          </cell>
          <cell r="T33">
            <v>4671</v>
          </cell>
          <cell r="X33">
            <v>4674</v>
          </cell>
          <cell r="Y33">
            <v>4678</v>
          </cell>
          <cell r="Z33">
            <v>4679</v>
          </cell>
          <cell r="AA33">
            <v>4680</v>
          </cell>
          <cell r="AB33">
            <v>4680</v>
          </cell>
          <cell r="AE33">
            <v>4680</v>
          </cell>
          <cell r="AF33">
            <v>4683</v>
          </cell>
        </row>
        <row r="34">
          <cell r="D34">
            <v>1374</v>
          </cell>
          <cell r="E34">
            <v>1376</v>
          </cell>
          <cell r="F34">
            <v>1379</v>
          </cell>
          <cell r="G34">
            <v>1382</v>
          </cell>
          <cell r="H34">
            <v>1386</v>
          </cell>
          <cell r="J34">
            <v>1387</v>
          </cell>
          <cell r="K34">
            <v>1389</v>
          </cell>
          <cell r="L34">
            <v>1392</v>
          </cell>
          <cell r="M34">
            <v>1394</v>
          </cell>
          <cell r="N34">
            <v>1397</v>
          </cell>
          <cell r="Q34">
            <v>1400</v>
          </cell>
          <cell r="R34">
            <v>1402</v>
          </cell>
          <cell r="S34">
            <v>1404</v>
          </cell>
          <cell r="T34">
            <v>1406</v>
          </cell>
          <cell r="U34">
            <v>1409</v>
          </cell>
          <cell r="X34">
            <v>1412</v>
          </cell>
          <cell r="Y34">
            <v>1414</v>
          </cell>
          <cell r="Z34">
            <v>1417</v>
          </cell>
          <cell r="AA34">
            <v>1420</v>
          </cell>
          <cell r="AB34">
            <v>1422</v>
          </cell>
          <cell r="AE34">
            <v>1425</v>
          </cell>
          <cell r="AF34">
            <v>1427</v>
          </cell>
        </row>
        <row r="35">
          <cell r="D35">
            <v>4664</v>
          </cell>
          <cell r="E35">
            <v>4697</v>
          </cell>
          <cell r="F35">
            <v>4731</v>
          </cell>
          <cell r="G35">
            <v>4765</v>
          </cell>
          <cell r="H35">
            <v>4799</v>
          </cell>
          <cell r="J35">
            <v>4818</v>
          </cell>
          <cell r="K35">
            <v>4849</v>
          </cell>
          <cell r="L35">
            <v>4882</v>
          </cell>
          <cell r="M35">
            <v>4912</v>
          </cell>
          <cell r="N35">
            <v>4941</v>
          </cell>
          <cell r="Q35">
            <v>4971</v>
          </cell>
          <cell r="R35">
            <v>5002</v>
          </cell>
          <cell r="S35">
            <v>5034</v>
          </cell>
          <cell r="T35">
            <v>5067</v>
          </cell>
          <cell r="U35">
            <v>5092</v>
          </cell>
          <cell r="X35">
            <v>5110</v>
          </cell>
          <cell r="Y35">
            <v>5127</v>
          </cell>
          <cell r="Z35">
            <v>5161</v>
          </cell>
          <cell r="AA35">
            <v>5196</v>
          </cell>
          <cell r="AB35">
            <v>5230</v>
          </cell>
          <cell r="AE35">
            <v>5259</v>
          </cell>
          <cell r="AF35">
            <v>5271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G12" sqref="G12"/>
    </sheetView>
  </sheetViews>
  <sheetFormatPr defaultRowHeight="15"/>
  <cols>
    <col min="1" max="1" width="16" customWidth="1"/>
    <col min="3" max="3" width="18.28515625" customWidth="1"/>
    <col min="5" max="5" width="18.42578125" customWidth="1"/>
  </cols>
  <sheetData>
    <row r="1" spans="1:10">
      <c r="A1" t="s">
        <v>17</v>
      </c>
    </row>
    <row r="9" spans="1:10" ht="30">
      <c r="A9" s="2" t="s">
        <v>0</v>
      </c>
      <c r="B9" s="1"/>
      <c r="C9" s="2" t="s">
        <v>4</v>
      </c>
      <c r="D9" s="1"/>
      <c r="E9" t="s">
        <v>79</v>
      </c>
      <c r="F9" s="1"/>
      <c r="G9" s="1"/>
      <c r="H9" s="1"/>
      <c r="I9" s="1"/>
      <c r="J9" s="1"/>
    </row>
    <row r="10" spans="1:10" ht="30">
      <c r="A10" s="2" t="s">
        <v>1</v>
      </c>
      <c r="B10" s="1"/>
      <c r="C10" s="2" t="s">
        <v>5</v>
      </c>
      <c r="D10" s="1"/>
      <c r="E10" s="2" t="s">
        <v>13</v>
      </c>
      <c r="F10" s="1"/>
      <c r="G10" s="1"/>
      <c r="H10" s="1"/>
      <c r="I10" s="1"/>
      <c r="J10" s="1"/>
    </row>
    <row r="11" spans="1:10" ht="45">
      <c r="A11" s="2" t="s">
        <v>2</v>
      </c>
      <c r="B11" s="1"/>
      <c r="C11" s="1"/>
      <c r="D11" s="1"/>
      <c r="E11" s="2" t="s">
        <v>14</v>
      </c>
      <c r="F11" s="1"/>
      <c r="G11" s="1"/>
      <c r="H11" s="1"/>
      <c r="I11" s="1"/>
      <c r="J11" s="1"/>
    </row>
    <row r="12" spans="1:10" ht="30">
      <c r="A12" s="2" t="s">
        <v>3</v>
      </c>
      <c r="B12" s="1"/>
      <c r="C12" s="1"/>
      <c r="D12" s="1"/>
      <c r="E12" s="2" t="s">
        <v>6</v>
      </c>
      <c r="F12" s="1"/>
      <c r="G12" s="1"/>
      <c r="H12" s="1"/>
      <c r="I12" s="1"/>
      <c r="J12" s="1"/>
    </row>
    <row r="13" spans="1:10" ht="30">
      <c r="A13" s="1"/>
      <c r="B13" s="1"/>
      <c r="C13" s="1"/>
      <c r="D13" s="1"/>
      <c r="E13" s="2" t="s">
        <v>7</v>
      </c>
      <c r="F13" s="1"/>
      <c r="G13" s="1"/>
      <c r="H13" s="1"/>
      <c r="I13" s="1"/>
      <c r="J13" s="1"/>
    </row>
    <row r="14" spans="1:10" ht="30">
      <c r="A14" s="1"/>
      <c r="B14" s="1"/>
      <c r="C14" s="1"/>
      <c r="D14" s="1"/>
      <c r="E14" s="2" t="s">
        <v>8</v>
      </c>
      <c r="F14" s="1"/>
      <c r="G14" s="1"/>
      <c r="H14" s="1"/>
      <c r="I14" s="1"/>
      <c r="J14" s="1"/>
    </row>
    <row r="15" spans="1:10" ht="30">
      <c r="A15" s="1"/>
      <c r="B15" s="1"/>
      <c r="C15" s="1"/>
      <c r="D15" s="1"/>
      <c r="E15" s="2" t="s">
        <v>9</v>
      </c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2:10">
      <c r="B17" s="1"/>
      <c r="C17" s="1"/>
      <c r="D17" s="1"/>
      <c r="E17" s="1"/>
      <c r="F17" s="1"/>
      <c r="G17" s="1"/>
      <c r="H17" s="1"/>
      <c r="I17" s="1"/>
      <c r="J17" s="1"/>
    </row>
    <row r="18" spans="2:10" ht="30">
      <c r="B18" s="1"/>
      <c r="C18" s="2" t="s">
        <v>10</v>
      </c>
      <c r="D18" s="1"/>
      <c r="E18" s="2" t="s">
        <v>15</v>
      </c>
      <c r="F18" s="1"/>
      <c r="G18" s="1"/>
      <c r="H18" s="1"/>
      <c r="I18" s="1"/>
      <c r="J18" s="1"/>
    </row>
    <row r="19" spans="2:10">
      <c r="B19" s="1"/>
      <c r="D19" s="1"/>
      <c r="E19" s="2" t="s">
        <v>11</v>
      </c>
      <c r="F19" s="1"/>
      <c r="G19" s="1"/>
      <c r="H19" s="1"/>
      <c r="I19" s="1"/>
      <c r="J19" s="1"/>
    </row>
    <row r="20" spans="2:10">
      <c r="B20" s="1"/>
      <c r="C20" s="1"/>
      <c r="D20" s="1"/>
      <c r="E20" s="2" t="s">
        <v>12</v>
      </c>
      <c r="F20" s="1"/>
      <c r="G20" s="1"/>
      <c r="H20" s="1"/>
      <c r="I20" s="1"/>
      <c r="J20" s="1"/>
    </row>
    <row r="21" spans="2:10">
      <c r="B21" s="1"/>
      <c r="C21" s="1"/>
      <c r="D21" s="1"/>
      <c r="E21" s="1"/>
      <c r="F21" s="1"/>
      <c r="G21" s="1"/>
      <c r="H21" s="1"/>
      <c r="I21" s="1"/>
      <c r="J21" s="1"/>
    </row>
    <row r="22" spans="2:10" ht="30">
      <c r="B22" s="1"/>
      <c r="C22" s="2" t="s">
        <v>16</v>
      </c>
      <c r="D22" s="1"/>
      <c r="E22" s="1"/>
      <c r="F22" s="1"/>
      <c r="G22" s="1"/>
      <c r="H22" s="1"/>
      <c r="I22" s="1"/>
      <c r="J22" s="1"/>
    </row>
    <row r="23" spans="2:10">
      <c r="B23" s="1"/>
      <c r="C23" s="1"/>
      <c r="D23" s="1"/>
      <c r="E23" s="1"/>
      <c r="F23" s="1"/>
      <c r="G23" s="1"/>
      <c r="H23" s="1"/>
      <c r="I23" s="1"/>
      <c r="J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32"/>
  <sheetViews>
    <sheetView zoomScale="55" zoomScaleNormal="55" workbookViewId="0">
      <selection activeCell="F7" sqref="F7"/>
    </sheetView>
  </sheetViews>
  <sheetFormatPr defaultColWidth="9.140625" defaultRowHeight="15" outlineLevelRow="1"/>
  <cols>
    <col min="1" max="1" width="9.140625" style="3"/>
    <col min="2" max="2" width="53.5703125" style="3" customWidth="1"/>
    <col min="3" max="17" width="20.7109375" style="3" customWidth="1"/>
    <col min="18" max="16384" width="9.140625" style="3"/>
  </cols>
  <sheetData>
    <row r="1" spans="1:18" outlineLevel="1"/>
    <row r="2" spans="1:18" outlineLevel="1">
      <c r="B2" s="24" t="s">
        <v>18</v>
      </c>
    </row>
    <row r="3" spans="1:18" outlineLevel="1"/>
    <row r="4" spans="1:18" customFormat="1" outlineLevel="1">
      <c r="A4" s="4"/>
      <c r="B4" s="25"/>
      <c r="C4" s="26" t="s">
        <v>19</v>
      </c>
      <c r="D4" s="26" t="s">
        <v>20</v>
      </c>
      <c r="E4" s="26" t="s">
        <v>21</v>
      </c>
      <c r="F4" s="26" t="s">
        <v>22</v>
      </c>
      <c r="G4" s="26" t="s">
        <v>23</v>
      </c>
      <c r="H4" s="26" t="s">
        <v>24</v>
      </c>
      <c r="I4" s="26" t="s">
        <v>25</v>
      </c>
      <c r="J4" s="26" t="s">
        <v>26</v>
      </c>
      <c r="K4" s="26" t="s">
        <v>27</v>
      </c>
      <c r="L4" s="26" t="s">
        <v>28</v>
      </c>
      <c r="M4" s="26" t="s">
        <v>29</v>
      </c>
      <c r="N4" s="26" t="s">
        <v>30</v>
      </c>
      <c r="O4" s="26" t="s">
        <v>31</v>
      </c>
      <c r="P4" s="26" t="s">
        <v>20</v>
      </c>
      <c r="Q4" s="26" t="s">
        <v>32</v>
      </c>
      <c r="R4" s="5"/>
    </row>
    <row r="5" spans="1:18" customFormat="1" outlineLevel="1">
      <c r="A5" s="4"/>
      <c r="B5" s="27" t="s">
        <v>49</v>
      </c>
      <c r="C5" s="6"/>
      <c r="D5" s="7"/>
      <c r="E5" s="7"/>
      <c r="F5" s="32"/>
      <c r="G5" s="7"/>
      <c r="H5" s="7"/>
      <c r="I5" s="7"/>
      <c r="J5" s="7"/>
      <c r="K5" s="7"/>
      <c r="L5" s="7"/>
      <c r="M5" s="33"/>
      <c r="N5" s="7"/>
      <c r="O5" s="7"/>
      <c r="P5" s="7"/>
      <c r="Q5" s="32"/>
      <c r="R5" s="8"/>
    </row>
    <row r="6" spans="1:18" customFormat="1" outlineLevel="1">
      <c r="A6" s="4"/>
      <c r="B6" s="9" t="s">
        <v>0</v>
      </c>
      <c r="C6" s="6"/>
      <c r="D6" s="7"/>
      <c r="E6" s="7">
        <v>20284</v>
      </c>
      <c r="F6" s="32">
        <v>22617</v>
      </c>
      <c r="G6" s="7">
        <v>24425</v>
      </c>
      <c r="H6" s="7">
        <v>26155.5</v>
      </c>
      <c r="I6" s="7">
        <v>27611.5</v>
      </c>
      <c r="J6" s="7">
        <v>28237</v>
      </c>
      <c r="K6" s="7">
        <v>29960</v>
      </c>
      <c r="L6" s="7">
        <v>32150</v>
      </c>
      <c r="M6" s="33"/>
      <c r="N6" s="7"/>
      <c r="O6" s="7"/>
      <c r="P6" s="7"/>
      <c r="Q6" s="32">
        <f t="shared" ref="Q6:Q22" si="0">SUM(E6:P6)</f>
        <v>211440</v>
      </c>
      <c r="R6" s="8"/>
    </row>
    <row r="7" spans="1:18" customFormat="1" outlineLevel="1">
      <c r="A7" s="4"/>
      <c r="B7" s="9" t="s">
        <v>1</v>
      </c>
      <c r="C7" s="6"/>
      <c r="D7" s="7"/>
      <c r="E7" s="7">
        <v>7042</v>
      </c>
      <c r="F7" s="32">
        <v>8586</v>
      </c>
      <c r="G7" s="7">
        <v>12118</v>
      </c>
      <c r="H7" s="7">
        <v>13719.5</v>
      </c>
      <c r="I7" s="7">
        <v>15999.1</v>
      </c>
      <c r="J7" s="7">
        <v>16413</v>
      </c>
      <c r="K7" s="7">
        <v>19127</v>
      </c>
      <c r="L7" s="7">
        <v>22207</v>
      </c>
      <c r="M7" s="7"/>
      <c r="N7" s="7"/>
      <c r="O7" s="7"/>
      <c r="P7" s="7"/>
      <c r="Q7" s="32">
        <f t="shared" si="0"/>
        <v>115211.6</v>
      </c>
      <c r="R7" s="8"/>
    </row>
    <row r="8" spans="1:18" customFormat="1" outlineLevel="1">
      <c r="A8" s="4"/>
      <c r="B8" s="9" t="s">
        <v>2</v>
      </c>
      <c r="C8" s="6"/>
      <c r="D8" s="7"/>
      <c r="E8" s="7">
        <v>5773</v>
      </c>
      <c r="F8" s="32">
        <v>6432</v>
      </c>
      <c r="G8" s="7">
        <v>8252</v>
      </c>
      <c r="H8" s="7">
        <v>10950.1</v>
      </c>
      <c r="I8" s="7">
        <v>13176</v>
      </c>
      <c r="J8" s="7">
        <v>13613</v>
      </c>
      <c r="K8" s="7">
        <v>16497</v>
      </c>
      <c r="L8" s="7">
        <v>19046</v>
      </c>
      <c r="M8" s="7"/>
      <c r="N8" s="7"/>
      <c r="O8" s="7"/>
      <c r="P8" s="7"/>
      <c r="Q8" s="32">
        <f t="shared" si="0"/>
        <v>93739.1</v>
      </c>
      <c r="R8" s="8"/>
    </row>
    <row r="9" spans="1:18" customFormat="1" outlineLevel="1">
      <c r="A9" s="4"/>
      <c r="B9" s="9" t="s">
        <v>3</v>
      </c>
      <c r="C9" s="6"/>
      <c r="D9" s="7"/>
      <c r="E9" s="7">
        <v>20025</v>
      </c>
      <c r="F9" s="32">
        <v>21345</v>
      </c>
      <c r="G9" s="7">
        <v>21857</v>
      </c>
      <c r="H9" s="7">
        <v>25185.5</v>
      </c>
      <c r="I9" s="7">
        <v>29002.9</v>
      </c>
      <c r="J9" s="7">
        <v>31303</v>
      </c>
      <c r="K9" s="7">
        <v>35396</v>
      </c>
      <c r="L9" s="7">
        <v>38014</v>
      </c>
      <c r="M9" s="7"/>
      <c r="N9" s="7"/>
      <c r="O9" s="7"/>
      <c r="P9" s="7"/>
      <c r="Q9" s="32">
        <f t="shared" si="0"/>
        <v>222128.4</v>
      </c>
      <c r="R9" s="8"/>
    </row>
    <row r="10" spans="1:18" customFormat="1" outlineLevel="1">
      <c r="A10" s="4"/>
      <c r="B10" s="28" t="s">
        <v>50</v>
      </c>
      <c r="C10" s="6"/>
      <c r="D10" s="7"/>
      <c r="E10" s="34"/>
      <c r="F10" s="32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2">
        <f t="shared" si="0"/>
        <v>0</v>
      </c>
      <c r="R10" s="8"/>
    </row>
    <row r="11" spans="1:18" customFormat="1" outlineLevel="1">
      <c r="A11" s="4"/>
      <c r="B11" s="28" t="s">
        <v>5</v>
      </c>
      <c r="C11" s="6"/>
      <c r="D11" s="7"/>
      <c r="E11" s="7"/>
      <c r="F11" s="32"/>
      <c r="G11" s="7"/>
      <c r="H11" s="7"/>
      <c r="I11" s="7"/>
      <c r="J11" s="7"/>
      <c r="K11" s="7"/>
      <c r="L11" s="7"/>
      <c r="M11" s="33"/>
      <c r="N11" s="7"/>
      <c r="O11" s="7"/>
      <c r="P11" s="7"/>
      <c r="Q11" s="32">
        <f t="shared" si="0"/>
        <v>0</v>
      </c>
      <c r="R11" s="8"/>
    </row>
    <row r="12" spans="1:18" customFormat="1" outlineLevel="1">
      <c r="A12" s="4"/>
      <c r="B12" s="9" t="s">
        <v>13</v>
      </c>
      <c r="C12" s="6"/>
      <c r="D12" s="7"/>
      <c r="E12" s="7"/>
      <c r="F12" s="32"/>
      <c r="G12" s="7"/>
      <c r="H12" s="7"/>
      <c r="I12" s="7"/>
      <c r="J12" s="7"/>
      <c r="K12" s="7"/>
      <c r="L12" s="7"/>
      <c r="M12" s="7"/>
      <c r="N12" s="7"/>
      <c r="O12" s="7"/>
      <c r="P12" s="7"/>
      <c r="Q12" s="32">
        <f t="shared" si="0"/>
        <v>0</v>
      </c>
      <c r="R12" s="8"/>
    </row>
    <row r="13" spans="1:18" customFormat="1" outlineLevel="1">
      <c r="A13" s="4"/>
      <c r="B13" s="9" t="s">
        <v>14</v>
      </c>
      <c r="C13" s="6"/>
      <c r="D13" s="7"/>
      <c r="E13" s="7"/>
      <c r="F13" s="32"/>
      <c r="G13" s="7"/>
      <c r="H13" s="7"/>
      <c r="I13" s="7"/>
      <c r="J13" s="7"/>
      <c r="K13" s="7"/>
      <c r="L13" s="7"/>
      <c r="M13" s="7"/>
      <c r="N13" s="7"/>
      <c r="O13" s="7"/>
      <c r="P13" s="7"/>
      <c r="Q13" s="32">
        <f t="shared" si="0"/>
        <v>0</v>
      </c>
      <c r="R13" s="8"/>
    </row>
    <row r="14" spans="1:18" customFormat="1" outlineLevel="1">
      <c r="A14" s="4"/>
      <c r="B14" s="9" t="s">
        <v>52</v>
      </c>
      <c r="C14" s="6"/>
      <c r="D14" s="7"/>
      <c r="E14" s="7"/>
      <c r="F14" s="32"/>
      <c r="G14" s="7"/>
      <c r="H14" s="7"/>
      <c r="I14" s="7"/>
      <c r="J14" s="7"/>
      <c r="K14" s="7"/>
      <c r="L14" s="7"/>
      <c r="M14" s="7"/>
      <c r="N14" s="7"/>
      <c r="O14" s="7"/>
      <c r="P14" s="7"/>
      <c r="Q14" s="32">
        <f t="shared" si="0"/>
        <v>0</v>
      </c>
      <c r="R14" s="8"/>
    </row>
    <row r="15" spans="1:18" customFormat="1" outlineLevel="1">
      <c r="A15" s="4"/>
      <c r="B15" s="10" t="s">
        <v>53</v>
      </c>
      <c r="C15" s="6"/>
      <c r="D15" s="7"/>
      <c r="E15" s="34"/>
      <c r="F15" s="32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2">
        <f t="shared" si="0"/>
        <v>0</v>
      </c>
      <c r="R15" s="8"/>
    </row>
    <row r="16" spans="1:18" customFormat="1" outlineLevel="1">
      <c r="A16" s="4"/>
      <c r="B16" s="9" t="s">
        <v>54</v>
      </c>
      <c r="C16" s="6"/>
      <c r="D16" s="7"/>
      <c r="E16" s="7"/>
      <c r="F16" s="32"/>
      <c r="G16" s="7"/>
      <c r="H16" s="7"/>
      <c r="I16" s="7"/>
      <c r="J16" s="7"/>
      <c r="K16" s="7"/>
      <c r="L16" s="7"/>
      <c r="M16" s="7"/>
      <c r="N16" s="7"/>
      <c r="O16" s="7"/>
      <c r="P16" s="7"/>
      <c r="Q16" s="32">
        <f t="shared" si="0"/>
        <v>0</v>
      </c>
      <c r="R16" s="8"/>
    </row>
    <row r="17" spans="1:18" customFormat="1" outlineLevel="1">
      <c r="A17" s="4"/>
      <c r="B17" s="9" t="s">
        <v>55</v>
      </c>
      <c r="C17" s="6"/>
      <c r="D17" s="7"/>
      <c r="E17" s="7"/>
      <c r="F17" s="32"/>
      <c r="G17" s="7"/>
      <c r="H17" s="7"/>
      <c r="I17" s="7"/>
      <c r="J17" s="7"/>
      <c r="K17" s="7"/>
      <c r="L17" s="7"/>
      <c r="M17" s="7"/>
      <c r="N17" s="7"/>
      <c r="O17" s="7"/>
      <c r="P17" s="7"/>
      <c r="Q17" s="32">
        <f t="shared" si="0"/>
        <v>0</v>
      </c>
      <c r="R17" s="8"/>
    </row>
    <row r="18" spans="1:18" customFormat="1" outlineLevel="1">
      <c r="A18" s="4"/>
      <c r="B18" s="27" t="s">
        <v>51</v>
      </c>
      <c r="C18" s="6"/>
      <c r="D18" s="7"/>
      <c r="E18" s="7"/>
      <c r="F18" s="32"/>
      <c r="G18" s="7"/>
      <c r="H18" s="7"/>
      <c r="I18" s="7"/>
      <c r="J18" s="7"/>
      <c r="K18" s="7"/>
      <c r="L18" s="7"/>
      <c r="M18" s="7"/>
      <c r="N18" s="7"/>
      <c r="O18" s="7"/>
      <c r="P18" s="7"/>
      <c r="Q18" s="32">
        <f t="shared" si="0"/>
        <v>0</v>
      </c>
      <c r="R18" s="8"/>
    </row>
    <row r="19" spans="1:18" customFormat="1" outlineLevel="1">
      <c r="A19" s="4"/>
      <c r="B19" s="10" t="s">
        <v>15</v>
      </c>
      <c r="C19" s="6"/>
      <c r="D19" s="7"/>
      <c r="E19" s="34"/>
      <c r="F19" s="32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2">
        <f t="shared" si="0"/>
        <v>0</v>
      </c>
      <c r="R19" s="8"/>
    </row>
    <row r="20" spans="1:18" customFormat="1" outlineLevel="1">
      <c r="A20" s="4"/>
      <c r="B20" s="9" t="s">
        <v>56</v>
      </c>
      <c r="C20" s="6"/>
      <c r="D20" s="7"/>
      <c r="E20" s="7"/>
      <c r="F20" s="32"/>
      <c r="G20" s="7"/>
      <c r="H20" s="7"/>
      <c r="I20" s="7"/>
      <c r="J20" s="7"/>
      <c r="K20" s="7"/>
      <c r="L20" s="7"/>
      <c r="M20" s="7"/>
      <c r="N20" s="7"/>
      <c r="O20" s="7"/>
      <c r="P20" s="7"/>
      <c r="Q20" s="32">
        <f t="shared" si="0"/>
        <v>0</v>
      </c>
      <c r="R20" s="8"/>
    </row>
    <row r="21" spans="1:18" customFormat="1" outlineLevel="1">
      <c r="A21" s="4"/>
      <c r="B21" s="9" t="s">
        <v>57</v>
      </c>
      <c r="C21" s="6"/>
      <c r="D21" s="7"/>
      <c r="E21" s="7"/>
      <c r="F21" s="32"/>
      <c r="G21" s="7"/>
      <c r="H21" s="7"/>
      <c r="I21" s="7"/>
      <c r="J21" s="7"/>
      <c r="K21" s="7"/>
      <c r="L21" s="7"/>
      <c r="M21" s="7"/>
      <c r="N21" s="7"/>
      <c r="O21" s="7"/>
      <c r="P21" s="7"/>
      <c r="Q21" s="32">
        <f t="shared" si="0"/>
        <v>0</v>
      </c>
      <c r="R21" s="8"/>
    </row>
    <row r="22" spans="1:18" customFormat="1" outlineLevel="1">
      <c r="A22" s="4"/>
      <c r="B22" s="27" t="s">
        <v>16</v>
      </c>
      <c r="C22" s="6"/>
      <c r="D22" s="7"/>
      <c r="E22" s="7"/>
      <c r="F22" s="32"/>
      <c r="G22" s="7"/>
      <c r="H22" s="7"/>
      <c r="I22" s="7"/>
      <c r="J22" s="7"/>
      <c r="K22" s="7"/>
      <c r="L22" s="7"/>
      <c r="M22" s="7"/>
      <c r="N22" s="7"/>
      <c r="O22" s="7"/>
      <c r="P22" s="7"/>
      <c r="Q22" s="32">
        <f t="shared" si="0"/>
        <v>0</v>
      </c>
      <c r="R22" s="8"/>
    </row>
    <row r="23" spans="1:18" outlineLevel="1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8" customFormat="1" outlineLevel="1">
      <c r="A24" s="4"/>
      <c r="B24" s="25"/>
      <c r="C24" s="26" t="s">
        <v>19</v>
      </c>
      <c r="D24" s="26" t="s">
        <v>20</v>
      </c>
      <c r="E24" s="26" t="s">
        <v>21</v>
      </c>
      <c r="F24" s="26" t="s">
        <v>22</v>
      </c>
      <c r="G24" s="26" t="s">
        <v>23</v>
      </c>
      <c r="H24" s="26" t="s">
        <v>24</v>
      </c>
      <c r="I24" s="26" t="s">
        <v>25</v>
      </c>
      <c r="J24" s="26" t="s">
        <v>26</v>
      </c>
      <c r="K24" s="26" t="s">
        <v>27</v>
      </c>
      <c r="L24" s="26" t="s">
        <v>28</v>
      </c>
      <c r="M24" s="26" t="s">
        <v>29</v>
      </c>
      <c r="N24" s="26" t="s">
        <v>30</v>
      </c>
      <c r="O24" s="26" t="s">
        <v>31</v>
      </c>
      <c r="P24" s="26" t="s">
        <v>20</v>
      </c>
      <c r="Q24" s="26" t="s">
        <v>32</v>
      </c>
      <c r="R24" s="5"/>
    </row>
    <row r="25" spans="1:18" customFormat="1" outlineLevel="1">
      <c r="A25" s="4"/>
      <c r="B25" s="27" t="s">
        <v>49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8"/>
    </row>
    <row r="26" spans="1:18" customFormat="1" outlineLevel="1">
      <c r="A26" s="4"/>
      <c r="B26" s="9" t="s">
        <v>0</v>
      </c>
      <c r="C26" s="7"/>
      <c r="D26" s="7">
        <f t="shared" ref="D26:D42" si="1">D6</f>
        <v>0</v>
      </c>
      <c r="E26" s="7">
        <f>IF(E6=0,D26,E6)</f>
        <v>20284</v>
      </c>
      <c r="F26" s="7">
        <f t="shared" ref="F26:P26" si="2">IF(F6=0,E26,F6)</f>
        <v>22617</v>
      </c>
      <c r="G26" s="7">
        <f t="shared" si="2"/>
        <v>24425</v>
      </c>
      <c r="H26" s="7">
        <f t="shared" si="2"/>
        <v>26155.5</v>
      </c>
      <c r="I26" s="7">
        <f t="shared" si="2"/>
        <v>27611.5</v>
      </c>
      <c r="J26" s="7">
        <f t="shared" si="2"/>
        <v>28237</v>
      </c>
      <c r="K26" s="7">
        <f t="shared" si="2"/>
        <v>29960</v>
      </c>
      <c r="L26" s="7">
        <f t="shared" si="2"/>
        <v>32150</v>
      </c>
      <c r="M26" s="7">
        <f t="shared" si="2"/>
        <v>32150</v>
      </c>
      <c r="N26" s="7">
        <f t="shared" si="2"/>
        <v>32150</v>
      </c>
      <c r="O26" s="7">
        <f t="shared" si="2"/>
        <v>32150</v>
      </c>
      <c r="P26" s="7">
        <f t="shared" si="2"/>
        <v>32150</v>
      </c>
      <c r="Q26" s="7">
        <f t="shared" ref="Q26:Q42" si="3">SUM(E26:P26)</f>
        <v>340040</v>
      </c>
      <c r="R26" s="8"/>
    </row>
    <row r="27" spans="1:18" customFormat="1" outlineLevel="1">
      <c r="A27" s="4"/>
      <c r="B27" s="9" t="s">
        <v>1</v>
      </c>
      <c r="C27" s="7"/>
      <c r="D27" s="7">
        <f t="shared" si="1"/>
        <v>0</v>
      </c>
      <c r="E27" s="7">
        <f t="shared" ref="E27:P42" si="4">IF(E7=0,D27,E7)</f>
        <v>7042</v>
      </c>
      <c r="F27" s="7">
        <f t="shared" si="4"/>
        <v>8586</v>
      </c>
      <c r="G27" s="7">
        <f t="shared" si="4"/>
        <v>12118</v>
      </c>
      <c r="H27" s="7">
        <f t="shared" si="4"/>
        <v>13719.5</v>
      </c>
      <c r="I27" s="7">
        <f t="shared" si="4"/>
        <v>15999.1</v>
      </c>
      <c r="J27" s="7">
        <f t="shared" si="4"/>
        <v>16413</v>
      </c>
      <c r="K27" s="7">
        <f t="shared" si="4"/>
        <v>19127</v>
      </c>
      <c r="L27" s="7">
        <f t="shared" si="4"/>
        <v>22207</v>
      </c>
      <c r="M27" s="7">
        <f t="shared" si="4"/>
        <v>22207</v>
      </c>
      <c r="N27" s="7">
        <f t="shared" si="4"/>
        <v>22207</v>
      </c>
      <c r="O27" s="7">
        <f t="shared" si="4"/>
        <v>22207</v>
      </c>
      <c r="P27" s="7">
        <f t="shared" si="4"/>
        <v>22207</v>
      </c>
      <c r="Q27" s="7">
        <f t="shared" si="3"/>
        <v>204039.6</v>
      </c>
      <c r="R27" s="8"/>
    </row>
    <row r="28" spans="1:18" customFormat="1" outlineLevel="1">
      <c r="A28" s="4"/>
      <c r="B28" s="9" t="s">
        <v>2</v>
      </c>
      <c r="C28" s="7"/>
      <c r="D28" s="7">
        <f t="shared" si="1"/>
        <v>0</v>
      </c>
      <c r="E28" s="7">
        <f t="shared" si="4"/>
        <v>5773</v>
      </c>
      <c r="F28" s="7">
        <f t="shared" si="4"/>
        <v>6432</v>
      </c>
      <c r="G28" s="7">
        <f t="shared" si="4"/>
        <v>8252</v>
      </c>
      <c r="H28" s="7">
        <f t="shared" si="4"/>
        <v>10950.1</v>
      </c>
      <c r="I28" s="7">
        <f t="shared" si="4"/>
        <v>13176</v>
      </c>
      <c r="J28" s="7">
        <f t="shared" si="4"/>
        <v>13613</v>
      </c>
      <c r="K28" s="7">
        <f t="shared" si="4"/>
        <v>16497</v>
      </c>
      <c r="L28" s="7">
        <f t="shared" si="4"/>
        <v>19046</v>
      </c>
      <c r="M28" s="7">
        <f t="shared" si="4"/>
        <v>19046</v>
      </c>
      <c r="N28" s="7">
        <f t="shared" si="4"/>
        <v>19046</v>
      </c>
      <c r="O28" s="7">
        <f t="shared" si="4"/>
        <v>19046</v>
      </c>
      <c r="P28" s="7">
        <f t="shared" si="4"/>
        <v>19046</v>
      </c>
      <c r="Q28" s="7">
        <f t="shared" si="3"/>
        <v>169923.1</v>
      </c>
      <c r="R28" s="8"/>
    </row>
    <row r="29" spans="1:18" customFormat="1" outlineLevel="1">
      <c r="A29" s="4"/>
      <c r="B29" s="9" t="s">
        <v>3</v>
      </c>
      <c r="C29" s="7"/>
      <c r="D29" s="7">
        <f t="shared" si="1"/>
        <v>0</v>
      </c>
      <c r="E29" s="7">
        <f t="shared" si="4"/>
        <v>20025</v>
      </c>
      <c r="F29" s="7">
        <f t="shared" si="4"/>
        <v>21345</v>
      </c>
      <c r="G29" s="7">
        <f t="shared" si="4"/>
        <v>21857</v>
      </c>
      <c r="H29" s="7">
        <f t="shared" si="4"/>
        <v>25185.5</v>
      </c>
      <c r="I29" s="7">
        <f t="shared" si="4"/>
        <v>29002.9</v>
      </c>
      <c r="J29" s="7">
        <f t="shared" si="4"/>
        <v>31303</v>
      </c>
      <c r="K29" s="7">
        <f t="shared" si="4"/>
        <v>35396</v>
      </c>
      <c r="L29" s="7">
        <f t="shared" si="4"/>
        <v>38014</v>
      </c>
      <c r="M29" s="7">
        <f t="shared" si="4"/>
        <v>38014</v>
      </c>
      <c r="N29" s="7">
        <f t="shared" si="4"/>
        <v>38014</v>
      </c>
      <c r="O29" s="7">
        <f t="shared" si="4"/>
        <v>38014</v>
      </c>
      <c r="P29" s="7">
        <f t="shared" si="4"/>
        <v>38014</v>
      </c>
      <c r="Q29" s="7">
        <f t="shared" si="3"/>
        <v>374184.4</v>
      </c>
      <c r="R29" s="8"/>
    </row>
    <row r="30" spans="1:18" customFormat="1" outlineLevel="1">
      <c r="A30" s="4"/>
      <c r="B30" s="28" t="s">
        <v>50</v>
      </c>
      <c r="C30" s="7"/>
      <c r="D30" s="7">
        <f t="shared" si="1"/>
        <v>0</v>
      </c>
      <c r="E30" s="7">
        <f t="shared" si="4"/>
        <v>0</v>
      </c>
      <c r="F30" s="7">
        <f t="shared" si="4"/>
        <v>0</v>
      </c>
      <c r="G30" s="7">
        <f t="shared" si="4"/>
        <v>0</v>
      </c>
      <c r="H30" s="7">
        <f t="shared" si="4"/>
        <v>0</v>
      </c>
      <c r="I30" s="7">
        <f t="shared" si="4"/>
        <v>0</v>
      </c>
      <c r="J30" s="7">
        <f t="shared" si="4"/>
        <v>0</v>
      </c>
      <c r="K30" s="7">
        <f t="shared" si="4"/>
        <v>0</v>
      </c>
      <c r="L30" s="7">
        <f t="shared" si="4"/>
        <v>0</v>
      </c>
      <c r="M30" s="7">
        <f t="shared" si="4"/>
        <v>0</v>
      </c>
      <c r="N30" s="7">
        <f t="shared" si="4"/>
        <v>0</v>
      </c>
      <c r="O30" s="7">
        <f t="shared" si="4"/>
        <v>0</v>
      </c>
      <c r="P30" s="7">
        <f t="shared" si="4"/>
        <v>0</v>
      </c>
      <c r="Q30" s="7">
        <f t="shared" si="3"/>
        <v>0</v>
      </c>
      <c r="R30" s="8"/>
    </row>
    <row r="31" spans="1:18" customFormat="1" outlineLevel="1">
      <c r="A31" s="4"/>
      <c r="B31" s="28" t="s">
        <v>5</v>
      </c>
      <c r="C31" s="7"/>
      <c r="D31" s="7">
        <f t="shared" si="1"/>
        <v>0</v>
      </c>
      <c r="E31" s="7">
        <f t="shared" si="4"/>
        <v>0</v>
      </c>
      <c r="F31" s="7">
        <f t="shared" si="4"/>
        <v>0</v>
      </c>
      <c r="G31" s="7">
        <f t="shared" si="4"/>
        <v>0</v>
      </c>
      <c r="H31" s="7">
        <f t="shared" si="4"/>
        <v>0</v>
      </c>
      <c r="I31" s="7">
        <f t="shared" si="4"/>
        <v>0</v>
      </c>
      <c r="J31" s="7">
        <f t="shared" si="4"/>
        <v>0</v>
      </c>
      <c r="K31" s="7">
        <f t="shared" si="4"/>
        <v>0</v>
      </c>
      <c r="L31" s="7">
        <f t="shared" si="4"/>
        <v>0</v>
      </c>
      <c r="M31" s="7">
        <f t="shared" si="4"/>
        <v>0</v>
      </c>
      <c r="N31" s="7">
        <f t="shared" si="4"/>
        <v>0</v>
      </c>
      <c r="O31" s="7">
        <f t="shared" si="4"/>
        <v>0</v>
      </c>
      <c r="P31" s="7">
        <f t="shared" si="4"/>
        <v>0</v>
      </c>
      <c r="Q31" s="7">
        <f t="shared" si="3"/>
        <v>0</v>
      </c>
      <c r="R31" s="8"/>
    </row>
    <row r="32" spans="1:18" customFormat="1" outlineLevel="1">
      <c r="A32" s="4"/>
      <c r="B32" s="9" t="s">
        <v>64</v>
      </c>
      <c r="C32" s="7"/>
      <c r="D32" s="7">
        <f t="shared" si="1"/>
        <v>0</v>
      </c>
      <c r="E32" s="7">
        <f t="shared" si="4"/>
        <v>0</v>
      </c>
      <c r="F32" s="7">
        <f t="shared" si="4"/>
        <v>0</v>
      </c>
      <c r="G32" s="7">
        <f t="shared" si="4"/>
        <v>0</v>
      </c>
      <c r="H32" s="7">
        <f t="shared" si="4"/>
        <v>0</v>
      </c>
      <c r="I32" s="7">
        <f t="shared" si="4"/>
        <v>0</v>
      </c>
      <c r="J32" s="7">
        <f t="shared" si="4"/>
        <v>0</v>
      </c>
      <c r="K32" s="7">
        <f t="shared" si="4"/>
        <v>0</v>
      </c>
      <c r="L32" s="7">
        <f t="shared" si="4"/>
        <v>0</v>
      </c>
      <c r="M32" s="7">
        <f t="shared" si="4"/>
        <v>0</v>
      </c>
      <c r="N32" s="7">
        <f t="shared" si="4"/>
        <v>0</v>
      </c>
      <c r="O32" s="7">
        <f t="shared" si="4"/>
        <v>0</v>
      </c>
      <c r="P32" s="7">
        <f t="shared" si="4"/>
        <v>0</v>
      </c>
      <c r="Q32" s="7">
        <f t="shared" si="3"/>
        <v>0</v>
      </c>
      <c r="R32" s="8"/>
    </row>
    <row r="33" spans="1:18" customFormat="1" outlineLevel="1">
      <c r="A33" s="4"/>
      <c r="B33" s="9" t="s">
        <v>14</v>
      </c>
      <c r="C33" s="7"/>
      <c r="D33" s="7">
        <f t="shared" si="1"/>
        <v>0</v>
      </c>
      <c r="E33" s="7">
        <f t="shared" si="4"/>
        <v>0</v>
      </c>
      <c r="F33" s="7">
        <f t="shared" si="4"/>
        <v>0</v>
      </c>
      <c r="G33" s="7">
        <f t="shared" si="4"/>
        <v>0</v>
      </c>
      <c r="H33" s="7">
        <f t="shared" si="4"/>
        <v>0</v>
      </c>
      <c r="I33" s="7">
        <f t="shared" si="4"/>
        <v>0</v>
      </c>
      <c r="J33" s="7">
        <f t="shared" si="4"/>
        <v>0</v>
      </c>
      <c r="K33" s="7">
        <f t="shared" si="4"/>
        <v>0</v>
      </c>
      <c r="L33" s="7">
        <f t="shared" si="4"/>
        <v>0</v>
      </c>
      <c r="M33" s="7">
        <f t="shared" si="4"/>
        <v>0</v>
      </c>
      <c r="N33" s="7">
        <f t="shared" si="4"/>
        <v>0</v>
      </c>
      <c r="O33" s="7">
        <f t="shared" si="4"/>
        <v>0</v>
      </c>
      <c r="P33" s="7">
        <f t="shared" si="4"/>
        <v>0</v>
      </c>
      <c r="Q33" s="7">
        <f t="shared" si="3"/>
        <v>0</v>
      </c>
      <c r="R33" s="8"/>
    </row>
    <row r="34" spans="1:18" customFormat="1" outlineLevel="1">
      <c r="A34" s="4"/>
      <c r="B34" s="9" t="s">
        <v>52</v>
      </c>
      <c r="C34" s="7"/>
      <c r="D34" s="7">
        <f t="shared" si="1"/>
        <v>0</v>
      </c>
      <c r="E34" s="7">
        <f t="shared" si="4"/>
        <v>0</v>
      </c>
      <c r="F34" s="7">
        <f t="shared" si="4"/>
        <v>0</v>
      </c>
      <c r="G34" s="7">
        <f t="shared" si="4"/>
        <v>0</v>
      </c>
      <c r="H34" s="7">
        <f t="shared" si="4"/>
        <v>0</v>
      </c>
      <c r="I34" s="7">
        <f t="shared" si="4"/>
        <v>0</v>
      </c>
      <c r="J34" s="7">
        <f t="shared" si="4"/>
        <v>0</v>
      </c>
      <c r="K34" s="7">
        <f t="shared" si="4"/>
        <v>0</v>
      </c>
      <c r="L34" s="7">
        <f t="shared" si="4"/>
        <v>0</v>
      </c>
      <c r="M34" s="7">
        <f t="shared" si="4"/>
        <v>0</v>
      </c>
      <c r="N34" s="7">
        <f t="shared" si="4"/>
        <v>0</v>
      </c>
      <c r="O34" s="7">
        <f t="shared" si="4"/>
        <v>0</v>
      </c>
      <c r="P34" s="7">
        <f t="shared" si="4"/>
        <v>0</v>
      </c>
      <c r="Q34" s="7">
        <f t="shared" si="3"/>
        <v>0</v>
      </c>
      <c r="R34" s="8"/>
    </row>
    <row r="35" spans="1:18" customFormat="1" outlineLevel="1">
      <c r="A35" s="4"/>
      <c r="B35" s="10" t="s">
        <v>69</v>
      </c>
      <c r="C35" s="7"/>
      <c r="D35" s="7">
        <f t="shared" si="1"/>
        <v>0</v>
      </c>
      <c r="E35" s="7">
        <f t="shared" si="4"/>
        <v>0</v>
      </c>
      <c r="F35" s="7">
        <f t="shared" si="4"/>
        <v>0</v>
      </c>
      <c r="G35" s="7">
        <f t="shared" si="4"/>
        <v>0</v>
      </c>
      <c r="H35" s="7">
        <f t="shared" si="4"/>
        <v>0</v>
      </c>
      <c r="I35" s="7">
        <f t="shared" si="4"/>
        <v>0</v>
      </c>
      <c r="J35" s="7">
        <f t="shared" si="4"/>
        <v>0</v>
      </c>
      <c r="K35" s="7">
        <f t="shared" si="4"/>
        <v>0</v>
      </c>
      <c r="L35" s="7">
        <f t="shared" si="4"/>
        <v>0</v>
      </c>
      <c r="M35" s="7">
        <f t="shared" si="4"/>
        <v>0</v>
      </c>
      <c r="N35" s="7">
        <f t="shared" si="4"/>
        <v>0</v>
      </c>
      <c r="O35" s="7">
        <f t="shared" si="4"/>
        <v>0</v>
      </c>
      <c r="P35" s="7">
        <f t="shared" si="4"/>
        <v>0</v>
      </c>
      <c r="Q35" s="7">
        <f t="shared" si="3"/>
        <v>0</v>
      </c>
      <c r="R35" s="8"/>
    </row>
    <row r="36" spans="1:18" customFormat="1" outlineLevel="1">
      <c r="A36" s="4"/>
      <c r="B36" s="9" t="s">
        <v>65</v>
      </c>
      <c r="C36" s="7"/>
      <c r="D36" s="7">
        <f t="shared" si="1"/>
        <v>0</v>
      </c>
      <c r="E36" s="7">
        <f t="shared" si="4"/>
        <v>0</v>
      </c>
      <c r="F36" s="7">
        <f t="shared" si="4"/>
        <v>0</v>
      </c>
      <c r="G36" s="7">
        <f t="shared" si="4"/>
        <v>0</v>
      </c>
      <c r="H36" s="7">
        <f t="shared" si="4"/>
        <v>0</v>
      </c>
      <c r="I36" s="7">
        <f t="shared" si="4"/>
        <v>0</v>
      </c>
      <c r="J36" s="7">
        <f t="shared" si="4"/>
        <v>0</v>
      </c>
      <c r="K36" s="7">
        <f t="shared" si="4"/>
        <v>0</v>
      </c>
      <c r="L36" s="7">
        <f t="shared" si="4"/>
        <v>0</v>
      </c>
      <c r="M36" s="7">
        <f t="shared" si="4"/>
        <v>0</v>
      </c>
      <c r="N36" s="7">
        <f t="shared" si="4"/>
        <v>0</v>
      </c>
      <c r="O36" s="7">
        <f t="shared" si="4"/>
        <v>0</v>
      </c>
      <c r="P36" s="7">
        <f t="shared" si="4"/>
        <v>0</v>
      </c>
      <c r="Q36" s="7">
        <f t="shared" si="3"/>
        <v>0</v>
      </c>
      <c r="R36" s="8"/>
    </row>
    <row r="37" spans="1:18" customFormat="1" outlineLevel="1">
      <c r="A37" s="4"/>
      <c r="B37" s="9" t="s">
        <v>68</v>
      </c>
      <c r="C37" s="7"/>
      <c r="D37" s="7">
        <f t="shared" si="1"/>
        <v>0</v>
      </c>
      <c r="E37" s="7">
        <f t="shared" si="4"/>
        <v>0</v>
      </c>
      <c r="F37" s="7">
        <f t="shared" si="4"/>
        <v>0</v>
      </c>
      <c r="G37" s="7">
        <f t="shared" si="4"/>
        <v>0</v>
      </c>
      <c r="H37" s="7">
        <f t="shared" si="4"/>
        <v>0</v>
      </c>
      <c r="I37" s="7">
        <f t="shared" si="4"/>
        <v>0</v>
      </c>
      <c r="J37" s="7">
        <f t="shared" si="4"/>
        <v>0</v>
      </c>
      <c r="K37" s="7">
        <f t="shared" si="4"/>
        <v>0</v>
      </c>
      <c r="L37" s="7">
        <f t="shared" si="4"/>
        <v>0</v>
      </c>
      <c r="M37" s="7">
        <f t="shared" si="4"/>
        <v>0</v>
      </c>
      <c r="N37" s="7">
        <f t="shared" si="4"/>
        <v>0</v>
      </c>
      <c r="O37" s="7">
        <f t="shared" si="4"/>
        <v>0</v>
      </c>
      <c r="P37" s="7">
        <f t="shared" si="4"/>
        <v>0</v>
      </c>
      <c r="Q37" s="7">
        <f t="shared" si="3"/>
        <v>0</v>
      </c>
      <c r="R37" s="8"/>
    </row>
    <row r="38" spans="1:18" customFormat="1" outlineLevel="1">
      <c r="A38" s="4"/>
      <c r="B38" s="27" t="s">
        <v>51</v>
      </c>
      <c r="C38" s="7"/>
      <c r="D38" s="7">
        <f t="shared" si="1"/>
        <v>0</v>
      </c>
      <c r="E38" s="7">
        <f t="shared" si="4"/>
        <v>0</v>
      </c>
      <c r="F38" s="7">
        <f t="shared" si="4"/>
        <v>0</v>
      </c>
      <c r="G38" s="7">
        <f t="shared" si="4"/>
        <v>0</v>
      </c>
      <c r="H38" s="7">
        <f t="shared" si="4"/>
        <v>0</v>
      </c>
      <c r="I38" s="7">
        <f t="shared" si="4"/>
        <v>0</v>
      </c>
      <c r="J38" s="7">
        <f t="shared" si="4"/>
        <v>0</v>
      </c>
      <c r="K38" s="7">
        <f t="shared" si="4"/>
        <v>0</v>
      </c>
      <c r="L38" s="7">
        <f t="shared" si="4"/>
        <v>0</v>
      </c>
      <c r="M38" s="7">
        <f t="shared" si="4"/>
        <v>0</v>
      </c>
      <c r="N38" s="7">
        <f t="shared" si="4"/>
        <v>0</v>
      </c>
      <c r="O38" s="7">
        <f t="shared" si="4"/>
        <v>0</v>
      </c>
      <c r="P38" s="7">
        <f t="shared" si="4"/>
        <v>0</v>
      </c>
      <c r="Q38" s="7">
        <f t="shared" si="3"/>
        <v>0</v>
      </c>
      <c r="R38" s="8"/>
    </row>
    <row r="39" spans="1:18" customFormat="1" outlineLevel="1">
      <c r="A39" s="4"/>
      <c r="B39" s="10" t="s">
        <v>15</v>
      </c>
      <c r="C39" s="7"/>
      <c r="D39" s="7">
        <f t="shared" si="1"/>
        <v>0</v>
      </c>
      <c r="E39" s="7">
        <f t="shared" si="4"/>
        <v>0</v>
      </c>
      <c r="F39" s="7">
        <f t="shared" si="4"/>
        <v>0</v>
      </c>
      <c r="G39" s="7">
        <f t="shared" si="4"/>
        <v>0</v>
      </c>
      <c r="H39" s="7">
        <f t="shared" si="4"/>
        <v>0</v>
      </c>
      <c r="I39" s="7">
        <f t="shared" si="4"/>
        <v>0</v>
      </c>
      <c r="J39" s="7">
        <f t="shared" si="4"/>
        <v>0</v>
      </c>
      <c r="K39" s="7">
        <f t="shared" si="4"/>
        <v>0</v>
      </c>
      <c r="L39" s="7">
        <f t="shared" si="4"/>
        <v>0</v>
      </c>
      <c r="M39" s="7">
        <f t="shared" si="4"/>
        <v>0</v>
      </c>
      <c r="N39" s="7">
        <f t="shared" si="4"/>
        <v>0</v>
      </c>
      <c r="O39" s="7">
        <f t="shared" si="4"/>
        <v>0</v>
      </c>
      <c r="P39" s="7">
        <f t="shared" si="4"/>
        <v>0</v>
      </c>
      <c r="Q39" s="7">
        <f t="shared" si="3"/>
        <v>0</v>
      </c>
      <c r="R39" s="8"/>
    </row>
    <row r="40" spans="1:18" customFormat="1" outlineLevel="1">
      <c r="A40" s="4"/>
      <c r="B40" s="9" t="s">
        <v>66</v>
      </c>
      <c r="C40" s="7"/>
      <c r="D40" s="7">
        <f t="shared" si="1"/>
        <v>0</v>
      </c>
      <c r="E40" s="7">
        <f t="shared" si="4"/>
        <v>0</v>
      </c>
      <c r="F40" s="7">
        <f t="shared" si="4"/>
        <v>0</v>
      </c>
      <c r="G40" s="7">
        <f t="shared" si="4"/>
        <v>0</v>
      </c>
      <c r="H40" s="7">
        <f t="shared" si="4"/>
        <v>0</v>
      </c>
      <c r="I40" s="7">
        <f t="shared" si="4"/>
        <v>0</v>
      </c>
      <c r="J40" s="7">
        <f t="shared" si="4"/>
        <v>0</v>
      </c>
      <c r="K40" s="7">
        <f t="shared" si="4"/>
        <v>0</v>
      </c>
      <c r="L40" s="7">
        <f t="shared" si="4"/>
        <v>0</v>
      </c>
      <c r="M40" s="7">
        <f t="shared" si="4"/>
        <v>0</v>
      </c>
      <c r="N40" s="7">
        <f t="shared" si="4"/>
        <v>0</v>
      </c>
      <c r="O40" s="7">
        <f t="shared" si="4"/>
        <v>0</v>
      </c>
      <c r="P40" s="7">
        <f t="shared" si="4"/>
        <v>0</v>
      </c>
      <c r="Q40" s="7">
        <f t="shared" si="3"/>
        <v>0</v>
      </c>
      <c r="R40" s="8"/>
    </row>
    <row r="41" spans="1:18" customFormat="1" outlineLevel="1">
      <c r="A41" s="4"/>
      <c r="B41" s="9" t="s">
        <v>67</v>
      </c>
      <c r="C41" s="7"/>
      <c r="D41" s="7">
        <f t="shared" si="1"/>
        <v>0</v>
      </c>
      <c r="E41" s="7">
        <f t="shared" si="4"/>
        <v>0</v>
      </c>
      <c r="F41" s="7">
        <f t="shared" si="4"/>
        <v>0</v>
      </c>
      <c r="G41" s="7">
        <f t="shared" si="4"/>
        <v>0</v>
      </c>
      <c r="H41" s="7">
        <f t="shared" si="4"/>
        <v>0</v>
      </c>
      <c r="I41" s="7">
        <f t="shared" si="4"/>
        <v>0</v>
      </c>
      <c r="J41" s="7">
        <f t="shared" si="4"/>
        <v>0</v>
      </c>
      <c r="K41" s="7">
        <f t="shared" si="4"/>
        <v>0</v>
      </c>
      <c r="L41" s="7">
        <f t="shared" si="4"/>
        <v>0</v>
      </c>
      <c r="M41" s="7">
        <f t="shared" si="4"/>
        <v>0</v>
      </c>
      <c r="N41" s="7">
        <f t="shared" si="4"/>
        <v>0</v>
      </c>
      <c r="O41" s="7">
        <f t="shared" si="4"/>
        <v>0</v>
      </c>
      <c r="P41" s="7">
        <f t="shared" si="4"/>
        <v>0</v>
      </c>
      <c r="Q41" s="7">
        <f t="shared" si="3"/>
        <v>0</v>
      </c>
      <c r="R41" s="8"/>
    </row>
    <row r="42" spans="1:18" customFormat="1" outlineLevel="1">
      <c r="A42" s="4"/>
      <c r="B42" s="27" t="s">
        <v>16</v>
      </c>
      <c r="C42" s="7"/>
      <c r="D42" s="7">
        <f t="shared" si="1"/>
        <v>0</v>
      </c>
      <c r="E42" s="7">
        <f t="shared" si="4"/>
        <v>0</v>
      </c>
      <c r="F42" s="7">
        <f t="shared" si="4"/>
        <v>0</v>
      </c>
      <c r="G42" s="7">
        <f t="shared" si="4"/>
        <v>0</v>
      </c>
      <c r="H42" s="7">
        <f t="shared" si="4"/>
        <v>0</v>
      </c>
      <c r="I42" s="7">
        <f t="shared" si="4"/>
        <v>0</v>
      </c>
      <c r="J42" s="7">
        <f t="shared" si="4"/>
        <v>0</v>
      </c>
      <c r="K42" s="7">
        <f t="shared" si="4"/>
        <v>0</v>
      </c>
      <c r="L42" s="7">
        <f t="shared" si="4"/>
        <v>0</v>
      </c>
      <c r="M42" s="7">
        <f t="shared" si="4"/>
        <v>0</v>
      </c>
      <c r="N42" s="7">
        <f t="shared" si="4"/>
        <v>0</v>
      </c>
      <c r="O42" s="7">
        <f t="shared" si="4"/>
        <v>0</v>
      </c>
      <c r="P42" s="7">
        <f t="shared" si="4"/>
        <v>0</v>
      </c>
      <c r="Q42" s="7">
        <f t="shared" si="3"/>
        <v>0</v>
      </c>
      <c r="R42" s="8"/>
    </row>
    <row r="43" spans="1:18" outlineLevel="1"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1:18" ht="28.5">
      <c r="B44" s="29" t="s">
        <v>58</v>
      </c>
    </row>
    <row r="45" spans="1:18" ht="15.75" customHeight="1">
      <c r="B45" s="14"/>
    </row>
    <row r="46" spans="1:18" ht="15.75" customHeight="1">
      <c r="B46" s="30" t="s">
        <v>34</v>
      </c>
    </row>
    <row r="47" spans="1:18">
      <c r="B47" s="13"/>
    </row>
    <row r="48" spans="1:18">
      <c r="B48" s="24" t="s">
        <v>78</v>
      </c>
      <c r="G48" s="3" t="s">
        <v>35</v>
      </c>
    </row>
    <row r="49" spans="2:17">
      <c r="B49" s="13"/>
    </row>
    <row r="50" spans="2:17">
      <c r="B50" s="25"/>
      <c r="C50" s="26" t="s">
        <v>33</v>
      </c>
      <c r="D50" s="26" t="s">
        <v>20</v>
      </c>
      <c r="E50" s="26" t="s">
        <v>21</v>
      </c>
      <c r="F50" s="26" t="s">
        <v>22</v>
      </c>
      <c r="G50" s="26" t="s">
        <v>23</v>
      </c>
      <c r="H50" s="26" t="s">
        <v>24</v>
      </c>
      <c r="I50" s="26" t="s">
        <v>25</v>
      </c>
      <c r="J50" s="26" t="s">
        <v>26</v>
      </c>
      <c r="K50" s="26" t="s">
        <v>27</v>
      </c>
      <c r="L50" s="26" t="s">
        <v>28</v>
      </c>
      <c r="M50" s="26" t="s">
        <v>29</v>
      </c>
      <c r="N50" s="26" t="s">
        <v>30</v>
      </c>
      <c r="O50" s="26" t="s">
        <v>31</v>
      </c>
      <c r="P50" s="26" t="s">
        <v>20</v>
      </c>
      <c r="Q50" s="26" t="s">
        <v>32</v>
      </c>
    </row>
    <row r="51" spans="2:17">
      <c r="B51" s="15" t="s">
        <v>77</v>
      </c>
      <c r="C51" s="15"/>
      <c r="D51" s="15"/>
      <c r="E51" s="16">
        <f>(E30+E31)-(D30+D31)</f>
        <v>0</v>
      </c>
      <c r="F51" s="16">
        <f t="shared" ref="F51:P51" si="5">(F30+F31)-(E30+E31)</f>
        <v>0</v>
      </c>
      <c r="G51" s="16">
        <f t="shared" si="5"/>
        <v>0</v>
      </c>
      <c r="H51" s="16">
        <f t="shared" si="5"/>
        <v>0</v>
      </c>
      <c r="I51" s="16">
        <f t="shared" si="5"/>
        <v>0</v>
      </c>
      <c r="J51" s="16">
        <f t="shared" si="5"/>
        <v>0</v>
      </c>
      <c r="K51" s="16">
        <f t="shared" si="5"/>
        <v>0</v>
      </c>
      <c r="L51" s="16">
        <f t="shared" si="5"/>
        <v>0</v>
      </c>
      <c r="M51" s="16">
        <f t="shared" si="5"/>
        <v>0</v>
      </c>
      <c r="N51" s="16">
        <f t="shared" si="5"/>
        <v>0</v>
      </c>
      <c r="O51" s="16">
        <f t="shared" si="5"/>
        <v>0</v>
      </c>
      <c r="P51" s="16">
        <f t="shared" si="5"/>
        <v>0</v>
      </c>
      <c r="Q51" s="15"/>
    </row>
    <row r="52" spans="2:17">
      <c r="B52" s="15" t="s">
        <v>51</v>
      </c>
      <c r="C52" s="15"/>
      <c r="D52" s="15"/>
      <c r="E52" s="16">
        <f>E38-D38</f>
        <v>0</v>
      </c>
      <c r="F52" s="16">
        <f t="shared" ref="F52:P52" si="6">F38-E38</f>
        <v>0</v>
      </c>
      <c r="G52" s="16">
        <f t="shared" si="6"/>
        <v>0</v>
      </c>
      <c r="H52" s="16">
        <f t="shared" si="6"/>
        <v>0</v>
      </c>
      <c r="I52" s="16">
        <f t="shared" si="6"/>
        <v>0</v>
      </c>
      <c r="J52" s="16">
        <f t="shared" si="6"/>
        <v>0</v>
      </c>
      <c r="K52" s="16">
        <f t="shared" si="6"/>
        <v>0</v>
      </c>
      <c r="L52" s="16">
        <f t="shared" si="6"/>
        <v>0</v>
      </c>
      <c r="M52" s="16">
        <f t="shared" si="6"/>
        <v>0</v>
      </c>
      <c r="N52" s="16">
        <f t="shared" si="6"/>
        <v>0</v>
      </c>
      <c r="O52" s="16">
        <f t="shared" si="6"/>
        <v>0</v>
      </c>
      <c r="P52" s="16">
        <f t="shared" si="6"/>
        <v>0</v>
      </c>
      <c r="Q52" s="15"/>
    </row>
    <row r="53" spans="2:17">
      <c r="B53" s="15" t="s">
        <v>16</v>
      </c>
      <c r="C53" s="15"/>
      <c r="D53" s="15"/>
      <c r="E53" s="16">
        <f>E42-D42</f>
        <v>0</v>
      </c>
      <c r="F53" s="16">
        <f t="shared" ref="F53:P53" si="7">F42-E42</f>
        <v>0</v>
      </c>
      <c r="G53" s="16">
        <f t="shared" si="7"/>
        <v>0</v>
      </c>
      <c r="H53" s="16">
        <f t="shared" si="7"/>
        <v>0</v>
      </c>
      <c r="I53" s="16">
        <f t="shared" si="7"/>
        <v>0</v>
      </c>
      <c r="J53" s="16">
        <f t="shared" si="7"/>
        <v>0</v>
      </c>
      <c r="K53" s="16">
        <f t="shared" si="7"/>
        <v>0</v>
      </c>
      <c r="L53" s="16">
        <f t="shared" si="7"/>
        <v>0</v>
      </c>
      <c r="M53" s="16">
        <f t="shared" si="7"/>
        <v>0</v>
      </c>
      <c r="N53" s="16">
        <f t="shared" si="7"/>
        <v>0</v>
      </c>
      <c r="O53" s="16">
        <f t="shared" si="7"/>
        <v>0</v>
      </c>
      <c r="P53" s="16">
        <f t="shared" si="7"/>
        <v>0</v>
      </c>
      <c r="Q53" s="15"/>
    </row>
    <row r="54" spans="2:17">
      <c r="B54" s="15" t="s">
        <v>59</v>
      </c>
      <c r="C54" s="16"/>
      <c r="D54" s="16"/>
      <c r="E54" s="16">
        <f>SUM(E55:E58)</f>
        <v>0</v>
      </c>
      <c r="F54" s="16">
        <f t="shared" ref="F54:P54" si="8">SUM(F55:F58)</f>
        <v>0</v>
      </c>
      <c r="G54" s="16">
        <f t="shared" si="8"/>
        <v>0</v>
      </c>
      <c r="H54" s="16">
        <f t="shared" si="8"/>
        <v>0</v>
      </c>
      <c r="I54" s="16">
        <f t="shared" si="8"/>
        <v>0</v>
      </c>
      <c r="J54" s="16">
        <f t="shared" si="8"/>
        <v>0</v>
      </c>
      <c r="K54" s="16">
        <f t="shared" si="8"/>
        <v>0</v>
      </c>
      <c r="L54" s="16">
        <f t="shared" si="8"/>
        <v>0</v>
      </c>
      <c r="M54" s="16">
        <f t="shared" si="8"/>
        <v>0</v>
      </c>
      <c r="N54" s="16">
        <f t="shared" si="8"/>
        <v>0</v>
      </c>
      <c r="O54" s="16">
        <f t="shared" si="8"/>
        <v>0</v>
      </c>
      <c r="P54" s="16">
        <f t="shared" si="8"/>
        <v>0</v>
      </c>
      <c r="Q54" s="17">
        <f t="shared" ref="Q54:Q59" si="9">SUM(E54:P54)</f>
        <v>0</v>
      </c>
    </row>
    <row r="55" spans="2:17">
      <c r="B55" s="18" t="s">
        <v>60</v>
      </c>
      <c r="C55" s="16"/>
      <c r="D55" s="16"/>
      <c r="E55" s="16">
        <f>((D30+D31)-(D32+D33+D34+D35+D36+D37)-(E30+E31)-(E32+E33+E34+E35+E36+E37))</f>
        <v>0</v>
      </c>
      <c r="F55" s="16">
        <f t="shared" ref="F55:P55" si="10">((E30+E31)-(E32+E33+E34+E35+E36+E37)-(F30+F31)-(F32+F33+F34+F35+F36+F37))</f>
        <v>0</v>
      </c>
      <c r="G55" s="16">
        <f t="shared" si="10"/>
        <v>0</v>
      </c>
      <c r="H55" s="16">
        <f t="shared" si="10"/>
        <v>0</v>
      </c>
      <c r="I55" s="16">
        <f t="shared" si="10"/>
        <v>0</v>
      </c>
      <c r="J55" s="16">
        <f t="shared" si="10"/>
        <v>0</v>
      </c>
      <c r="K55" s="16">
        <f t="shared" si="10"/>
        <v>0</v>
      </c>
      <c r="L55" s="16">
        <f t="shared" si="10"/>
        <v>0</v>
      </c>
      <c r="M55" s="16">
        <f t="shared" si="10"/>
        <v>0</v>
      </c>
      <c r="N55" s="16">
        <f t="shared" si="10"/>
        <v>0</v>
      </c>
      <c r="O55" s="16">
        <f t="shared" si="10"/>
        <v>0</v>
      </c>
      <c r="P55" s="16">
        <f t="shared" si="10"/>
        <v>0</v>
      </c>
      <c r="Q55" s="17"/>
    </row>
    <row r="56" spans="2:17">
      <c r="B56" s="18" t="s">
        <v>52</v>
      </c>
      <c r="C56" s="16"/>
      <c r="D56" s="16"/>
      <c r="E56" s="16">
        <f>E34-D34</f>
        <v>0</v>
      </c>
      <c r="F56" s="16">
        <f t="shared" ref="F56:P56" si="11">F34-E34</f>
        <v>0</v>
      </c>
      <c r="G56" s="16">
        <f t="shared" si="11"/>
        <v>0</v>
      </c>
      <c r="H56" s="16">
        <f t="shared" si="11"/>
        <v>0</v>
      </c>
      <c r="I56" s="16">
        <f t="shared" si="11"/>
        <v>0</v>
      </c>
      <c r="J56" s="16">
        <f t="shared" si="11"/>
        <v>0</v>
      </c>
      <c r="K56" s="16">
        <f t="shared" si="11"/>
        <v>0</v>
      </c>
      <c r="L56" s="16">
        <f t="shared" si="11"/>
        <v>0</v>
      </c>
      <c r="M56" s="16">
        <f t="shared" si="11"/>
        <v>0</v>
      </c>
      <c r="N56" s="16">
        <f t="shared" si="11"/>
        <v>0</v>
      </c>
      <c r="O56" s="16">
        <f t="shared" si="11"/>
        <v>0</v>
      </c>
      <c r="P56" s="16">
        <f t="shared" si="11"/>
        <v>0</v>
      </c>
      <c r="Q56" s="17"/>
    </row>
    <row r="57" spans="2:17">
      <c r="B57" s="18" t="s">
        <v>63</v>
      </c>
      <c r="C57" s="31"/>
      <c r="D57" s="16"/>
      <c r="E57" s="16">
        <f>$C$57*(E32-D32)</f>
        <v>0</v>
      </c>
      <c r="F57" s="16">
        <f t="shared" ref="F57:P57" si="12">$C$57*(F32-E32)</f>
        <v>0</v>
      </c>
      <c r="G57" s="16">
        <f t="shared" si="12"/>
        <v>0</v>
      </c>
      <c r="H57" s="16">
        <f t="shared" si="12"/>
        <v>0</v>
      </c>
      <c r="I57" s="16">
        <f t="shared" si="12"/>
        <v>0</v>
      </c>
      <c r="J57" s="16">
        <f t="shared" si="12"/>
        <v>0</v>
      </c>
      <c r="K57" s="16">
        <f t="shared" si="12"/>
        <v>0</v>
      </c>
      <c r="L57" s="16">
        <f t="shared" si="12"/>
        <v>0</v>
      </c>
      <c r="M57" s="16">
        <f t="shared" si="12"/>
        <v>0</v>
      </c>
      <c r="N57" s="16">
        <f t="shared" si="12"/>
        <v>0</v>
      </c>
      <c r="O57" s="16">
        <f t="shared" si="12"/>
        <v>0</v>
      </c>
      <c r="P57" s="16">
        <f t="shared" si="12"/>
        <v>0</v>
      </c>
      <c r="Q57" s="17"/>
    </row>
    <row r="58" spans="2:17">
      <c r="B58" s="18" t="s">
        <v>62</v>
      </c>
      <c r="C58" s="31"/>
      <c r="D58" s="16"/>
      <c r="E58" s="16">
        <f>$C$58*(E33-D33)</f>
        <v>0</v>
      </c>
      <c r="F58" s="16">
        <f t="shared" ref="F58:P58" si="13">$C$58*(F33-E33)</f>
        <v>0</v>
      </c>
      <c r="G58" s="16">
        <f t="shared" si="13"/>
        <v>0</v>
      </c>
      <c r="H58" s="16">
        <f t="shared" si="13"/>
        <v>0</v>
      </c>
      <c r="I58" s="16">
        <f t="shared" si="13"/>
        <v>0</v>
      </c>
      <c r="J58" s="16">
        <f t="shared" si="13"/>
        <v>0</v>
      </c>
      <c r="K58" s="16">
        <f t="shared" si="13"/>
        <v>0</v>
      </c>
      <c r="L58" s="16">
        <f t="shared" si="13"/>
        <v>0</v>
      </c>
      <c r="M58" s="16">
        <f t="shared" si="13"/>
        <v>0</v>
      </c>
      <c r="N58" s="16">
        <f t="shared" si="13"/>
        <v>0</v>
      </c>
      <c r="O58" s="16">
        <f t="shared" si="13"/>
        <v>0</v>
      </c>
      <c r="P58" s="16">
        <f t="shared" si="13"/>
        <v>0</v>
      </c>
      <c r="Q58" s="17"/>
    </row>
    <row r="59" spans="2:17">
      <c r="B59" s="15" t="s">
        <v>61</v>
      </c>
      <c r="C59" s="16"/>
      <c r="D59" s="16"/>
      <c r="E59" s="16">
        <f>SUM(E60:E64)</f>
        <v>0</v>
      </c>
      <c r="F59" s="16">
        <f t="shared" ref="F59:P59" si="14">SUM(F60:F64)</f>
        <v>0</v>
      </c>
      <c r="G59" s="16">
        <f t="shared" si="14"/>
        <v>0</v>
      </c>
      <c r="H59" s="16">
        <f t="shared" si="14"/>
        <v>0</v>
      </c>
      <c r="I59" s="16">
        <f t="shared" si="14"/>
        <v>0</v>
      </c>
      <c r="J59" s="16">
        <f t="shared" si="14"/>
        <v>0</v>
      </c>
      <c r="K59" s="16">
        <f t="shared" si="14"/>
        <v>0</v>
      </c>
      <c r="L59" s="16">
        <f t="shared" si="14"/>
        <v>0</v>
      </c>
      <c r="M59" s="16">
        <f t="shared" si="14"/>
        <v>0</v>
      </c>
      <c r="N59" s="16">
        <f t="shared" si="14"/>
        <v>0</v>
      </c>
      <c r="O59" s="16">
        <f t="shared" si="14"/>
        <v>0</v>
      </c>
      <c r="P59" s="16">
        <f t="shared" si="14"/>
        <v>0</v>
      </c>
      <c r="Q59" s="17">
        <f t="shared" si="9"/>
        <v>0</v>
      </c>
    </row>
    <row r="60" spans="2:17">
      <c r="B60" s="18" t="s">
        <v>65</v>
      </c>
      <c r="C60" s="16"/>
      <c r="D60" s="16"/>
      <c r="E60" s="16">
        <f>(E36-D36)</f>
        <v>0</v>
      </c>
      <c r="F60" s="16">
        <f t="shared" ref="F60:P60" si="15">(F36-E36)</f>
        <v>0</v>
      </c>
      <c r="G60" s="16">
        <f t="shared" si="15"/>
        <v>0</v>
      </c>
      <c r="H60" s="16">
        <f t="shared" si="15"/>
        <v>0</v>
      </c>
      <c r="I60" s="16">
        <f t="shared" si="15"/>
        <v>0</v>
      </c>
      <c r="J60" s="16">
        <f t="shared" si="15"/>
        <v>0</v>
      </c>
      <c r="K60" s="16">
        <f t="shared" si="15"/>
        <v>0</v>
      </c>
      <c r="L60" s="16">
        <f t="shared" si="15"/>
        <v>0</v>
      </c>
      <c r="M60" s="16">
        <f t="shared" si="15"/>
        <v>0</v>
      </c>
      <c r="N60" s="16">
        <f t="shared" si="15"/>
        <v>0</v>
      </c>
      <c r="O60" s="16">
        <f t="shared" si="15"/>
        <v>0</v>
      </c>
      <c r="P60" s="16">
        <f t="shared" si="15"/>
        <v>0</v>
      </c>
      <c r="Q60" s="17"/>
    </row>
    <row r="61" spans="2:17">
      <c r="B61" s="18" t="s">
        <v>68</v>
      </c>
      <c r="C61" s="16"/>
      <c r="D61" s="16"/>
      <c r="E61" s="16">
        <f>(E37-D37)</f>
        <v>0</v>
      </c>
      <c r="F61" s="16">
        <f t="shared" ref="F61:P61" si="16">(F37-E37)</f>
        <v>0</v>
      </c>
      <c r="G61" s="16">
        <f t="shared" si="16"/>
        <v>0</v>
      </c>
      <c r="H61" s="16">
        <f t="shared" si="16"/>
        <v>0</v>
      </c>
      <c r="I61" s="16">
        <f t="shared" si="16"/>
        <v>0</v>
      </c>
      <c r="J61" s="16">
        <f t="shared" si="16"/>
        <v>0</v>
      </c>
      <c r="K61" s="16">
        <f t="shared" si="16"/>
        <v>0</v>
      </c>
      <c r="L61" s="16">
        <f t="shared" si="16"/>
        <v>0</v>
      </c>
      <c r="M61" s="16">
        <f t="shared" si="16"/>
        <v>0</v>
      </c>
      <c r="N61" s="16">
        <f t="shared" si="16"/>
        <v>0</v>
      </c>
      <c r="O61" s="16">
        <f t="shared" si="16"/>
        <v>0</v>
      </c>
      <c r="P61" s="16">
        <f t="shared" si="16"/>
        <v>0</v>
      </c>
      <c r="Q61" s="17"/>
    </row>
    <row r="62" spans="2:17">
      <c r="B62" s="18" t="s">
        <v>69</v>
      </c>
      <c r="C62" s="16"/>
      <c r="D62" s="16"/>
      <c r="E62" s="16">
        <f>E35-D35</f>
        <v>0</v>
      </c>
      <c r="F62" s="16">
        <f t="shared" ref="F62:P62" si="17">F35-E35</f>
        <v>0</v>
      </c>
      <c r="G62" s="16">
        <f t="shared" si="17"/>
        <v>0</v>
      </c>
      <c r="H62" s="16">
        <f t="shared" si="17"/>
        <v>0</v>
      </c>
      <c r="I62" s="16">
        <f t="shared" si="17"/>
        <v>0</v>
      </c>
      <c r="J62" s="16">
        <f t="shared" si="17"/>
        <v>0</v>
      </c>
      <c r="K62" s="16">
        <f t="shared" si="17"/>
        <v>0</v>
      </c>
      <c r="L62" s="16">
        <f t="shared" si="17"/>
        <v>0</v>
      </c>
      <c r="M62" s="16">
        <f t="shared" si="17"/>
        <v>0</v>
      </c>
      <c r="N62" s="16">
        <f t="shared" si="17"/>
        <v>0</v>
      </c>
      <c r="O62" s="16">
        <f t="shared" si="17"/>
        <v>0</v>
      </c>
      <c r="P62" s="16">
        <f t="shared" si="17"/>
        <v>0</v>
      </c>
      <c r="Q62" s="17"/>
    </row>
    <row r="63" spans="2:17">
      <c r="B63" s="18" t="s">
        <v>70</v>
      </c>
      <c r="C63" s="31"/>
      <c r="D63" s="16"/>
      <c r="E63" s="16">
        <f>$C$63*(E32-D32)</f>
        <v>0</v>
      </c>
      <c r="F63" s="16">
        <f t="shared" ref="F63:P63" si="18">$C$63*(F32-E32)</f>
        <v>0</v>
      </c>
      <c r="G63" s="16">
        <f t="shared" si="18"/>
        <v>0</v>
      </c>
      <c r="H63" s="16">
        <f t="shared" si="18"/>
        <v>0</v>
      </c>
      <c r="I63" s="16">
        <f t="shared" si="18"/>
        <v>0</v>
      </c>
      <c r="J63" s="16">
        <f t="shared" si="18"/>
        <v>0</v>
      </c>
      <c r="K63" s="16">
        <f t="shared" si="18"/>
        <v>0</v>
      </c>
      <c r="L63" s="16">
        <f t="shared" si="18"/>
        <v>0</v>
      </c>
      <c r="M63" s="16">
        <f t="shared" si="18"/>
        <v>0</v>
      </c>
      <c r="N63" s="16">
        <f t="shared" si="18"/>
        <v>0</v>
      </c>
      <c r="O63" s="16">
        <f t="shared" si="18"/>
        <v>0</v>
      </c>
      <c r="P63" s="16">
        <f t="shared" si="18"/>
        <v>0</v>
      </c>
      <c r="Q63" s="17"/>
    </row>
    <row r="64" spans="2:17">
      <c r="B64" s="18" t="s">
        <v>71</v>
      </c>
      <c r="C64" s="31"/>
      <c r="D64" s="16"/>
      <c r="E64" s="16">
        <f>$C$64*(E33-D33)</f>
        <v>0</v>
      </c>
      <c r="F64" s="16">
        <f t="shared" ref="F64:P64" si="19">$C$64*(F33-E33)</f>
        <v>0</v>
      </c>
      <c r="G64" s="16">
        <f t="shared" si="19"/>
        <v>0</v>
      </c>
      <c r="H64" s="16">
        <f t="shared" si="19"/>
        <v>0</v>
      </c>
      <c r="I64" s="16">
        <f t="shared" si="19"/>
        <v>0</v>
      </c>
      <c r="J64" s="16">
        <f t="shared" si="19"/>
        <v>0</v>
      </c>
      <c r="K64" s="16">
        <f t="shared" si="19"/>
        <v>0</v>
      </c>
      <c r="L64" s="16">
        <f t="shared" si="19"/>
        <v>0</v>
      </c>
      <c r="M64" s="16">
        <f t="shared" si="19"/>
        <v>0</v>
      </c>
      <c r="N64" s="16">
        <f t="shared" si="19"/>
        <v>0</v>
      </c>
      <c r="O64" s="16">
        <f t="shared" si="19"/>
        <v>0</v>
      </c>
      <c r="P64" s="16">
        <f t="shared" si="19"/>
        <v>0</v>
      </c>
      <c r="Q64" s="17"/>
    </row>
    <row r="65" spans="2:17">
      <c r="B65" s="15" t="s">
        <v>72</v>
      </c>
      <c r="C65" s="16"/>
      <c r="D65" s="16"/>
      <c r="E65" s="16">
        <f>SUM(E66:E67)</f>
        <v>0</v>
      </c>
      <c r="F65" s="16">
        <f t="shared" ref="F65:P65" si="20">SUM(F66:F67)</f>
        <v>0</v>
      </c>
      <c r="G65" s="16">
        <f t="shared" si="20"/>
        <v>0</v>
      </c>
      <c r="H65" s="16">
        <f t="shared" si="20"/>
        <v>0</v>
      </c>
      <c r="I65" s="16">
        <f t="shared" si="20"/>
        <v>0</v>
      </c>
      <c r="J65" s="16">
        <f t="shared" si="20"/>
        <v>0</v>
      </c>
      <c r="K65" s="16">
        <f t="shared" si="20"/>
        <v>0</v>
      </c>
      <c r="L65" s="16">
        <f t="shared" si="20"/>
        <v>0</v>
      </c>
      <c r="M65" s="16">
        <f t="shared" si="20"/>
        <v>0</v>
      </c>
      <c r="N65" s="16">
        <f t="shared" si="20"/>
        <v>0</v>
      </c>
      <c r="O65" s="16">
        <f t="shared" si="20"/>
        <v>0</v>
      </c>
      <c r="P65" s="16">
        <f t="shared" si="20"/>
        <v>0</v>
      </c>
      <c r="Q65" s="17">
        <f t="shared" ref="Q65" si="21">SUM(E65:P65)</f>
        <v>0</v>
      </c>
    </row>
    <row r="66" spans="2:17">
      <c r="B66" s="18" t="s">
        <v>73</v>
      </c>
      <c r="C66" s="16"/>
      <c r="D66" s="16"/>
      <c r="E66" s="16">
        <f>((E38-E39-E40-E41)-(D38-D39-D40-D41))</f>
        <v>0</v>
      </c>
      <c r="F66" s="16">
        <f t="shared" ref="F66:P66" si="22">((F38-F39-F40-F41)-(E38-E39-E40-E41))</f>
        <v>0</v>
      </c>
      <c r="G66" s="16">
        <f t="shared" si="22"/>
        <v>0</v>
      </c>
      <c r="H66" s="16">
        <f t="shared" si="22"/>
        <v>0</v>
      </c>
      <c r="I66" s="16">
        <f t="shared" si="22"/>
        <v>0</v>
      </c>
      <c r="J66" s="16">
        <f t="shared" si="22"/>
        <v>0</v>
      </c>
      <c r="K66" s="16">
        <f t="shared" si="22"/>
        <v>0</v>
      </c>
      <c r="L66" s="16">
        <f t="shared" si="22"/>
        <v>0</v>
      </c>
      <c r="M66" s="16">
        <f t="shared" si="22"/>
        <v>0</v>
      </c>
      <c r="N66" s="16">
        <f t="shared" si="22"/>
        <v>0</v>
      </c>
      <c r="O66" s="16">
        <f t="shared" si="22"/>
        <v>0</v>
      </c>
      <c r="P66" s="16">
        <f t="shared" si="22"/>
        <v>0</v>
      </c>
      <c r="Q66" s="17"/>
    </row>
    <row r="67" spans="2:17">
      <c r="B67" s="18" t="s">
        <v>74</v>
      </c>
      <c r="C67" s="31"/>
      <c r="D67" s="16"/>
      <c r="E67" s="16">
        <f>$C$67*(E39-D39)</f>
        <v>0</v>
      </c>
      <c r="F67" s="16">
        <f t="shared" ref="F67:P67" si="23">$C$67*(F39-E39)</f>
        <v>0</v>
      </c>
      <c r="G67" s="16">
        <f t="shared" si="23"/>
        <v>0</v>
      </c>
      <c r="H67" s="16">
        <f t="shared" si="23"/>
        <v>0</v>
      </c>
      <c r="I67" s="16">
        <f t="shared" si="23"/>
        <v>0</v>
      </c>
      <c r="J67" s="16">
        <f t="shared" si="23"/>
        <v>0</v>
      </c>
      <c r="K67" s="16">
        <f t="shared" si="23"/>
        <v>0</v>
      </c>
      <c r="L67" s="16">
        <f t="shared" si="23"/>
        <v>0</v>
      </c>
      <c r="M67" s="16">
        <f t="shared" si="23"/>
        <v>0</v>
      </c>
      <c r="N67" s="16">
        <f t="shared" si="23"/>
        <v>0</v>
      </c>
      <c r="O67" s="16">
        <f t="shared" si="23"/>
        <v>0</v>
      </c>
      <c r="P67" s="16">
        <f t="shared" si="23"/>
        <v>0</v>
      </c>
      <c r="Q67" s="17"/>
    </row>
    <row r="68" spans="2:17">
      <c r="B68" s="15" t="s">
        <v>75</v>
      </c>
      <c r="C68" s="16"/>
      <c r="D68" s="16"/>
      <c r="E68" s="16">
        <f>SUM(E69:E71)</f>
        <v>0</v>
      </c>
      <c r="F68" s="16">
        <f t="shared" ref="F68:P68" si="24">SUM(F69:F71)</f>
        <v>0</v>
      </c>
      <c r="G68" s="16">
        <f t="shared" si="24"/>
        <v>0</v>
      </c>
      <c r="H68" s="16">
        <f t="shared" si="24"/>
        <v>0</v>
      </c>
      <c r="I68" s="16">
        <f t="shared" si="24"/>
        <v>0</v>
      </c>
      <c r="J68" s="16">
        <f t="shared" si="24"/>
        <v>0</v>
      </c>
      <c r="K68" s="16">
        <f t="shared" si="24"/>
        <v>0</v>
      </c>
      <c r="L68" s="16">
        <f t="shared" si="24"/>
        <v>0</v>
      </c>
      <c r="M68" s="16">
        <f t="shared" si="24"/>
        <v>0</v>
      </c>
      <c r="N68" s="16">
        <f t="shared" si="24"/>
        <v>0</v>
      </c>
      <c r="O68" s="16">
        <f t="shared" si="24"/>
        <v>0</v>
      </c>
      <c r="P68" s="16">
        <f t="shared" si="24"/>
        <v>0</v>
      </c>
      <c r="Q68" s="17"/>
    </row>
    <row r="69" spans="2:17">
      <c r="B69" s="18" t="s">
        <v>66</v>
      </c>
      <c r="C69" s="16"/>
      <c r="D69" s="16"/>
      <c r="E69" s="16">
        <f>E40-D40</f>
        <v>0</v>
      </c>
      <c r="F69" s="16">
        <f t="shared" ref="F69:P69" si="25">F40-E40</f>
        <v>0</v>
      </c>
      <c r="G69" s="16">
        <f t="shared" si="25"/>
        <v>0</v>
      </c>
      <c r="H69" s="16">
        <f t="shared" si="25"/>
        <v>0</v>
      </c>
      <c r="I69" s="16">
        <f t="shared" si="25"/>
        <v>0</v>
      </c>
      <c r="J69" s="16">
        <f t="shared" si="25"/>
        <v>0</v>
      </c>
      <c r="K69" s="16">
        <f t="shared" si="25"/>
        <v>0</v>
      </c>
      <c r="L69" s="16">
        <f t="shared" si="25"/>
        <v>0</v>
      </c>
      <c r="M69" s="16">
        <f t="shared" si="25"/>
        <v>0</v>
      </c>
      <c r="N69" s="16">
        <f t="shared" si="25"/>
        <v>0</v>
      </c>
      <c r="O69" s="16">
        <f t="shared" si="25"/>
        <v>0</v>
      </c>
      <c r="P69" s="16">
        <f t="shared" si="25"/>
        <v>0</v>
      </c>
      <c r="Q69" s="17"/>
    </row>
    <row r="70" spans="2:17">
      <c r="B70" s="18" t="s">
        <v>67</v>
      </c>
      <c r="C70" s="16"/>
      <c r="D70" s="16"/>
      <c r="E70" s="16">
        <f>E41-D41</f>
        <v>0</v>
      </c>
      <c r="F70" s="16">
        <f t="shared" ref="F70:P70" si="26">F41-E41</f>
        <v>0</v>
      </c>
      <c r="G70" s="16">
        <f t="shared" si="26"/>
        <v>0</v>
      </c>
      <c r="H70" s="16">
        <f t="shared" si="26"/>
        <v>0</v>
      </c>
      <c r="I70" s="16">
        <f t="shared" si="26"/>
        <v>0</v>
      </c>
      <c r="J70" s="16">
        <f t="shared" si="26"/>
        <v>0</v>
      </c>
      <c r="K70" s="16">
        <f t="shared" si="26"/>
        <v>0</v>
      </c>
      <c r="L70" s="16">
        <f t="shared" si="26"/>
        <v>0</v>
      </c>
      <c r="M70" s="16">
        <f t="shared" si="26"/>
        <v>0</v>
      </c>
      <c r="N70" s="16">
        <f t="shared" si="26"/>
        <v>0</v>
      </c>
      <c r="O70" s="16">
        <f t="shared" si="26"/>
        <v>0</v>
      </c>
      <c r="P70" s="16">
        <f t="shared" si="26"/>
        <v>0</v>
      </c>
      <c r="Q70" s="17"/>
    </row>
    <row r="71" spans="2:17">
      <c r="B71" s="18" t="s">
        <v>76</v>
      </c>
      <c r="C71" s="31"/>
      <c r="D71" s="16"/>
      <c r="E71" s="16">
        <f>$C$71*(E39-D39)</f>
        <v>0</v>
      </c>
      <c r="F71" s="16">
        <f t="shared" ref="F71:P71" si="27">$C$71*(F39-E39)</f>
        <v>0</v>
      </c>
      <c r="G71" s="16">
        <f t="shared" si="27"/>
        <v>0</v>
      </c>
      <c r="H71" s="16">
        <f t="shared" si="27"/>
        <v>0</v>
      </c>
      <c r="I71" s="16">
        <f t="shared" si="27"/>
        <v>0</v>
      </c>
      <c r="J71" s="16">
        <f t="shared" si="27"/>
        <v>0</v>
      </c>
      <c r="K71" s="16">
        <f t="shared" si="27"/>
        <v>0</v>
      </c>
      <c r="L71" s="16">
        <f t="shared" si="27"/>
        <v>0</v>
      </c>
      <c r="M71" s="16">
        <f t="shared" si="27"/>
        <v>0</v>
      </c>
      <c r="N71" s="16">
        <f t="shared" si="27"/>
        <v>0</v>
      </c>
      <c r="O71" s="16">
        <f t="shared" si="27"/>
        <v>0</v>
      </c>
      <c r="P71" s="16">
        <f t="shared" si="27"/>
        <v>0</v>
      </c>
      <c r="Q71" s="17"/>
    </row>
    <row r="72" spans="2:17">
      <c r="B72" s="13"/>
    </row>
    <row r="73" spans="2:17">
      <c r="B73" s="19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19"/>
    </row>
    <row r="74" spans="2:17">
      <c r="B74" s="19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19"/>
    </row>
    <row r="75" spans="2:17">
      <c r="B75" s="19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19"/>
    </row>
    <row r="76" spans="2:17">
      <c r="B76" s="19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19"/>
    </row>
    <row r="77" spans="2:17">
      <c r="B77" s="19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19"/>
    </row>
    <row r="78" spans="2:17">
      <c r="B78" s="19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19"/>
    </row>
    <row r="79" spans="2:17">
      <c r="B79" s="19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19"/>
    </row>
    <row r="80" spans="2:17">
      <c r="B80" s="19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19"/>
    </row>
    <row r="81" spans="2:17">
      <c r="B81" s="19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19"/>
    </row>
    <row r="82" spans="2:17">
      <c r="B82" s="19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19"/>
    </row>
    <row r="83" spans="2:17">
      <c r="B83" s="19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19"/>
    </row>
    <row r="84" spans="2:17">
      <c r="B84" s="19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19"/>
    </row>
    <row r="85" spans="2:17">
      <c r="B85" s="1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19"/>
    </row>
    <row r="86" spans="2:17">
      <c r="B86" s="19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19"/>
    </row>
    <row r="87" spans="2:17">
      <c r="B87" s="19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19"/>
    </row>
    <row r="88" spans="2:17">
      <c r="B88" s="19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19"/>
    </row>
    <row r="89" spans="2:17">
      <c r="B89" s="19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19"/>
    </row>
    <row r="90" spans="2:17">
      <c r="B90" s="19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19"/>
    </row>
    <row r="91" spans="2:17">
      <c r="B91" s="19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19"/>
    </row>
    <row r="92" spans="2:17">
      <c r="B92" s="19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19"/>
    </row>
    <row r="93" spans="2:17">
      <c r="B93" s="19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19"/>
    </row>
    <row r="94" spans="2:17">
      <c r="B94" s="19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19"/>
    </row>
    <row r="95" spans="2:17">
      <c r="B95" s="19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19"/>
    </row>
    <row r="96" spans="2:17">
      <c r="B96" s="19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19"/>
    </row>
    <row r="97" spans="2:17">
      <c r="B97" s="19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19"/>
    </row>
    <row r="98" spans="2:17">
      <c r="B98" s="19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19"/>
    </row>
    <row r="99" spans="2:17">
      <c r="B99" s="19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19"/>
    </row>
    <row r="102" spans="2:17">
      <c r="B102" s="24" t="s">
        <v>36</v>
      </c>
    </row>
    <row r="103" spans="2:17">
      <c r="B103" s="13"/>
    </row>
    <row r="104" spans="2:17">
      <c r="B104" s="25"/>
      <c r="C104" s="26" t="s">
        <v>19</v>
      </c>
      <c r="D104" s="26" t="s">
        <v>20</v>
      </c>
      <c r="E104" s="26" t="s">
        <v>21</v>
      </c>
      <c r="F104" s="26" t="s">
        <v>22</v>
      </c>
      <c r="G104" s="26" t="s">
        <v>23</v>
      </c>
      <c r="H104" s="26" t="s">
        <v>24</v>
      </c>
      <c r="I104" s="26" t="s">
        <v>25</v>
      </c>
      <c r="J104" s="26" t="s">
        <v>26</v>
      </c>
      <c r="K104" s="26" t="s">
        <v>27</v>
      </c>
      <c r="L104" s="26" t="s">
        <v>28</v>
      </c>
      <c r="M104" s="26" t="s">
        <v>29</v>
      </c>
      <c r="N104" s="26" t="s">
        <v>30</v>
      </c>
      <c r="O104" s="26" t="s">
        <v>31</v>
      </c>
      <c r="P104" s="26" t="s">
        <v>20</v>
      </c>
      <c r="Q104" s="26" t="s">
        <v>32</v>
      </c>
    </row>
    <row r="105" spans="2:17">
      <c r="B105" s="15" t="s">
        <v>80</v>
      </c>
      <c r="C105" s="21"/>
      <c r="D105" s="21"/>
      <c r="E105" s="16">
        <f t="shared" ref="E105:P105" si="28">E54</f>
        <v>0</v>
      </c>
      <c r="F105" s="16">
        <f t="shared" si="28"/>
        <v>0</v>
      </c>
      <c r="G105" s="16">
        <f t="shared" si="28"/>
        <v>0</v>
      </c>
      <c r="H105" s="16">
        <f t="shared" si="28"/>
        <v>0</v>
      </c>
      <c r="I105" s="16">
        <f t="shared" si="28"/>
        <v>0</v>
      </c>
      <c r="J105" s="16">
        <f t="shared" si="28"/>
        <v>0</v>
      </c>
      <c r="K105" s="16">
        <f t="shared" si="28"/>
        <v>0</v>
      </c>
      <c r="L105" s="16">
        <f t="shared" si="28"/>
        <v>0</v>
      </c>
      <c r="M105" s="16">
        <f t="shared" si="28"/>
        <v>0</v>
      </c>
      <c r="N105" s="16">
        <f t="shared" si="28"/>
        <v>0</v>
      </c>
      <c r="O105" s="16">
        <f t="shared" si="28"/>
        <v>0</v>
      </c>
      <c r="P105" s="16">
        <f t="shared" si="28"/>
        <v>0</v>
      </c>
      <c r="Q105" s="21">
        <f>SUM(E105:P105)</f>
        <v>0</v>
      </c>
    </row>
    <row r="106" spans="2:17">
      <c r="B106" s="15" t="s">
        <v>81</v>
      </c>
      <c r="C106" s="21"/>
      <c r="D106" s="21"/>
      <c r="E106" s="16">
        <f t="shared" ref="E106:P106" si="29">E59</f>
        <v>0</v>
      </c>
      <c r="F106" s="16">
        <f t="shared" si="29"/>
        <v>0</v>
      </c>
      <c r="G106" s="16">
        <f t="shared" si="29"/>
        <v>0</v>
      </c>
      <c r="H106" s="16">
        <f t="shared" si="29"/>
        <v>0</v>
      </c>
      <c r="I106" s="16">
        <f t="shared" si="29"/>
        <v>0</v>
      </c>
      <c r="J106" s="16">
        <f t="shared" si="29"/>
        <v>0</v>
      </c>
      <c r="K106" s="16">
        <f t="shared" si="29"/>
        <v>0</v>
      </c>
      <c r="L106" s="16">
        <f t="shared" si="29"/>
        <v>0</v>
      </c>
      <c r="M106" s="16">
        <f t="shared" si="29"/>
        <v>0</v>
      </c>
      <c r="N106" s="16">
        <f t="shared" si="29"/>
        <v>0</v>
      </c>
      <c r="O106" s="16">
        <f t="shared" si="29"/>
        <v>0</v>
      </c>
      <c r="P106" s="16">
        <f t="shared" si="29"/>
        <v>0</v>
      </c>
      <c r="Q106" s="21"/>
    </row>
    <row r="107" spans="2:17" outlineLevel="1">
      <c r="B107" s="18" t="s">
        <v>82</v>
      </c>
      <c r="C107" s="21"/>
      <c r="D107" s="21"/>
      <c r="E107" s="16" t="e">
        <f>#REF!</f>
        <v>#REF!</v>
      </c>
      <c r="F107" s="16" t="e">
        <f>#REF!</f>
        <v>#REF!</v>
      </c>
      <c r="G107" s="16" t="e">
        <f>#REF!</f>
        <v>#REF!</v>
      </c>
      <c r="H107" s="16" t="e">
        <f>#REF!</f>
        <v>#REF!</v>
      </c>
      <c r="I107" s="16" t="e">
        <f>#REF!</f>
        <v>#REF!</v>
      </c>
      <c r="J107" s="16" t="e">
        <f>#REF!</f>
        <v>#REF!</v>
      </c>
      <c r="K107" s="16" t="e">
        <f>#REF!</f>
        <v>#REF!</v>
      </c>
      <c r="L107" s="16" t="e">
        <f>#REF!</f>
        <v>#REF!</v>
      </c>
      <c r="M107" s="16" t="e">
        <f>#REF!</f>
        <v>#REF!</v>
      </c>
      <c r="N107" s="16" t="e">
        <f>#REF!</f>
        <v>#REF!</v>
      </c>
      <c r="O107" s="16" t="e">
        <f>#REF!</f>
        <v>#REF!</v>
      </c>
      <c r="P107" s="16" t="e">
        <f>#REF!</f>
        <v>#REF!</v>
      </c>
      <c r="Q107" s="21"/>
    </row>
    <row r="108" spans="2:17" outlineLevel="1">
      <c r="B108" s="18" t="s">
        <v>83</v>
      </c>
      <c r="C108" s="21"/>
      <c r="D108" s="21"/>
      <c r="E108" s="16" t="e">
        <f>#REF!</f>
        <v>#REF!</v>
      </c>
      <c r="F108" s="16" t="e">
        <f>#REF!</f>
        <v>#REF!</v>
      </c>
      <c r="G108" s="16" t="e">
        <f>#REF!</f>
        <v>#REF!</v>
      </c>
      <c r="H108" s="16" t="e">
        <f>#REF!</f>
        <v>#REF!</v>
      </c>
      <c r="I108" s="16" t="e">
        <f>#REF!</f>
        <v>#REF!</v>
      </c>
      <c r="J108" s="16" t="e">
        <f>#REF!</f>
        <v>#REF!</v>
      </c>
      <c r="K108" s="16" t="e">
        <f>#REF!</f>
        <v>#REF!</v>
      </c>
      <c r="L108" s="16" t="e">
        <f>#REF!</f>
        <v>#REF!</v>
      </c>
      <c r="M108" s="16" t="e">
        <f>#REF!</f>
        <v>#REF!</v>
      </c>
      <c r="N108" s="16" t="e">
        <f>#REF!</f>
        <v>#REF!</v>
      </c>
      <c r="O108" s="16" t="e">
        <f>#REF!</f>
        <v>#REF!</v>
      </c>
      <c r="P108" s="16" t="e">
        <f>#REF!</f>
        <v>#REF!</v>
      </c>
      <c r="Q108" s="21"/>
    </row>
    <row r="109" spans="2:17" outlineLevel="1">
      <c r="B109" s="18" t="s">
        <v>84</v>
      </c>
      <c r="C109" s="21"/>
      <c r="D109" s="21"/>
      <c r="E109" s="16" t="e">
        <f>#REF!</f>
        <v>#REF!</v>
      </c>
      <c r="F109" s="16" t="e">
        <f>#REF!</f>
        <v>#REF!</v>
      </c>
      <c r="G109" s="16" t="e">
        <f>#REF!</f>
        <v>#REF!</v>
      </c>
      <c r="H109" s="16" t="e">
        <f>#REF!</f>
        <v>#REF!</v>
      </c>
      <c r="I109" s="16" t="e">
        <f>#REF!</f>
        <v>#REF!</v>
      </c>
      <c r="J109" s="16" t="e">
        <f>#REF!</f>
        <v>#REF!</v>
      </c>
      <c r="K109" s="16" t="e">
        <f>#REF!</f>
        <v>#REF!</v>
      </c>
      <c r="L109" s="16" t="e">
        <f>#REF!</f>
        <v>#REF!</v>
      </c>
      <c r="M109" s="16" t="e">
        <f>#REF!</f>
        <v>#REF!</v>
      </c>
      <c r="N109" s="16" t="e">
        <f>#REF!</f>
        <v>#REF!</v>
      </c>
      <c r="O109" s="16" t="e">
        <f>#REF!</f>
        <v>#REF!</v>
      </c>
      <c r="P109" s="16" t="e">
        <f>#REF!</f>
        <v>#REF!</v>
      </c>
      <c r="Q109" s="21"/>
    </row>
    <row r="110" spans="2:17" outlineLevel="1">
      <c r="B110" s="22" t="s">
        <v>85</v>
      </c>
      <c r="C110" s="21"/>
      <c r="D110" s="21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1"/>
    </row>
    <row r="111" spans="2:17">
      <c r="B111" s="15" t="s">
        <v>37</v>
      </c>
      <c r="C111" s="21"/>
      <c r="D111" s="21"/>
      <c r="E111" s="16" t="e">
        <f t="shared" ref="E111:P111" si="30">(E105*E$110)/(E$105+E$106)</f>
        <v>#DIV/0!</v>
      </c>
      <c r="F111" s="16" t="e">
        <f t="shared" si="30"/>
        <v>#DIV/0!</v>
      </c>
      <c r="G111" s="16" t="e">
        <f t="shared" si="30"/>
        <v>#DIV/0!</v>
      </c>
      <c r="H111" s="16" t="e">
        <f t="shared" si="30"/>
        <v>#DIV/0!</v>
      </c>
      <c r="I111" s="16" t="e">
        <f t="shared" si="30"/>
        <v>#DIV/0!</v>
      </c>
      <c r="J111" s="16" t="e">
        <f t="shared" si="30"/>
        <v>#DIV/0!</v>
      </c>
      <c r="K111" s="16" t="e">
        <f t="shared" si="30"/>
        <v>#DIV/0!</v>
      </c>
      <c r="L111" s="16" t="e">
        <f t="shared" si="30"/>
        <v>#DIV/0!</v>
      </c>
      <c r="M111" s="16" t="e">
        <f t="shared" si="30"/>
        <v>#DIV/0!</v>
      </c>
      <c r="N111" s="16" t="e">
        <f t="shared" si="30"/>
        <v>#DIV/0!</v>
      </c>
      <c r="O111" s="16" t="e">
        <f t="shared" si="30"/>
        <v>#DIV/0!</v>
      </c>
      <c r="P111" s="16" t="e">
        <f t="shared" si="30"/>
        <v>#DIV/0!</v>
      </c>
      <c r="Q111" s="21"/>
    </row>
    <row r="112" spans="2:17">
      <c r="B112" s="15" t="s">
        <v>38</v>
      </c>
      <c r="C112" s="21"/>
      <c r="D112" s="21"/>
      <c r="E112" s="16" t="e">
        <f t="shared" ref="E112:P112" si="31">(E106*E$110)/(E$105+E$106)</f>
        <v>#DIV/0!</v>
      </c>
      <c r="F112" s="16" t="e">
        <f t="shared" si="31"/>
        <v>#DIV/0!</v>
      </c>
      <c r="G112" s="16" t="e">
        <f t="shared" si="31"/>
        <v>#DIV/0!</v>
      </c>
      <c r="H112" s="16" t="e">
        <f t="shared" si="31"/>
        <v>#DIV/0!</v>
      </c>
      <c r="I112" s="16" t="e">
        <f t="shared" si="31"/>
        <v>#DIV/0!</v>
      </c>
      <c r="J112" s="16" t="e">
        <f t="shared" si="31"/>
        <v>#DIV/0!</v>
      </c>
      <c r="K112" s="16" t="e">
        <f t="shared" si="31"/>
        <v>#DIV/0!</v>
      </c>
      <c r="L112" s="16" t="e">
        <f t="shared" si="31"/>
        <v>#DIV/0!</v>
      </c>
      <c r="M112" s="16" t="e">
        <f t="shared" si="31"/>
        <v>#DIV/0!</v>
      </c>
      <c r="N112" s="16" t="e">
        <f t="shared" si="31"/>
        <v>#DIV/0!</v>
      </c>
      <c r="O112" s="16" t="e">
        <f t="shared" si="31"/>
        <v>#DIV/0!</v>
      </c>
      <c r="P112" s="16" t="e">
        <f t="shared" si="31"/>
        <v>#DIV/0!</v>
      </c>
      <c r="Q112" s="21"/>
    </row>
    <row r="113" spans="2:17" outlineLevel="1">
      <c r="B113" s="18" t="s">
        <v>39</v>
      </c>
      <c r="C113" s="21"/>
      <c r="D113" s="21"/>
      <c r="E113" s="16" t="e">
        <f t="shared" ref="E113:P113" si="32">(E107*E$112)/E$106</f>
        <v>#REF!</v>
      </c>
      <c r="F113" s="16" t="e">
        <f t="shared" si="32"/>
        <v>#REF!</v>
      </c>
      <c r="G113" s="16" t="e">
        <f t="shared" si="32"/>
        <v>#REF!</v>
      </c>
      <c r="H113" s="16" t="e">
        <f t="shared" si="32"/>
        <v>#REF!</v>
      </c>
      <c r="I113" s="16" t="e">
        <f t="shared" si="32"/>
        <v>#REF!</v>
      </c>
      <c r="J113" s="16" t="e">
        <f t="shared" si="32"/>
        <v>#REF!</v>
      </c>
      <c r="K113" s="16" t="e">
        <f t="shared" si="32"/>
        <v>#REF!</v>
      </c>
      <c r="L113" s="16" t="e">
        <f t="shared" si="32"/>
        <v>#REF!</v>
      </c>
      <c r="M113" s="16" t="e">
        <f t="shared" si="32"/>
        <v>#REF!</v>
      </c>
      <c r="N113" s="16" t="e">
        <f t="shared" si="32"/>
        <v>#REF!</v>
      </c>
      <c r="O113" s="16" t="e">
        <f t="shared" si="32"/>
        <v>#REF!</v>
      </c>
      <c r="P113" s="16" t="e">
        <f t="shared" si="32"/>
        <v>#REF!</v>
      </c>
      <c r="Q113" s="21"/>
    </row>
    <row r="114" spans="2:17" outlineLevel="1">
      <c r="B114" s="18" t="s">
        <v>40</v>
      </c>
      <c r="C114" s="21"/>
      <c r="D114" s="21"/>
      <c r="E114" s="16" t="e">
        <f t="shared" ref="E114:P114" si="33">(E109*E$112)/E$106</f>
        <v>#REF!</v>
      </c>
      <c r="F114" s="16" t="e">
        <f t="shared" si="33"/>
        <v>#REF!</v>
      </c>
      <c r="G114" s="16" t="e">
        <f t="shared" si="33"/>
        <v>#REF!</v>
      </c>
      <c r="H114" s="16" t="e">
        <f t="shared" si="33"/>
        <v>#REF!</v>
      </c>
      <c r="I114" s="16" t="e">
        <f t="shared" si="33"/>
        <v>#REF!</v>
      </c>
      <c r="J114" s="16" t="e">
        <f t="shared" si="33"/>
        <v>#REF!</v>
      </c>
      <c r="K114" s="16" t="e">
        <f t="shared" si="33"/>
        <v>#REF!</v>
      </c>
      <c r="L114" s="16" t="e">
        <f t="shared" si="33"/>
        <v>#REF!</v>
      </c>
      <c r="M114" s="16" t="e">
        <f t="shared" si="33"/>
        <v>#REF!</v>
      </c>
      <c r="N114" s="16" t="e">
        <f t="shared" si="33"/>
        <v>#REF!</v>
      </c>
      <c r="O114" s="16" t="e">
        <f t="shared" si="33"/>
        <v>#REF!</v>
      </c>
      <c r="P114" s="16" t="e">
        <f t="shared" si="33"/>
        <v>#REF!</v>
      </c>
      <c r="Q114" s="21"/>
    </row>
    <row r="115" spans="2:17">
      <c r="B115" s="15" t="s">
        <v>41</v>
      </c>
      <c r="C115" s="21"/>
      <c r="D115" s="21"/>
      <c r="E115" s="23">
        <v>11.5</v>
      </c>
      <c r="F115" s="23">
        <v>44</v>
      </c>
      <c r="G115" s="23">
        <v>185</v>
      </c>
      <c r="H115" s="23">
        <v>593.48</v>
      </c>
      <c r="I115" s="23">
        <v>691.41700000000003</v>
      </c>
      <c r="J115" s="23">
        <v>141.22800000000001</v>
      </c>
      <c r="K115" s="23"/>
      <c r="L115" s="23"/>
      <c r="M115" s="23"/>
      <c r="N115" s="23"/>
      <c r="O115" s="23"/>
      <c r="P115" s="23"/>
      <c r="Q115" s="21"/>
    </row>
    <row r="116" spans="2:17">
      <c r="B116" s="15" t="s">
        <v>42</v>
      </c>
      <c r="C116" s="21"/>
      <c r="D116" s="21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21"/>
    </row>
    <row r="117" spans="2:17" outlineLevel="1">
      <c r="B117" s="18" t="s">
        <v>43</v>
      </c>
      <c r="C117" s="21"/>
      <c r="D117" s="21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1"/>
    </row>
    <row r="118" spans="2:17" outlineLevel="1">
      <c r="B118" s="18" t="s">
        <v>44</v>
      </c>
      <c r="C118" s="21"/>
      <c r="D118" s="21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1"/>
    </row>
    <row r="119" spans="2:17">
      <c r="B119" s="15" t="s">
        <v>86</v>
      </c>
      <c r="C119" s="21"/>
      <c r="D119" s="21"/>
      <c r="E119" s="16">
        <f t="shared" ref="E119:P119" si="34">E105/E115</f>
        <v>0</v>
      </c>
      <c r="F119" s="16">
        <f t="shared" si="34"/>
        <v>0</v>
      </c>
      <c r="G119" s="16">
        <f t="shared" si="34"/>
        <v>0</v>
      </c>
      <c r="H119" s="16">
        <f t="shared" si="34"/>
        <v>0</v>
      </c>
      <c r="I119" s="16">
        <f t="shared" si="34"/>
        <v>0</v>
      </c>
      <c r="J119" s="16">
        <f t="shared" si="34"/>
        <v>0</v>
      </c>
      <c r="K119" s="16" t="e">
        <f t="shared" si="34"/>
        <v>#DIV/0!</v>
      </c>
      <c r="L119" s="16" t="e">
        <f t="shared" si="34"/>
        <v>#DIV/0!</v>
      </c>
      <c r="M119" s="16" t="e">
        <f t="shared" si="34"/>
        <v>#DIV/0!</v>
      </c>
      <c r="N119" s="16" t="e">
        <f t="shared" si="34"/>
        <v>#DIV/0!</v>
      </c>
      <c r="O119" s="16" t="e">
        <f t="shared" si="34"/>
        <v>#DIV/0!</v>
      </c>
      <c r="P119" s="16" t="e">
        <f t="shared" si="34"/>
        <v>#DIV/0!</v>
      </c>
      <c r="Q119" s="21"/>
    </row>
    <row r="120" spans="2:17">
      <c r="B120" s="15" t="s">
        <v>87</v>
      </c>
      <c r="C120" s="21"/>
      <c r="D120" s="21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21"/>
    </row>
    <row r="121" spans="2:17" outlineLevel="1">
      <c r="B121" s="18" t="s">
        <v>88</v>
      </c>
      <c r="C121" s="21"/>
      <c r="D121" s="21"/>
      <c r="E121" s="16">
        <f t="shared" ref="E121:P121" si="35">IFERROR(E107/E117,0)</f>
        <v>0</v>
      </c>
      <c r="F121" s="16">
        <f t="shared" si="35"/>
        <v>0</v>
      </c>
      <c r="G121" s="16">
        <f t="shared" si="35"/>
        <v>0</v>
      </c>
      <c r="H121" s="16">
        <f t="shared" si="35"/>
        <v>0</v>
      </c>
      <c r="I121" s="16">
        <f t="shared" si="35"/>
        <v>0</v>
      </c>
      <c r="J121" s="16">
        <f t="shared" si="35"/>
        <v>0</v>
      </c>
      <c r="K121" s="16">
        <f t="shared" si="35"/>
        <v>0</v>
      </c>
      <c r="L121" s="16">
        <f t="shared" si="35"/>
        <v>0</v>
      </c>
      <c r="M121" s="16">
        <f t="shared" si="35"/>
        <v>0</v>
      </c>
      <c r="N121" s="16">
        <f t="shared" si="35"/>
        <v>0</v>
      </c>
      <c r="O121" s="16">
        <f t="shared" si="35"/>
        <v>0</v>
      </c>
      <c r="P121" s="16">
        <f t="shared" si="35"/>
        <v>0</v>
      </c>
      <c r="Q121" s="21"/>
    </row>
    <row r="122" spans="2:17" outlineLevel="1">
      <c r="B122" s="18" t="s">
        <v>89</v>
      </c>
      <c r="C122" s="21"/>
      <c r="D122" s="21"/>
      <c r="E122" s="16">
        <f>IFERROR(E108/#REF!,0)</f>
        <v>0</v>
      </c>
      <c r="F122" s="16">
        <f>IFERROR(F108/#REF!,0)</f>
        <v>0</v>
      </c>
      <c r="G122" s="16">
        <f>IFERROR(G108/#REF!,0)</f>
        <v>0</v>
      </c>
      <c r="H122" s="16">
        <f>IFERROR(H108/#REF!,0)</f>
        <v>0</v>
      </c>
      <c r="I122" s="16">
        <f>IFERROR(I108/#REF!,0)</f>
        <v>0</v>
      </c>
      <c r="J122" s="16">
        <f>IFERROR(J108/#REF!,0)</f>
        <v>0</v>
      </c>
      <c r="K122" s="16">
        <f>IFERROR(K108/#REF!,0)</f>
        <v>0</v>
      </c>
      <c r="L122" s="16">
        <f>IFERROR(L108/#REF!,0)</f>
        <v>0</v>
      </c>
      <c r="M122" s="16">
        <f>IFERROR(M108/#REF!,0)</f>
        <v>0</v>
      </c>
      <c r="N122" s="16">
        <f>IFERROR(N108/#REF!,0)</f>
        <v>0</v>
      </c>
      <c r="O122" s="16">
        <f>IFERROR(O108/#REF!,0)</f>
        <v>0</v>
      </c>
      <c r="P122" s="16">
        <f>IFERROR(P108/#REF!,0)</f>
        <v>0</v>
      </c>
      <c r="Q122" s="21"/>
    </row>
    <row r="123" spans="2:17" outlineLevel="1">
      <c r="B123" s="18" t="s">
        <v>90</v>
      </c>
      <c r="C123" s="21"/>
      <c r="D123" s="21"/>
      <c r="E123" s="16">
        <f t="shared" ref="E123:P123" si="36">IFERROR(E109/E118,0)</f>
        <v>0</v>
      </c>
      <c r="F123" s="16">
        <f t="shared" si="36"/>
        <v>0</v>
      </c>
      <c r="G123" s="16">
        <f t="shared" si="36"/>
        <v>0</v>
      </c>
      <c r="H123" s="16">
        <f t="shared" si="36"/>
        <v>0</v>
      </c>
      <c r="I123" s="16">
        <f t="shared" si="36"/>
        <v>0</v>
      </c>
      <c r="J123" s="16">
        <f t="shared" si="36"/>
        <v>0</v>
      </c>
      <c r="K123" s="16">
        <f t="shared" si="36"/>
        <v>0</v>
      </c>
      <c r="L123" s="16">
        <f t="shared" si="36"/>
        <v>0</v>
      </c>
      <c r="M123" s="16">
        <f t="shared" si="36"/>
        <v>0</v>
      </c>
      <c r="N123" s="16">
        <f t="shared" si="36"/>
        <v>0</v>
      </c>
      <c r="O123" s="16">
        <f t="shared" si="36"/>
        <v>0</v>
      </c>
      <c r="P123" s="16">
        <f t="shared" si="36"/>
        <v>0</v>
      </c>
      <c r="Q123" s="21"/>
    </row>
    <row r="124" spans="2:17">
      <c r="B124" s="15" t="s">
        <v>86</v>
      </c>
      <c r="C124" s="21"/>
      <c r="D124" s="21"/>
      <c r="E124" s="16">
        <f>IFERROR(#REF!/E115,0)</f>
        <v>0</v>
      </c>
      <c r="F124" s="16">
        <f>IFERROR(#REF!/F115,0)</f>
        <v>0</v>
      </c>
      <c r="G124" s="16">
        <f>IFERROR(#REF!/G115,0)</f>
        <v>0</v>
      </c>
      <c r="H124" s="16">
        <f>IFERROR(#REF!/H115,0)</f>
        <v>0</v>
      </c>
      <c r="I124" s="16">
        <f>IFERROR(#REF!/I115,0)</f>
        <v>0</v>
      </c>
      <c r="J124" s="16">
        <f>IFERROR(#REF!/J115,0)</f>
        <v>0</v>
      </c>
      <c r="K124" s="16">
        <f>IFERROR(#REF!/K115,0)</f>
        <v>0</v>
      </c>
      <c r="L124" s="16">
        <f>IFERROR(#REF!/L115,0)</f>
        <v>0</v>
      </c>
      <c r="M124" s="16">
        <f>IFERROR(#REF!/M115,0)</f>
        <v>0</v>
      </c>
      <c r="N124" s="16">
        <f>IFERROR(#REF!/N115,0)</f>
        <v>0</v>
      </c>
      <c r="O124" s="16">
        <f>IFERROR(#REF!/O115,0)</f>
        <v>0</v>
      </c>
      <c r="P124" s="16">
        <f>IFERROR(#REF!/P115,0)</f>
        <v>0</v>
      </c>
      <c r="Q124" s="21"/>
    </row>
    <row r="125" spans="2:17">
      <c r="B125" s="15" t="s">
        <v>91</v>
      </c>
      <c r="C125" s="21"/>
      <c r="D125" s="21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21"/>
    </row>
    <row r="126" spans="2:17" outlineLevel="1">
      <c r="B126" s="18" t="s">
        <v>92</v>
      </c>
      <c r="C126" s="21"/>
      <c r="D126" s="21"/>
      <c r="E126" s="16">
        <f>IFERROR(#REF!/E121,0)</f>
        <v>0</v>
      </c>
      <c r="F126" s="16">
        <f>IFERROR(#REF!/F121,0)</f>
        <v>0</v>
      </c>
      <c r="G126" s="16">
        <f>IFERROR(#REF!/G121,0)</f>
        <v>0</v>
      </c>
      <c r="H126" s="16">
        <f>IFERROR(#REF!/H121,0)</f>
        <v>0</v>
      </c>
      <c r="I126" s="16">
        <f>IFERROR(#REF!/I121,0)</f>
        <v>0</v>
      </c>
      <c r="J126" s="16">
        <f>IFERROR(#REF!/J121,0)</f>
        <v>0</v>
      </c>
      <c r="K126" s="16">
        <f>IFERROR(#REF!/K121,0)</f>
        <v>0</v>
      </c>
      <c r="L126" s="16">
        <f>IFERROR(#REF!/L121,0)</f>
        <v>0</v>
      </c>
      <c r="M126" s="16">
        <f>IFERROR(#REF!/M121,0)</f>
        <v>0</v>
      </c>
      <c r="N126" s="16">
        <f>IFERROR(#REF!/N121,0)</f>
        <v>0</v>
      </c>
      <c r="O126" s="16">
        <f>IFERROR(#REF!/O121,0)</f>
        <v>0</v>
      </c>
      <c r="P126" s="16">
        <f>IFERROR(#REF!/P121,0)</f>
        <v>0</v>
      </c>
      <c r="Q126" s="21"/>
    </row>
    <row r="127" spans="2:17" outlineLevel="1">
      <c r="B127" s="18" t="s">
        <v>93</v>
      </c>
      <c r="C127" s="21"/>
      <c r="D127" s="21"/>
      <c r="E127" s="16">
        <f>IFERROR(#REF!/E122,0)</f>
        <v>0</v>
      </c>
      <c r="F127" s="16">
        <f>IFERROR(#REF!/F122,0)</f>
        <v>0</v>
      </c>
      <c r="G127" s="16">
        <f>IFERROR(#REF!/G122,0)</f>
        <v>0</v>
      </c>
      <c r="H127" s="16">
        <f>IFERROR(#REF!/H122,0)</f>
        <v>0</v>
      </c>
      <c r="I127" s="16">
        <f>IFERROR(#REF!/I122,0)</f>
        <v>0</v>
      </c>
      <c r="J127" s="16">
        <f>IFERROR(#REF!/J122,0)</f>
        <v>0</v>
      </c>
      <c r="K127" s="16">
        <f>IFERROR(#REF!/K122,0)</f>
        <v>0</v>
      </c>
      <c r="L127" s="16">
        <f>IFERROR(#REF!/L122,0)</f>
        <v>0</v>
      </c>
      <c r="M127" s="16">
        <f>IFERROR(#REF!/M122,0)</f>
        <v>0</v>
      </c>
      <c r="N127" s="16">
        <f>IFERROR(#REF!/N122,0)</f>
        <v>0</v>
      </c>
      <c r="O127" s="16">
        <f>IFERROR(#REF!/O122,0)</f>
        <v>0</v>
      </c>
      <c r="P127" s="16">
        <f>IFERROR(#REF!/P122,0)</f>
        <v>0</v>
      </c>
      <c r="Q127" s="21"/>
    </row>
    <row r="128" spans="2:17" outlineLevel="1">
      <c r="B128" s="18" t="s">
        <v>94</v>
      </c>
      <c r="C128" s="21"/>
      <c r="D128" s="21"/>
      <c r="E128" s="16">
        <f>IFERROR(#REF!/E123,0)</f>
        <v>0</v>
      </c>
      <c r="F128" s="16">
        <f>IFERROR(#REF!/F123,0)</f>
        <v>0</v>
      </c>
      <c r="G128" s="16">
        <f>IFERROR(#REF!/G123,0)</f>
        <v>0</v>
      </c>
      <c r="H128" s="16">
        <f>IFERROR(#REF!/H123,0)</f>
        <v>0</v>
      </c>
      <c r="I128" s="16">
        <f>IFERROR(#REF!/I123,0)</f>
        <v>0</v>
      </c>
      <c r="J128" s="16">
        <f>IFERROR(#REF!/J123,0)</f>
        <v>0</v>
      </c>
      <c r="K128" s="16">
        <f>IFERROR(#REF!/K123,0)</f>
        <v>0</v>
      </c>
      <c r="L128" s="16">
        <f>IFERROR(#REF!/L123,0)</f>
        <v>0</v>
      </c>
      <c r="M128" s="16">
        <f>IFERROR(#REF!/M123,0)</f>
        <v>0</v>
      </c>
      <c r="N128" s="16">
        <f>IFERROR(#REF!/N123,0)</f>
        <v>0</v>
      </c>
      <c r="O128" s="16">
        <f>IFERROR(#REF!/O123,0)</f>
        <v>0</v>
      </c>
      <c r="P128" s="16">
        <f>IFERROR(#REF!/P123,0)</f>
        <v>0</v>
      </c>
      <c r="Q128" s="21"/>
    </row>
    <row r="129" spans="2:17">
      <c r="B129" s="15" t="s">
        <v>45</v>
      </c>
      <c r="C129" s="21"/>
      <c r="D129" s="21"/>
      <c r="E129" s="16">
        <f t="shared" ref="E129:P129" si="37">IFERROR(E111/E115,0)</f>
        <v>0</v>
      </c>
      <c r="F129" s="16">
        <f t="shared" si="37"/>
        <v>0</v>
      </c>
      <c r="G129" s="16">
        <f t="shared" si="37"/>
        <v>0</v>
      </c>
      <c r="H129" s="16">
        <f t="shared" si="37"/>
        <v>0</v>
      </c>
      <c r="I129" s="16">
        <f t="shared" si="37"/>
        <v>0</v>
      </c>
      <c r="J129" s="16">
        <f t="shared" si="37"/>
        <v>0</v>
      </c>
      <c r="K129" s="16">
        <f t="shared" si="37"/>
        <v>0</v>
      </c>
      <c r="L129" s="16">
        <f t="shared" si="37"/>
        <v>0</v>
      </c>
      <c r="M129" s="16">
        <f t="shared" si="37"/>
        <v>0</v>
      </c>
      <c r="N129" s="16">
        <f t="shared" si="37"/>
        <v>0</v>
      </c>
      <c r="O129" s="16">
        <f t="shared" si="37"/>
        <v>0</v>
      </c>
      <c r="P129" s="16">
        <f t="shared" si="37"/>
        <v>0</v>
      </c>
      <c r="Q129" s="21"/>
    </row>
    <row r="130" spans="2:17">
      <c r="B130" s="15" t="s">
        <v>46</v>
      </c>
      <c r="C130" s="21"/>
      <c r="D130" s="21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21"/>
    </row>
    <row r="131" spans="2:17" outlineLevel="1">
      <c r="B131" s="18" t="s">
        <v>47</v>
      </c>
      <c r="C131" s="15"/>
      <c r="D131" s="15"/>
      <c r="E131" s="16">
        <f t="shared" ref="E131:P131" si="38">IFERROR(E113/E117,0)</f>
        <v>0</v>
      </c>
      <c r="F131" s="16">
        <f t="shared" si="38"/>
        <v>0</v>
      </c>
      <c r="G131" s="16">
        <f t="shared" si="38"/>
        <v>0</v>
      </c>
      <c r="H131" s="16">
        <f t="shared" si="38"/>
        <v>0</v>
      </c>
      <c r="I131" s="16">
        <f t="shared" si="38"/>
        <v>0</v>
      </c>
      <c r="J131" s="16">
        <f t="shared" si="38"/>
        <v>0</v>
      </c>
      <c r="K131" s="16">
        <f t="shared" si="38"/>
        <v>0</v>
      </c>
      <c r="L131" s="16">
        <f t="shared" si="38"/>
        <v>0</v>
      </c>
      <c r="M131" s="16">
        <f t="shared" si="38"/>
        <v>0</v>
      </c>
      <c r="N131" s="16">
        <f t="shared" si="38"/>
        <v>0</v>
      </c>
      <c r="O131" s="16">
        <f t="shared" si="38"/>
        <v>0</v>
      </c>
      <c r="P131" s="16">
        <f t="shared" si="38"/>
        <v>0</v>
      </c>
      <c r="Q131" s="15"/>
    </row>
    <row r="132" spans="2:17" outlineLevel="1">
      <c r="B132" s="18" t="s">
        <v>48</v>
      </c>
      <c r="C132" s="15"/>
      <c r="D132" s="15"/>
      <c r="E132" s="16">
        <f>IFERROR(#REF!/#REF!,0)</f>
        <v>0</v>
      </c>
      <c r="F132" s="16">
        <f>IFERROR(#REF!/#REF!,0)</f>
        <v>0</v>
      </c>
      <c r="G132" s="16">
        <f>IFERROR(#REF!/#REF!,0)</f>
        <v>0</v>
      </c>
      <c r="H132" s="16">
        <f>IFERROR(#REF!/#REF!,0)</f>
        <v>0</v>
      </c>
      <c r="I132" s="16">
        <f>IFERROR(#REF!/#REF!,0)</f>
        <v>0</v>
      </c>
      <c r="J132" s="16">
        <f>IFERROR(#REF!/#REF!,0)</f>
        <v>0</v>
      </c>
      <c r="K132" s="16">
        <f>IFERROR(#REF!/#REF!,0)</f>
        <v>0</v>
      </c>
      <c r="L132" s="16">
        <f>IFERROR(#REF!/#REF!,0)</f>
        <v>0</v>
      </c>
      <c r="M132" s="16">
        <f>IFERROR(#REF!/#REF!,0)</f>
        <v>0</v>
      </c>
      <c r="N132" s="16">
        <f>IFERROR(#REF!/#REF!,0)</f>
        <v>0</v>
      </c>
      <c r="O132" s="16">
        <f>IFERROR(#REF!/#REF!,0)</f>
        <v>0</v>
      </c>
      <c r="P132" s="16">
        <f>IFERROR(#REF!/#REF!,0)</f>
        <v>0</v>
      </c>
      <c r="Q132" s="15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163"/>
  <sheetViews>
    <sheetView zoomScale="70" zoomScaleNormal="70" workbookViewId="0">
      <pane xSplit="2" ySplit="4" topLeftCell="K41" activePane="bottomRight" state="frozen"/>
      <selection pane="topRight" activeCell="C1" sqref="C1"/>
      <selection pane="bottomLeft" activeCell="A5" sqref="A5"/>
      <selection pane="bottomRight" activeCell="E13" sqref="E13"/>
    </sheetView>
  </sheetViews>
  <sheetFormatPr defaultColWidth="9.140625" defaultRowHeight="15" outlineLevelRow="1"/>
  <cols>
    <col min="1" max="1" width="9.140625" style="3" customWidth="1"/>
    <col min="2" max="2" width="53.5703125" style="3" customWidth="1"/>
    <col min="3" max="36" width="17.28515625" style="3" customWidth="1"/>
    <col min="37" max="37" width="11.5703125" style="3" bestFit="1" customWidth="1"/>
    <col min="38" max="16384" width="9.140625" style="3"/>
  </cols>
  <sheetData>
    <row r="1" spans="1:37" outlineLevel="1"/>
    <row r="2" spans="1:37" outlineLevel="1">
      <c r="B2" s="24" t="s">
        <v>18</v>
      </c>
    </row>
    <row r="3" spans="1:37" outlineLevel="1">
      <c r="E3" s="41" t="s">
        <v>122</v>
      </c>
      <c r="F3" s="41" t="s">
        <v>123</v>
      </c>
      <c r="G3" s="41" t="s">
        <v>124</v>
      </c>
      <c r="H3" s="41" t="s">
        <v>125</v>
      </c>
      <c r="I3" s="41" t="s">
        <v>126</v>
      </c>
      <c r="J3" s="41" t="s">
        <v>127</v>
      </c>
      <c r="K3" s="41" t="s">
        <v>121</v>
      </c>
      <c r="L3" s="41" t="s">
        <v>122</v>
      </c>
      <c r="M3" s="41" t="s">
        <v>123</v>
      </c>
      <c r="N3" s="41" t="s">
        <v>124</v>
      </c>
      <c r="O3" s="41" t="s">
        <v>125</v>
      </c>
      <c r="P3" s="41" t="s">
        <v>126</v>
      </c>
      <c r="Q3" s="41" t="s">
        <v>127</v>
      </c>
      <c r="R3" s="41" t="s">
        <v>121</v>
      </c>
      <c r="S3" s="41" t="s">
        <v>122</v>
      </c>
      <c r="T3" s="41" t="s">
        <v>123</v>
      </c>
      <c r="U3" s="41" t="s">
        <v>124</v>
      </c>
      <c r="V3" s="41" t="s">
        <v>125</v>
      </c>
      <c r="W3" s="41" t="s">
        <v>126</v>
      </c>
      <c r="X3" s="41" t="s">
        <v>127</v>
      </c>
      <c r="Y3" s="41" t="s">
        <v>121</v>
      </c>
      <c r="Z3" s="41" t="s">
        <v>122</v>
      </c>
      <c r="AA3" s="41" t="s">
        <v>123</v>
      </c>
      <c r="AB3" s="41" t="s">
        <v>124</v>
      </c>
      <c r="AC3" s="41" t="s">
        <v>125</v>
      </c>
      <c r="AD3" s="41" t="s">
        <v>126</v>
      </c>
      <c r="AE3" s="41" t="s">
        <v>127</v>
      </c>
      <c r="AF3" s="41" t="s">
        <v>121</v>
      </c>
      <c r="AG3" s="41" t="s">
        <v>122</v>
      </c>
      <c r="AH3" s="41" t="s">
        <v>123</v>
      </c>
      <c r="AI3" s="41" t="s">
        <v>124</v>
      </c>
    </row>
    <row r="4" spans="1:37" customFormat="1" outlineLevel="1">
      <c r="A4" s="4"/>
      <c r="B4" s="25"/>
      <c r="C4" s="26" t="s">
        <v>19</v>
      </c>
      <c r="D4" s="26">
        <v>31</v>
      </c>
      <c r="E4" s="26">
        <v>1</v>
      </c>
      <c r="F4" s="26">
        <v>2</v>
      </c>
      <c r="G4" s="26">
        <v>3</v>
      </c>
      <c r="H4" s="26">
        <v>4</v>
      </c>
      <c r="I4" s="26">
        <v>5</v>
      </c>
      <c r="J4" s="26">
        <v>6</v>
      </c>
      <c r="K4" s="26">
        <v>7</v>
      </c>
      <c r="L4" s="26">
        <v>8</v>
      </c>
      <c r="M4" s="26">
        <v>9</v>
      </c>
      <c r="N4" s="26">
        <v>10</v>
      </c>
      <c r="O4" s="26">
        <v>11</v>
      </c>
      <c r="P4" s="26">
        <v>12</v>
      </c>
      <c r="Q4" s="26">
        <v>13</v>
      </c>
      <c r="R4" s="26">
        <v>14</v>
      </c>
      <c r="S4" s="26">
        <v>15</v>
      </c>
      <c r="T4" s="26">
        <v>16</v>
      </c>
      <c r="U4" s="26">
        <v>17</v>
      </c>
      <c r="V4" s="26">
        <v>18</v>
      </c>
      <c r="W4" s="26">
        <v>19</v>
      </c>
      <c r="X4" s="26">
        <v>20</v>
      </c>
      <c r="Y4" s="26">
        <v>21</v>
      </c>
      <c r="Z4" s="26">
        <v>22</v>
      </c>
      <c r="AA4" s="26">
        <v>23</v>
      </c>
      <c r="AB4" s="26">
        <v>24</v>
      </c>
      <c r="AC4" s="26">
        <v>25</v>
      </c>
      <c r="AD4" s="26">
        <v>26</v>
      </c>
      <c r="AE4" s="26">
        <v>27</v>
      </c>
      <c r="AF4" s="26">
        <v>28</v>
      </c>
      <c r="AG4" s="26">
        <v>29</v>
      </c>
      <c r="AH4" s="26">
        <v>30</v>
      </c>
      <c r="AI4" s="26">
        <v>31</v>
      </c>
      <c r="AJ4" s="26" t="s">
        <v>32</v>
      </c>
      <c r="AK4" s="3"/>
    </row>
    <row r="5" spans="1:37" customFormat="1" outlineLevel="1">
      <c r="A5" s="4"/>
      <c r="B5" s="27" t="s">
        <v>0</v>
      </c>
      <c r="C5" s="6"/>
      <c r="D5" s="7">
        <v>57324</v>
      </c>
      <c r="E5" s="7">
        <v>57324</v>
      </c>
      <c r="F5" s="7"/>
      <c r="G5" s="7"/>
      <c r="H5" s="7"/>
      <c r="I5" s="7">
        <v>57324</v>
      </c>
      <c r="J5" s="7">
        <v>57324</v>
      </c>
      <c r="K5" s="7">
        <v>57324</v>
      </c>
      <c r="L5" s="7">
        <v>57324</v>
      </c>
      <c r="M5" s="7">
        <v>57324</v>
      </c>
      <c r="N5" s="7">
        <v>57324</v>
      </c>
      <c r="O5" s="7"/>
      <c r="P5" s="7"/>
      <c r="Q5" s="7">
        <v>57324</v>
      </c>
      <c r="R5" s="7">
        <v>57324</v>
      </c>
      <c r="S5" s="7">
        <v>57324</v>
      </c>
      <c r="T5" s="7">
        <v>57324</v>
      </c>
      <c r="U5" s="7">
        <v>57324</v>
      </c>
      <c r="V5" s="7">
        <v>57324</v>
      </c>
      <c r="W5" s="7">
        <v>57324</v>
      </c>
      <c r="X5" s="7">
        <v>57324</v>
      </c>
      <c r="Y5" s="7">
        <v>57324</v>
      </c>
      <c r="Z5" s="7">
        <v>57324</v>
      </c>
      <c r="AA5" s="7">
        <v>57324</v>
      </c>
      <c r="AB5" s="7">
        <v>57324</v>
      </c>
      <c r="AC5" s="7"/>
      <c r="AD5" s="7"/>
      <c r="AE5" s="7">
        <v>57324</v>
      </c>
      <c r="AF5" s="7">
        <v>57324</v>
      </c>
      <c r="AG5" s="7">
        <v>57324</v>
      </c>
      <c r="AH5" s="7">
        <v>57324</v>
      </c>
      <c r="AI5" s="7">
        <v>57324</v>
      </c>
      <c r="AJ5" s="32"/>
      <c r="AK5" s="3"/>
    </row>
    <row r="6" spans="1:37" customFormat="1" outlineLevel="1">
      <c r="A6" s="4"/>
      <c r="B6" s="27" t="s">
        <v>1</v>
      </c>
      <c r="C6" s="6"/>
      <c r="D6" s="7">
        <v>60651</v>
      </c>
      <c r="E6" s="7">
        <v>60901</v>
      </c>
      <c r="F6" s="7"/>
      <c r="G6" s="7"/>
      <c r="H6" s="7"/>
      <c r="I6" s="7">
        <v>60909</v>
      </c>
      <c r="J6" s="7">
        <v>60987</v>
      </c>
      <c r="K6" s="7">
        <v>61123</v>
      </c>
      <c r="L6" s="7">
        <v>61230</v>
      </c>
      <c r="M6" s="7">
        <v>61324</v>
      </c>
      <c r="N6" s="7">
        <v>61473</v>
      </c>
      <c r="O6" s="7"/>
      <c r="P6" s="7"/>
      <c r="Q6" s="7">
        <v>61541</v>
      </c>
      <c r="R6" s="7">
        <v>61587</v>
      </c>
      <c r="S6" s="7">
        <v>61598</v>
      </c>
      <c r="T6" s="7">
        <v>61673</v>
      </c>
      <c r="U6" s="7">
        <v>61692</v>
      </c>
      <c r="V6" s="7">
        <v>61710</v>
      </c>
      <c r="W6" s="7">
        <v>61715</v>
      </c>
      <c r="X6" s="7">
        <v>61863</v>
      </c>
      <c r="Y6" s="7">
        <v>61945</v>
      </c>
      <c r="Z6" s="7">
        <v>61985</v>
      </c>
      <c r="AA6" s="7">
        <v>62056</v>
      </c>
      <c r="AB6" s="7">
        <v>62220</v>
      </c>
      <c r="AC6" s="7"/>
      <c r="AD6" s="7"/>
      <c r="AE6" s="7">
        <v>62287</v>
      </c>
      <c r="AF6" s="7">
        <v>62287</v>
      </c>
      <c r="AG6" s="7">
        <v>62287</v>
      </c>
      <c r="AH6" s="7">
        <v>62302</v>
      </c>
      <c r="AI6" s="7">
        <v>62306</v>
      </c>
      <c r="AJ6" s="32"/>
      <c r="AK6" s="3"/>
    </row>
    <row r="7" spans="1:37" customFormat="1" outlineLevel="1">
      <c r="A7" s="4"/>
      <c r="B7" s="27" t="s">
        <v>2</v>
      </c>
      <c r="C7" s="6"/>
      <c r="D7" s="7">
        <v>65955</v>
      </c>
      <c r="E7" s="7">
        <v>66288</v>
      </c>
      <c r="F7" s="7"/>
      <c r="G7" s="7"/>
      <c r="H7" s="7"/>
      <c r="I7" s="7">
        <v>66296</v>
      </c>
      <c r="J7" s="7">
        <v>66486</v>
      </c>
      <c r="K7" s="7">
        <v>66659</v>
      </c>
      <c r="L7" s="7">
        <v>66829</v>
      </c>
      <c r="M7" s="7">
        <v>66971</v>
      </c>
      <c r="N7" s="7">
        <v>67137</v>
      </c>
      <c r="O7" s="7"/>
      <c r="P7" s="7"/>
      <c r="Q7" s="7">
        <v>67251</v>
      </c>
      <c r="R7" s="7">
        <v>67319</v>
      </c>
      <c r="S7" s="7">
        <v>67397</v>
      </c>
      <c r="T7" s="7">
        <v>67504</v>
      </c>
      <c r="U7" s="7"/>
      <c r="V7" s="7">
        <v>67582</v>
      </c>
      <c r="W7" s="7">
        <v>67615</v>
      </c>
      <c r="X7" s="7">
        <v>67799</v>
      </c>
      <c r="Y7" s="7">
        <v>67941</v>
      </c>
      <c r="Z7" s="7">
        <v>68012</v>
      </c>
      <c r="AA7" s="7">
        <v>68074</v>
      </c>
      <c r="AB7" s="7">
        <v>68246</v>
      </c>
      <c r="AC7" s="7"/>
      <c r="AD7" s="7"/>
      <c r="AE7" s="7">
        <v>68287</v>
      </c>
      <c r="AF7" s="7">
        <v>68287</v>
      </c>
      <c r="AG7" s="7">
        <v>68287</v>
      </c>
      <c r="AH7" s="7">
        <v>68298</v>
      </c>
      <c r="AI7" s="7">
        <v>68322</v>
      </c>
      <c r="AJ7" s="32"/>
      <c r="AK7" s="3"/>
    </row>
    <row r="8" spans="1:37" customFormat="1" outlineLevel="1">
      <c r="A8" s="4"/>
      <c r="B8" s="27" t="s">
        <v>3</v>
      </c>
      <c r="C8" s="6"/>
      <c r="D8" s="7">
        <v>69478</v>
      </c>
      <c r="E8" s="7">
        <v>69680</v>
      </c>
      <c r="F8" s="7"/>
      <c r="G8" s="7"/>
      <c r="H8" s="7"/>
      <c r="I8" s="7">
        <v>69680</v>
      </c>
      <c r="J8" s="7">
        <v>69802</v>
      </c>
      <c r="K8" s="7">
        <v>69935</v>
      </c>
      <c r="L8" s="7">
        <v>70068</v>
      </c>
      <c r="M8" s="7">
        <v>70170</v>
      </c>
      <c r="N8" s="7">
        <v>70226</v>
      </c>
      <c r="O8" s="7"/>
      <c r="P8" s="7"/>
      <c r="Q8" s="7">
        <v>70280</v>
      </c>
      <c r="R8" s="7">
        <v>70313</v>
      </c>
      <c r="S8" s="7">
        <v>70375</v>
      </c>
      <c r="T8" s="7">
        <v>70406</v>
      </c>
      <c r="U8" s="7">
        <v>70464</v>
      </c>
      <c r="V8" s="7">
        <v>70476</v>
      </c>
      <c r="W8" s="7">
        <v>70500</v>
      </c>
      <c r="X8" s="7">
        <v>70538</v>
      </c>
      <c r="Y8" s="7">
        <v>70595</v>
      </c>
      <c r="Z8" s="7">
        <v>70649</v>
      </c>
      <c r="AA8" s="7">
        <v>70672</v>
      </c>
      <c r="AB8" s="7">
        <v>70782</v>
      </c>
      <c r="AC8" s="7"/>
      <c r="AD8" s="7"/>
      <c r="AE8" s="7">
        <v>70869</v>
      </c>
      <c r="AF8" s="7">
        <v>70869</v>
      </c>
      <c r="AG8" s="7">
        <v>70870</v>
      </c>
      <c r="AH8" s="7">
        <v>70879</v>
      </c>
      <c r="AI8" s="7">
        <v>70900</v>
      </c>
      <c r="AJ8" s="32"/>
      <c r="AK8" s="3"/>
    </row>
    <row r="9" spans="1:37" customFormat="1" outlineLevel="1">
      <c r="A9" s="4"/>
      <c r="B9" s="27" t="s">
        <v>114</v>
      </c>
      <c r="C9" s="6"/>
      <c r="D9" s="7">
        <v>80974</v>
      </c>
      <c r="E9" s="7">
        <v>81013</v>
      </c>
      <c r="F9" s="7"/>
      <c r="G9" s="7"/>
      <c r="H9" s="7"/>
      <c r="I9" s="7">
        <v>81013</v>
      </c>
      <c r="J9" s="7">
        <v>81029</v>
      </c>
      <c r="K9" s="7">
        <v>81031</v>
      </c>
      <c r="L9" s="7">
        <v>81031</v>
      </c>
      <c r="M9" s="7">
        <v>81031</v>
      </c>
      <c r="N9" s="7">
        <v>81102</v>
      </c>
      <c r="O9" s="7"/>
      <c r="P9" s="7"/>
      <c r="Q9" s="7">
        <v>81315</v>
      </c>
      <c r="R9" s="7">
        <v>81621</v>
      </c>
      <c r="S9" s="7">
        <v>81787</v>
      </c>
      <c r="T9" s="7">
        <v>82006</v>
      </c>
      <c r="U9" s="7">
        <v>82217</v>
      </c>
      <c r="V9" s="7">
        <v>82335</v>
      </c>
      <c r="W9" s="7">
        <v>82338</v>
      </c>
      <c r="X9" s="7">
        <v>82359</v>
      </c>
      <c r="Y9" s="7">
        <v>82570</v>
      </c>
      <c r="Z9" s="7">
        <v>82811</v>
      </c>
      <c r="AA9" s="7">
        <v>83023</v>
      </c>
      <c r="AB9" s="7"/>
      <c r="AC9" s="7"/>
      <c r="AD9" s="7"/>
      <c r="AE9" s="7">
        <v>83121</v>
      </c>
      <c r="AF9" s="7">
        <v>83121</v>
      </c>
      <c r="AG9" s="7">
        <v>83121</v>
      </c>
      <c r="AH9" s="7">
        <v>83121</v>
      </c>
      <c r="AI9" s="7">
        <v>83121</v>
      </c>
      <c r="AJ9" s="32"/>
      <c r="AK9" s="3"/>
    </row>
    <row r="10" spans="1:37" customFormat="1" outlineLevel="1">
      <c r="A10" s="4"/>
      <c r="B10" s="27" t="s">
        <v>115</v>
      </c>
      <c r="C10" s="6"/>
      <c r="D10" s="7">
        <v>96290</v>
      </c>
      <c r="E10" s="7">
        <v>96311</v>
      </c>
      <c r="F10" s="7"/>
      <c r="G10" s="7"/>
      <c r="H10" s="7"/>
      <c r="I10" s="7">
        <v>96311</v>
      </c>
      <c r="J10" s="7">
        <v>96321</v>
      </c>
      <c r="K10" s="7">
        <v>96324</v>
      </c>
      <c r="L10" s="7">
        <v>96324</v>
      </c>
      <c r="M10" s="7">
        <v>96324</v>
      </c>
      <c r="N10" s="7">
        <v>96357</v>
      </c>
      <c r="O10" s="7"/>
      <c r="P10" s="7"/>
      <c r="Q10" s="7">
        <v>96443</v>
      </c>
      <c r="R10" s="7">
        <v>96569</v>
      </c>
      <c r="S10" s="7">
        <v>96639</v>
      </c>
      <c r="T10" s="7">
        <v>96730</v>
      </c>
      <c r="U10" s="7">
        <v>96816</v>
      </c>
      <c r="V10" s="7">
        <v>96866</v>
      </c>
      <c r="W10" s="7">
        <v>96868</v>
      </c>
      <c r="X10" s="7">
        <v>96877</v>
      </c>
      <c r="Y10" s="7">
        <v>96962</v>
      </c>
      <c r="Z10" s="7">
        <v>97062</v>
      </c>
      <c r="AA10" s="7">
        <v>97151</v>
      </c>
      <c r="AB10" s="7"/>
      <c r="AC10" s="7"/>
      <c r="AD10" s="7"/>
      <c r="AE10" s="7">
        <v>97191</v>
      </c>
      <c r="AF10" s="7">
        <v>97191</v>
      </c>
      <c r="AG10" s="7">
        <v>97191</v>
      </c>
      <c r="AH10" s="7">
        <v>97191</v>
      </c>
      <c r="AI10" s="7">
        <v>97191</v>
      </c>
      <c r="AJ10" s="32"/>
      <c r="AK10" s="3"/>
    </row>
    <row r="11" spans="1:37" customFormat="1" outlineLevel="1">
      <c r="A11" s="4"/>
      <c r="B11" s="27" t="s">
        <v>116</v>
      </c>
      <c r="C11" s="6"/>
      <c r="D11" s="7">
        <v>1217966</v>
      </c>
      <c r="E11" s="7">
        <v>1217985</v>
      </c>
      <c r="F11" s="7"/>
      <c r="G11" s="7"/>
      <c r="H11" s="7"/>
      <c r="I11" s="7">
        <v>1217985</v>
      </c>
      <c r="J11" s="7">
        <v>1217986</v>
      </c>
      <c r="K11" s="7">
        <v>1217987</v>
      </c>
      <c r="L11" s="7">
        <v>1217987</v>
      </c>
      <c r="M11" s="7">
        <v>1217988</v>
      </c>
      <c r="N11" s="7">
        <v>1218032</v>
      </c>
      <c r="O11" s="7"/>
      <c r="P11" s="7"/>
      <c r="Q11" s="7">
        <v>1218073</v>
      </c>
      <c r="R11" s="7">
        <v>1218140</v>
      </c>
      <c r="S11" s="7">
        <v>1218184</v>
      </c>
      <c r="T11" s="7">
        <v>1218237</v>
      </c>
      <c r="U11" s="7">
        <v>1218295</v>
      </c>
      <c r="V11" s="7">
        <v>1218327</v>
      </c>
      <c r="W11" s="7">
        <v>1218329</v>
      </c>
      <c r="X11" s="7">
        <v>1218332</v>
      </c>
      <c r="Y11" s="7">
        <v>1218384</v>
      </c>
      <c r="Z11" s="7">
        <v>1218447</v>
      </c>
      <c r="AA11" s="7">
        <v>1218509</v>
      </c>
      <c r="AB11" s="7"/>
      <c r="AC11" s="7"/>
      <c r="AD11" s="7"/>
      <c r="AE11" s="7">
        <v>1218554</v>
      </c>
      <c r="AF11" s="7">
        <v>1218574</v>
      </c>
      <c r="AG11" s="7">
        <v>1218596</v>
      </c>
      <c r="AH11" s="7">
        <v>1218608</v>
      </c>
      <c r="AI11" s="7">
        <v>1218846</v>
      </c>
      <c r="AJ11" s="32"/>
      <c r="AK11" s="3"/>
    </row>
    <row r="12" spans="1:37" customFormat="1" outlineLevel="1">
      <c r="A12" s="4"/>
      <c r="B12" s="28" t="s">
        <v>98</v>
      </c>
      <c r="C12" s="6"/>
      <c r="D12" s="7">
        <v>53728</v>
      </c>
      <c r="E12" s="34">
        <v>53802</v>
      </c>
      <c r="F12" s="34"/>
      <c r="G12" s="34"/>
      <c r="H12" s="34"/>
      <c r="I12" s="34">
        <v>53802</v>
      </c>
      <c r="J12" s="34">
        <v>53851</v>
      </c>
      <c r="K12" s="34">
        <v>53903</v>
      </c>
      <c r="L12" s="34">
        <v>53957</v>
      </c>
      <c r="M12" s="34">
        <v>54015</v>
      </c>
      <c r="N12" s="34">
        <v>54057</v>
      </c>
      <c r="O12" s="34"/>
      <c r="P12" s="34"/>
      <c r="Q12" s="34">
        <v>54083</v>
      </c>
      <c r="R12" s="34">
        <v>54163</v>
      </c>
      <c r="S12" s="34">
        <v>54210</v>
      </c>
      <c r="T12" s="34">
        <v>54275</v>
      </c>
      <c r="U12" s="34">
        <v>54310</v>
      </c>
      <c r="V12" s="34">
        <v>54326</v>
      </c>
      <c r="W12" s="34">
        <v>54326</v>
      </c>
      <c r="X12" s="34">
        <v>54405</v>
      </c>
      <c r="Y12" s="34">
        <v>54481</v>
      </c>
      <c r="Z12" s="34">
        <v>54557</v>
      </c>
      <c r="AA12" s="34">
        <v>54597</v>
      </c>
      <c r="AB12" s="34"/>
      <c r="AC12" s="34"/>
      <c r="AD12" s="34"/>
      <c r="AE12" s="34"/>
      <c r="AF12" s="34">
        <v>54673</v>
      </c>
      <c r="AG12" s="34">
        <v>54673</v>
      </c>
      <c r="AH12" s="34">
        <v>54673</v>
      </c>
      <c r="AI12" s="34">
        <v>54673</v>
      </c>
      <c r="AJ12" s="32"/>
      <c r="AK12" s="3"/>
    </row>
    <row r="13" spans="1:37" customFormat="1" outlineLevel="1">
      <c r="A13" s="4"/>
      <c r="B13" s="28" t="s">
        <v>99</v>
      </c>
      <c r="C13" s="6"/>
      <c r="D13" s="7">
        <v>9989.6</v>
      </c>
      <c r="E13" s="7"/>
      <c r="F13" s="7"/>
      <c r="G13" s="7"/>
      <c r="H13" s="7">
        <v>9989.6</v>
      </c>
      <c r="I13" s="7">
        <v>10007.5</v>
      </c>
      <c r="J13" s="7">
        <v>10030.799999999999</v>
      </c>
      <c r="K13" s="7">
        <v>10049.9</v>
      </c>
      <c r="L13" s="7">
        <v>10067.200000000001</v>
      </c>
      <c r="M13" s="7">
        <v>10084.200000000001</v>
      </c>
      <c r="N13" s="7">
        <v>10098.9</v>
      </c>
      <c r="O13" s="7"/>
      <c r="P13" s="7"/>
      <c r="Q13" s="7">
        <v>10118.299999999999</v>
      </c>
      <c r="R13" s="7">
        <v>10133.4</v>
      </c>
      <c r="S13" s="7">
        <v>10152.799999999999</v>
      </c>
      <c r="T13" s="7">
        <v>10170.1</v>
      </c>
      <c r="U13" s="7">
        <v>10186.9</v>
      </c>
      <c r="V13" s="7"/>
      <c r="W13" s="7">
        <v>10212</v>
      </c>
      <c r="X13" s="7">
        <v>10234.299999999999</v>
      </c>
      <c r="Y13" s="7">
        <v>10255.1</v>
      </c>
      <c r="Z13" s="7">
        <v>10269.799999999999</v>
      </c>
      <c r="AA13" s="7">
        <v>10290.1</v>
      </c>
      <c r="AB13" s="7">
        <v>10308</v>
      </c>
      <c r="AC13" s="7"/>
      <c r="AD13" s="7"/>
      <c r="AE13" s="7"/>
      <c r="AF13" s="7"/>
      <c r="AG13" s="7"/>
      <c r="AH13" s="7"/>
      <c r="AI13" s="7"/>
      <c r="AJ13" s="32"/>
      <c r="AK13" s="3"/>
    </row>
    <row r="14" spans="1:37" customFormat="1" outlineLevel="1">
      <c r="A14" s="4"/>
      <c r="B14" s="27" t="s">
        <v>100</v>
      </c>
      <c r="C14" s="6"/>
      <c r="D14" s="7">
        <v>1766</v>
      </c>
      <c r="E14" s="7">
        <v>1766</v>
      </c>
      <c r="F14" s="7"/>
      <c r="G14" s="7"/>
      <c r="H14" s="7"/>
      <c r="I14" s="7">
        <v>1766</v>
      </c>
      <c r="J14" s="7">
        <v>1766</v>
      </c>
      <c r="K14" s="7">
        <v>1776</v>
      </c>
      <c r="L14" s="7">
        <v>1780</v>
      </c>
      <c r="M14" s="7">
        <v>1780</v>
      </c>
      <c r="N14" s="7">
        <v>1780</v>
      </c>
      <c r="O14" s="7"/>
      <c r="P14" s="7"/>
      <c r="Q14" s="7">
        <v>1780</v>
      </c>
      <c r="R14" s="7">
        <v>1793</v>
      </c>
      <c r="S14" s="7">
        <v>1799</v>
      </c>
      <c r="T14" s="7">
        <v>1806</v>
      </c>
      <c r="U14" s="7">
        <v>1807</v>
      </c>
      <c r="V14" s="7">
        <v>1807</v>
      </c>
      <c r="W14" s="7">
        <v>1807</v>
      </c>
      <c r="X14" s="7">
        <v>1812</v>
      </c>
      <c r="Y14" s="7">
        <v>1831</v>
      </c>
      <c r="Z14" s="7">
        <v>1839</v>
      </c>
      <c r="AA14" s="7">
        <v>1845</v>
      </c>
      <c r="AB14" s="7"/>
      <c r="AC14" s="7"/>
      <c r="AD14" s="7"/>
      <c r="AE14" s="7">
        <v>1847</v>
      </c>
      <c r="AF14" s="7">
        <v>1847</v>
      </c>
      <c r="AG14" s="7">
        <v>1847</v>
      </c>
      <c r="AH14" s="7">
        <v>1847</v>
      </c>
      <c r="AI14" s="7">
        <v>1847</v>
      </c>
      <c r="AJ14" s="32"/>
      <c r="AK14" s="3"/>
    </row>
    <row r="15" spans="1:37" customFormat="1" outlineLevel="1">
      <c r="A15" s="4"/>
      <c r="B15" s="27" t="s">
        <v>101</v>
      </c>
      <c r="C15" s="6"/>
      <c r="D15" s="7">
        <v>21874</v>
      </c>
      <c r="E15" s="7">
        <v>22014</v>
      </c>
      <c r="F15" s="7"/>
      <c r="G15" s="7"/>
      <c r="H15" s="7"/>
      <c r="I15" s="7">
        <v>22014</v>
      </c>
      <c r="J15" s="7">
        <v>22017</v>
      </c>
      <c r="K15" s="7">
        <v>22089</v>
      </c>
      <c r="L15" s="7">
        <v>22187</v>
      </c>
      <c r="M15" s="7">
        <v>22323</v>
      </c>
      <c r="N15" s="7">
        <v>22478</v>
      </c>
      <c r="O15" s="7"/>
      <c r="P15" s="7"/>
      <c r="Q15" s="7">
        <v>22588</v>
      </c>
      <c r="R15" s="7">
        <v>22688</v>
      </c>
      <c r="S15" s="7">
        <v>22792</v>
      </c>
      <c r="T15" s="7">
        <v>22891</v>
      </c>
      <c r="U15" s="7">
        <v>23018</v>
      </c>
      <c r="V15" s="7">
        <v>23021</v>
      </c>
      <c r="W15" s="7">
        <v>23022</v>
      </c>
      <c r="X15" s="7">
        <v>23026</v>
      </c>
      <c r="Y15" s="7">
        <v>23139</v>
      </c>
      <c r="Z15" s="7">
        <v>23238</v>
      </c>
      <c r="AA15" s="7">
        <v>23363</v>
      </c>
      <c r="AB15" s="7"/>
      <c r="AC15" s="7"/>
      <c r="AD15" s="7"/>
      <c r="AE15" s="7">
        <v>23595</v>
      </c>
      <c r="AF15" s="7">
        <v>23633</v>
      </c>
      <c r="AG15" s="7">
        <v>23634</v>
      </c>
      <c r="AH15" s="7">
        <v>23634</v>
      </c>
      <c r="AI15" s="7">
        <v>23640</v>
      </c>
      <c r="AJ15" s="32"/>
      <c r="AK15" s="3"/>
    </row>
    <row r="16" spans="1:37" customFormat="1" outlineLevel="1">
      <c r="A16" s="4"/>
      <c r="B16" s="28" t="s">
        <v>102</v>
      </c>
      <c r="C16" s="6"/>
      <c r="D16" s="7">
        <v>66260</v>
      </c>
      <c r="E16" s="7">
        <v>66562</v>
      </c>
      <c r="F16" s="7">
        <v>66562</v>
      </c>
      <c r="G16" s="7">
        <v>66562</v>
      </c>
      <c r="H16" s="7">
        <v>66562</v>
      </c>
      <c r="I16" s="7">
        <v>66574</v>
      </c>
      <c r="J16" s="7">
        <v>66749</v>
      </c>
      <c r="K16" s="7">
        <v>66932</v>
      </c>
      <c r="L16" s="7">
        <v>66951</v>
      </c>
      <c r="M16" s="7">
        <v>67152</v>
      </c>
      <c r="N16" s="7">
        <v>67311</v>
      </c>
      <c r="O16" s="7">
        <v>67311</v>
      </c>
      <c r="P16" s="7">
        <v>67311</v>
      </c>
      <c r="Q16" s="7">
        <v>67465</v>
      </c>
      <c r="R16" s="7">
        <v>67614</v>
      </c>
      <c r="S16" s="7">
        <v>67762</v>
      </c>
      <c r="T16" s="7">
        <v>67882</v>
      </c>
      <c r="U16" s="7">
        <v>68018</v>
      </c>
      <c r="V16" s="7">
        <v>68078</v>
      </c>
      <c r="W16" s="7">
        <v>68096</v>
      </c>
      <c r="X16" s="7">
        <v>68240</v>
      </c>
      <c r="Y16" s="7">
        <v>68455</v>
      </c>
      <c r="Z16" s="7">
        <v>68590</v>
      </c>
      <c r="AA16" s="7">
        <v>68739</v>
      </c>
      <c r="AB16" s="7">
        <v>68739</v>
      </c>
      <c r="AC16" s="7">
        <v>68739</v>
      </c>
      <c r="AD16" s="7">
        <v>68739</v>
      </c>
      <c r="AE16" s="7">
        <v>68739</v>
      </c>
      <c r="AF16" s="7">
        <v>68970</v>
      </c>
      <c r="AG16" s="7">
        <v>68975</v>
      </c>
      <c r="AH16" s="7">
        <v>68981</v>
      </c>
      <c r="AI16" s="7">
        <v>68988</v>
      </c>
      <c r="AJ16" s="32"/>
      <c r="AK16" s="3"/>
    </row>
    <row r="17" spans="1:37" customFormat="1" outlineLevel="1">
      <c r="A17" s="4"/>
      <c r="B17" s="28" t="s">
        <v>103</v>
      </c>
      <c r="C17" s="6"/>
      <c r="D17" s="7">
        <v>76207</v>
      </c>
      <c r="E17" s="34">
        <v>76469</v>
      </c>
      <c r="F17" s="34">
        <v>76469</v>
      </c>
      <c r="G17" s="34">
        <v>76469</v>
      </c>
      <c r="H17" s="34">
        <v>76469</v>
      </c>
      <c r="I17" s="34">
        <v>76487</v>
      </c>
      <c r="J17" s="34">
        <v>76626</v>
      </c>
      <c r="K17" s="34">
        <v>76821</v>
      </c>
      <c r="L17" s="34">
        <v>76954</v>
      </c>
      <c r="M17" s="34">
        <v>77070</v>
      </c>
      <c r="N17" s="34">
        <v>77214</v>
      </c>
      <c r="O17" s="34">
        <v>77214</v>
      </c>
      <c r="P17" s="34">
        <v>77214</v>
      </c>
      <c r="Q17" s="34">
        <v>77360</v>
      </c>
      <c r="R17" s="34">
        <v>77513</v>
      </c>
      <c r="S17" s="34">
        <v>77642</v>
      </c>
      <c r="T17" s="34">
        <v>77788</v>
      </c>
      <c r="U17" s="34">
        <v>77908</v>
      </c>
      <c r="V17" s="34">
        <v>77974</v>
      </c>
      <c r="W17" s="34">
        <v>77992</v>
      </c>
      <c r="X17" s="34">
        <v>78123</v>
      </c>
      <c r="Y17" s="34">
        <v>78312</v>
      </c>
      <c r="Z17" s="34">
        <v>78455</v>
      </c>
      <c r="AA17" s="34">
        <v>78594</v>
      </c>
      <c r="AB17" s="34">
        <v>78594</v>
      </c>
      <c r="AC17" s="34">
        <v>78594</v>
      </c>
      <c r="AD17" s="34">
        <v>78594</v>
      </c>
      <c r="AE17" s="34">
        <v>78594</v>
      </c>
      <c r="AF17" s="34">
        <v>78819</v>
      </c>
      <c r="AG17" s="34">
        <v>78828</v>
      </c>
      <c r="AH17" s="34">
        <v>78840</v>
      </c>
      <c r="AI17" s="34">
        <v>78851</v>
      </c>
      <c r="AJ17" s="32"/>
      <c r="AK17" s="3"/>
    </row>
    <row r="18" spans="1:37" customFormat="1" outlineLevel="1">
      <c r="A18" s="4"/>
      <c r="B18" s="27" t="s">
        <v>104</v>
      </c>
      <c r="C18" s="6"/>
      <c r="D18" s="7">
        <v>6311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32"/>
      <c r="AK18" s="3"/>
    </row>
    <row r="19" spans="1:37" customFormat="1" outlineLevel="1">
      <c r="A19" s="4"/>
      <c r="B19" s="27" t="s">
        <v>105</v>
      </c>
      <c r="C19" s="7"/>
      <c r="D19" s="7">
        <v>6050</v>
      </c>
      <c r="E19" s="7">
        <v>6050</v>
      </c>
      <c r="F19" s="7"/>
      <c r="G19" s="7"/>
      <c r="H19" s="7"/>
      <c r="I19" s="7">
        <v>6050.7</v>
      </c>
      <c r="J19" s="7">
        <v>6050.7</v>
      </c>
      <c r="K19" s="7">
        <v>6089.2</v>
      </c>
      <c r="L19" s="7">
        <v>6112.5</v>
      </c>
      <c r="M19" s="7">
        <v>6115.8</v>
      </c>
      <c r="N19" s="7">
        <v>6122.1</v>
      </c>
      <c r="O19" s="7"/>
      <c r="P19" s="7"/>
      <c r="Q19" s="7">
        <v>6126.9</v>
      </c>
      <c r="R19" s="7">
        <v>6167.5</v>
      </c>
      <c r="S19" s="7">
        <v>6184</v>
      </c>
      <c r="T19" s="7">
        <v>6210</v>
      </c>
      <c r="U19" s="7">
        <v>6221</v>
      </c>
      <c r="V19" s="7">
        <v>6221</v>
      </c>
      <c r="W19" s="7">
        <v>6221</v>
      </c>
      <c r="X19" s="7">
        <v>6246</v>
      </c>
      <c r="Y19" s="7">
        <v>6282</v>
      </c>
      <c r="Z19" s="7">
        <v>6311</v>
      </c>
      <c r="AA19" s="7">
        <v>6336</v>
      </c>
      <c r="AB19" s="7"/>
      <c r="AC19" s="7"/>
      <c r="AD19" s="7"/>
      <c r="AE19" s="7">
        <v>6344</v>
      </c>
      <c r="AF19" s="7">
        <v>6344</v>
      </c>
      <c r="AG19" s="7">
        <v>6344</v>
      </c>
      <c r="AH19" s="7">
        <v>6344</v>
      </c>
      <c r="AI19" s="7">
        <v>6344</v>
      </c>
      <c r="AJ19" s="32"/>
      <c r="AK19" s="3"/>
    </row>
    <row r="20" spans="1:37" customFormat="1" outlineLevel="1">
      <c r="A20" s="4"/>
      <c r="B20" s="27" t="s">
        <v>106</v>
      </c>
      <c r="C20" s="6"/>
      <c r="D20" s="7">
        <v>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32"/>
      <c r="AK20" s="3"/>
    </row>
    <row r="21" spans="1:37" customFormat="1" outlineLevel="1">
      <c r="A21" s="4"/>
      <c r="B21" s="27" t="s">
        <v>107</v>
      </c>
      <c r="C21" s="6"/>
      <c r="D21" s="7">
        <v>45444</v>
      </c>
      <c r="E21" s="7">
        <v>45465</v>
      </c>
      <c r="F21" s="7"/>
      <c r="G21" s="7"/>
      <c r="H21" s="7"/>
      <c r="I21" s="7">
        <v>45465</v>
      </c>
      <c r="J21" s="7">
        <v>45465</v>
      </c>
      <c r="K21" s="7">
        <v>45477</v>
      </c>
      <c r="L21" s="7">
        <v>45484</v>
      </c>
      <c r="M21" s="7">
        <v>45493</v>
      </c>
      <c r="N21" s="7">
        <v>45507</v>
      </c>
      <c r="O21" s="7"/>
      <c r="P21" s="7"/>
      <c r="Q21" s="7">
        <v>45512</v>
      </c>
      <c r="R21" s="7">
        <v>45525</v>
      </c>
      <c r="S21" s="7">
        <v>45535</v>
      </c>
      <c r="T21" s="7">
        <v>45544</v>
      </c>
      <c r="U21" s="7">
        <v>45551</v>
      </c>
      <c r="V21" s="7">
        <v>45551</v>
      </c>
      <c r="W21" s="7">
        <v>45551</v>
      </c>
      <c r="X21" s="7">
        <v>45552</v>
      </c>
      <c r="Y21" s="7">
        <v>45564</v>
      </c>
      <c r="Z21" s="7">
        <v>45571</v>
      </c>
      <c r="AA21" s="7">
        <v>45579</v>
      </c>
      <c r="AB21" s="7"/>
      <c r="AC21" s="7"/>
      <c r="AD21" s="7"/>
      <c r="AE21" s="7">
        <v>45596</v>
      </c>
      <c r="AF21" s="7">
        <v>45596</v>
      </c>
      <c r="AG21" s="7">
        <v>45596</v>
      </c>
      <c r="AH21" s="7">
        <v>45596</v>
      </c>
      <c r="AI21" s="7">
        <v>45596</v>
      </c>
      <c r="AJ21" s="32"/>
      <c r="AK21" s="3"/>
    </row>
    <row r="22" spans="1:37" customFormat="1" outlineLevel="1">
      <c r="A22" s="4"/>
      <c r="B22" s="28" t="s">
        <v>108</v>
      </c>
      <c r="C22" s="6"/>
      <c r="D22" s="7">
        <v>6368</v>
      </c>
      <c r="E22" s="34">
        <v>6371</v>
      </c>
      <c r="F22" s="34"/>
      <c r="G22" s="34"/>
      <c r="H22" s="34"/>
      <c r="I22" s="34">
        <v>6372</v>
      </c>
      <c r="J22" s="34">
        <v>6372</v>
      </c>
      <c r="K22" s="34">
        <v>6373</v>
      </c>
      <c r="L22" s="34">
        <v>6374</v>
      </c>
      <c r="M22" s="34">
        <v>6374</v>
      </c>
      <c r="N22" s="34">
        <v>6375</v>
      </c>
      <c r="O22" s="34"/>
      <c r="P22" s="34"/>
      <c r="Q22" s="34">
        <v>6377</v>
      </c>
      <c r="R22" s="34">
        <v>6378</v>
      </c>
      <c r="S22" s="34">
        <v>6378</v>
      </c>
      <c r="T22" s="34">
        <v>6379</v>
      </c>
      <c r="U22" s="34">
        <v>6380</v>
      </c>
      <c r="V22" s="34">
        <v>6380.8</v>
      </c>
      <c r="W22" s="34">
        <v>6381</v>
      </c>
      <c r="X22" s="34">
        <v>6381</v>
      </c>
      <c r="Y22" s="34">
        <v>6382</v>
      </c>
      <c r="Z22" s="34">
        <v>6382</v>
      </c>
      <c r="AA22" s="34">
        <v>6384</v>
      </c>
      <c r="AB22" s="34"/>
      <c r="AC22" s="34"/>
      <c r="AD22" s="34"/>
      <c r="AE22" s="34">
        <v>6386</v>
      </c>
      <c r="AF22" s="34">
        <v>6387</v>
      </c>
      <c r="AG22" s="34">
        <v>6388</v>
      </c>
      <c r="AH22" s="34">
        <v>6388</v>
      </c>
      <c r="AI22" s="34">
        <v>6389</v>
      </c>
      <c r="AJ22" s="32"/>
      <c r="AK22" s="3"/>
    </row>
    <row r="23" spans="1:37" customFormat="1" outlineLevel="1">
      <c r="A23" s="4"/>
      <c r="B23" s="27" t="s">
        <v>109</v>
      </c>
      <c r="C23" s="6"/>
      <c r="D23" s="7">
        <v>6965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>
        <v>6964</v>
      </c>
      <c r="X23" s="7">
        <v>6971</v>
      </c>
      <c r="Y23" s="7">
        <v>6987</v>
      </c>
      <c r="Z23" s="7">
        <v>6997</v>
      </c>
      <c r="AA23" s="7">
        <v>7005</v>
      </c>
      <c r="AB23" s="7"/>
      <c r="AC23" s="7"/>
      <c r="AD23" s="7"/>
      <c r="AE23" s="7">
        <v>7016</v>
      </c>
      <c r="AF23" s="7">
        <v>7016</v>
      </c>
      <c r="AG23" s="7">
        <v>7016</v>
      </c>
      <c r="AH23" s="7">
        <v>7016</v>
      </c>
      <c r="AI23" s="7">
        <v>7016</v>
      </c>
      <c r="AJ23" s="32"/>
      <c r="AK23" s="3"/>
    </row>
    <row r="24" spans="1:37" customFormat="1" outlineLevel="1">
      <c r="A24" s="4"/>
      <c r="B24" s="27" t="s">
        <v>110</v>
      </c>
      <c r="C24" s="6"/>
      <c r="D24" s="7">
        <v>3887</v>
      </c>
      <c r="E24" s="7">
        <v>3892</v>
      </c>
      <c r="F24" s="7"/>
      <c r="G24" s="7"/>
      <c r="H24" s="7"/>
      <c r="I24" s="7">
        <v>3892</v>
      </c>
      <c r="J24" s="7">
        <v>3894</v>
      </c>
      <c r="K24" s="7">
        <v>3899</v>
      </c>
      <c r="L24" s="7">
        <v>3903</v>
      </c>
      <c r="M24" s="7">
        <v>3906</v>
      </c>
      <c r="N24" s="7">
        <v>3909</v>
      </c>
      <c r="O24" s="7"/>
      <c r="P24" s="7"/>
      <c r="Q24" s="7">
        <v>3911</v>
      </c>
      <c r="R24" s="7">
        <v>3916</v>
      </c>
      <c r="S24" s="7">
        <v>3920</v>
      </c>
      <c r="T24" s="7">
        <v>3924</v>
      </c>
      <c r="U24" s="7">
        <v>3926</v>
      </c>
      <c r="V24" s="7">
        <v>3928</v>
      </c>
      <c r="W24" s="7">
        <v>3929</v>
      </c>
      <c r="X24" s="7">
        <v>3932</v>
      </c>
      <c r="Y24" s="7">
        <v>3937</v>
      </c>
      <c r="Z24" s="7">
        <v>3941</v>
      </c>
      <c r="AA24" s="7">
        <v>3943</v>
      </c>
      <c r="AB24" s="7"/>
      <c r="AC24" s="7"/>
      <c r="AD24" s="7"/>
      <c r="AE24" s="7">
        <v>3948</v>
      </c>
      <c r="AF24" s="7">
        <v>3948</v>
      </c>
      <c r="AG24" s="7">
        <v>3948</v>
      </c>
      <c r="AH24" s="7">
        <v>3948</v>
      </c>
      <c r="AI24" s="7">
        <v>3948</v>
      </c>
      <c r="AJ24" s="32"/>
      <c r="AK24" s="3"/>
    </row>
    <row r="25" spans="1:37" customFormat="1" outlineLevel="1">
      <c r="A25" s="4"/>
      <c r="B25" s="27" t="s">
        <v>111</v>
      </c>
      <c r="C25" s="6"/>
      <c r="D25" s="7">
        <v>1153</v>
      </c>
      <c r="E25" s="7">
        <v>1158</v>
      </c>
      <c r="F25" s="7"/>
      <c r="G25" s="7"/>
      <c r="H25" s="7"/>
      <c r="I25" s="7">
        <v>1160</v>
      </c>
      <c r="J25" s="7">
        <v>1161</v>
      </c>
      <c r="K25" s="7">
        <v>1163</v>
      </c>
      <c r="L25" s="7">
        <v>1165</v>
      </c>
      <c r="M25" s="7">
        <v>1167</v>
      </c>
      <c r="N25" s="7">
        <v>1170</v>
      </c>
      <c r="O25" s="7"/>
      <c r="P25" s="7"/>
      <c r="Q25" s="7">
        <v>1174</v>
      </c>
      <c r="R25" s="7">
        <v>1177</v>
      </c>
      <c r="S25" s="7">
        <v>1179</v>
      </c>
      <c r="T25" s="7">
        <v>1181</v>
      </c>
      <c r="U25" s="7">
        <v>1184</v>
      </c>
      <c r="V25" s="7">
        <v>1188</v>
      </c>
      <c r="W25" s="7">
        <v>1189</v>
      </c>
      <c r="X25" s="7">
        <v>1190</v>
      </c>
      <c r="Y25" s="7">
        <v>1193</v>
      </c>
      <c r="Z25" s="7">
        <v>1196.0999999999999</v>
      </c>
      <c r="AA25" s="7">
        <v>1198.2</v>
      </c>
      <c r="AB25" s="7"/>
      <c r="AC25" s="7"/>
      <c r="AD25" s="7"/>
      <c r="AE25" s="7">
        <v>1202</v>
      </c>
      <c r="AF25" s="7">
        <v>1204</v>
      </c>
      <c r="AG25" s="7">
        <v>1207</v>
      </c>
      <c r="AH25" s="7">
        <v>1209</v>
      </c>
      <c r="AI25" s="7">
        <v>1210</v>
      </c>
      <c r="AJ25" s="32"/>
      <c r="AK25" s="3"/>
    </row>
    <row r="26" spans="1:37" customFormat="1" outlineLevel="1">
      <c r="A26" s="4"/>
      <c r="B26" s="27" t="s">
        <v>112</v>
      </c>
      <c r="C26" s="6"/>
      <c r="D26" s="7">
        <v>3018</v>
      </c>
      <c r="E26" s="7">
        <v>3057</v>
      </c>
      <c r="F26" s="7"/>
      <c r="G26" s="7"/>
      <c r="H26" s="7"/>
      <c r="I26" s="7">
        <v>3067</v>
      </c>
      <c r="J26" s="7">
        <v>3076</v>
      </c>
      <c r="K26" s="7">
        <v>3089</v>
      </c>
      <c r="L26" s="7">
        <v>3102</v>
      </c>
      <c r="M26" s="7">
        <v>3119</v>
      </c>
      <c r="N26" s="7">
        <v>3132</v>
      </c>
      <c r="O26" s="7"/>
      <c r="P26" s="7"/>
      <c r="Q26" s="7">
        <v>3161</v>
      </c>
      <c r="R26" s="7">
        <v>3176</v>
      </c>
      <c r="S26" s="7">
        <v>3193</v>
      </c>
      <c r="T26" s="7">
        <v>3209</v>
      </c>
      <c r="U26" s="7">
        <v>3220</v>
      </c>
      <c r="V26" s="7">
        <v>3235</v>
      </c>
      <c r="W26" s="7">
        <v>3240</v>
      </c>
      <c r="X26" s="7">
        <v>3248</v>
      </c>
      <c r="Y26" s="7">
        <v>3262</v>
      </c>
      <c r="Z26" s="7">
        <v>3279</v>
      </c>
      <c r="AA26" s="7">
        <v>3303</v>
      </c>
      <c r="AB26" s="7"/>
      <c r="AC26" s="7"/>
      <c r="AD26" s="7"/>
      <c r="AE26" s="7">
        <v>3338</v>
      </c>
      <c r="AF26" s="7">
        <v>3350</v>
      </c>
      <c r="AG26" s="7">
        <v>3363</v>
      </c>
      <c r="AH26" s="7">
        <v>3374</v>
      </c>
      <c r="AI26" s="7">
        <v>3385</v>
      </c>
      <c r="AJ26" s="32"/>
      <c r="AK26" s="3"/>
    </row>
    <row r="27" spans="1:37" outlineLevel="1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39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39"/>
      <c r="AJ27" s="12"/>
    </row>
    <row r="28" spans="1:37" customFormat="1" outlineLevel="1">
      <c r="A28" s="4"/>
      <c r="B28" s="25"/>
      <c r="C28" s="26" t="s">
        <v>19</v>
      </c>
      <c r="D28" s="26">
        <v>31</v>
      </c>
      <c r="E28" s="26">
        <v>1</v>
      </c>
      <c r="F28" s="26">
        <v>2</v>
      </c>
      <c r="G28" s="26">
        <v>3</v>
      </c>
      <c r="H28" s="26">
        <v>4</v>
      </c>
      <c r="I28" s="26">
        <v>5</v>
      </c>
      <c r="J28" s="26">
        <v>6</v>
      </c>
      <c r="K28" s="26">
        <v>7</v>
      </c>
      <c r="L28" s="26">
        <v>8</v>
      </c>
      <c r="M28" s="26">
        <v>9</v>
      </c>
      <c r="N28" s="26">
        <v>10</v>
      </c>
      <c r="O28" s="26">
        <v>11</v>
      </c>
      <c r="P28" s="26">
        <v>12</v>
      </c>
      <c r="Q28" s="26">
        <v>13</v>
      </c>
      <c r="R28" s="26">
        <v>14</v>
      </c>
      <c r="S28" s="26">
        <v>15</v>
      </c>
      <c r="T28" s="26">
        <v>16</v>
      </c>
      <c r="U28" s="26">
        <v>17</v>
      </c>
      <c r="V28" s="26">
        <v>18</v>
      </c>
      <c r="W28" s="26">
        <v>19</v>
      </c>
      <c r="X28" s="26">
        <v>20</v>
      </c>
      <c r="Y28" s="26">
        <v>21</v>
      </c>
      <c r="Z28" s="26">
        <v>22</v>
      </c>
      <c r="AA28" s="26">
        <v>23</v>
      </c>
      <c r="AB28" s="26">
        <v>24</v>
      </c>
      <c r="AC28" s="26">
        <v>25</v>
      </c>
      <c r="AD28" s="26">
        <v>26</v>
      </c>
      <c r="AE28" s="26">
        <v>27</v>
      </c>
      <c r="AF28" s="26">
        <v>28</v>
      </c>
      <c r="AG28" s="26">
        <v>29</v>
      </c>
      <c r="AH28" s="26">
        <v>30</v>
      </c>
      <c r="AI28" s="26">
        <v>31</v>
      </c>
      <c r="AJ28" s="26" t="s">
        <v>32</v>
      </c>
      <c r="AK28" s="3"/>
    </row>
    <row r="29" spans="1:37" customFormat="1" outlineLevel="1">
      <c r="A29" s="4"/>
      <c r="B29" s="27" t="s">
        <v>0</v>
      </c>
      <c r="C29" s="7"/>
      <c r="D29" s="7">
        <f>D5</f>
        <v>57324</v>
      </c>
      <c r="E29" s="7">
        <f t="shared" ref="E29:AJ29" si="0">IF(E5=0,D29,E5)</f>
        <v>57324</v>
      </c>
      <c r="F29" s="7">
        <f t="shared" si="0"/>
        <v>57324</v>
      </c>
      <c r="G29" s="7">
        <f t="shared" si="0"/>
        <v>57324</v>
      </c>
      <c r="H29" s="7">
        <f t="shared" si="0"/>
        <v>57324</v>
      </c>
      <c r="I29" s="7">
        <f t="shared" si="0"/>
        <v>57324</v>
      </c>
      <c r="J29" s="7">
        <f t="shared" si="0"/>
        <v>57324</v>
      </c>
      <c r="K29" s="7">
        <f t="shared" si="0"/>
        <v>57324</v>
      </c>
      <c r="L29" s="7">
        <f t="shared" si="0"/>
        <v>57324</v>
      </c>
      <c r="M29" s="7">
        <f t="shared" si="0"/>
        <v>57324</v>
      </c>
      <c r="N29" s="7">
        <f t="shared" si="0"/>
        <v>57324</v>
      </c>
      <c r="O29" s="7">
        <f t="shared" si="0"/>
        <v>57324</v>
      </c>
      <c r="P29" s="7">
        <f t="shared" si="0"/>
        <v>57324</v>
      </c>
      <c r="Q29" s="7">
        <f t="shared" si="0"/>
        <v>57324</v>
      </c>
      <c r="R29" s="7">
        <f t="shared" si="0"/>
        <v>57324</v>
      </c>
      <c r="S29" s="7">
        <f t="shared" si="0"/>
        <v>57324</v>
      </c>
      <c r="T29" s="7">
        <f t="shared" si="0"/>
        <v>57324</v>
      </c>
      <c r="U29" s="7">
        <f t="shared" si="0"/>
        <v>57324</v>
      </c>
      <c r="V29" s="7">
        <f t="shared" si="0"/>
        <v>57324</v>
      </c>
      <c r="W29" s="7">
        <f t="shared" si="0"/>
        <v>57324</v>
      </c>
      <c r="X29" s="7">
        <f t="shared" si="0"/>
        <v>57324</v>
      </c>
      <c r="Y29" s="7">
        <f t="shared" si="0"/>
        <v>57324</v>
      </c>
      <c r="Z29" s="7">
        <f t="shared" si="0"/>
        <v>57324</v>
      </c>
      <c r="AA29" s="7">
        <f t="shared" si="0"/>
        <v>57324</v>
      </c>
      <c r="AB29" s="7">
        <f t="shared" si="0"/>
        <v>57324</v>
      </c>
      <c r="AC29" s="7">
        <f t="shared" si="0"/>
        <v>57324</v>
      </c>
      <c r="AD29" s="7">
        <f t="shared" si="0"/>
        <v>57324</v>
      </c>
      <c r="AE29" s="7">
        <f t="shared" si="0"/>
        <v>57324</v>
      </c>
      <c r="AF29" s="7">
        <f t="shared" si="0"/>
        <v>57324</v>
      </c>
      <c r="AG29" s="7">
        <f t="shared" si="0"/>
        <v>57324</v>
      </c>
      <c r="AH29" s="7">
        <f t="shared" si="0"/>
        <v>57324</v>
      </c>
      <c r="AI29" s="7">
        <f t="shared" si="0"/>
        <v>57324</v>
      </c>
      <c r="AJ29" s="7">
        <f t="shared" si="0"/>
        <v>57324</v>
      </c>
      <c r="AK29" s="3"/>
    </row>
    <row r="30" spans="1:37" customFormat="1" outlineLevel="1">
      <c r="A30" s="4"/>
      <c r="B30" s="27" t="s">
        <v>1</v>
      </c>
      <c r="C30" s="7"/>
      <c r="D30" s="7">
        <f>D6</f>
        <v>60651</v>
      </c>
      <c r="E30" s="7">
        <f t="shared" ref="E30:AJ30" si="1">IF(E6=0,D30,E6)</f>
        <v>60901</v>
      </c>
      <c r="F30" s="7">
        <f t="shared" si="1"/>
        <v>60901</v>
      </c>
      <c r="G30" s="7">
        <f t="shared" si="1"/>
        <v>60901</v>
      </c>
      <c r="H30" s="7">
        <f t="shared" si="1"/>
        <v>60901</v>
      </c>
      <c r="I30" s="7">
        <f t="shared" si="1"/>
        <v>60909</v>
      </c>
      <c r="J30" s="7">
        <f t="shared" si="1"/>
        <v>60987</v>
      </c>
      <c r="K30" s="7">
        <f t="shared" si="1"/>
        <v>61123</v>
      </c>
      <c r="L30" s="7">
        <f t="shared" si="1"/>
        <v>61230</v>
      </c>
      <c r="M30" s="7">
        <f t="shared" si="1"/>
        <v>61324</v>
      </c>
      <c r="N30" s="7">
        <f t="shared" si="1"/>
        <v>61473</v>
      </c>
      <c r="O30" s="7">
        <f t="shared" si="1"/>
        <v>61473</v>
      </c>
      <c r="P30" s="7">
        <f t="shared" si="1"/>
        <v>61473</v>
      </c>
      <c r="Q30" s="7">
        <f t="shared" si="1"/>
        <v>61541</v>
      </c>
      <c r="R30" s="7">
        <f t="shared" si="1"/>
        <v>61587</v>
      </c>
      <c r="S30" s="7">
        <f t="shared" si="1"/>
        <v>61598</v>
      </c>
      <c r="T30" s="7">
        <f t="shared" si="1"/>
        <v>61673</v>
      </c>
      <c r="U30" s="7">
        <f t="shared" si="1"/>
        <v>61692</v>
      </c>
      <c r="V30" s="7">
        <f t="shared" si="1"/>
        <v>61710</v>
      </c>
      <c r="W30" s="7">
        <f t="shared" si="1"/>
        <v>61715</v>
      </c>
      <c r="X30" s="7">
        <f t="shared" si="1"/>
        <v>61863</v>
      </c>
      <c r="Y30" s="7">
        <f t="shared" si="1"/>
        <v>61945</v>
      </c>
      <c r="Z30" s="7">
        <f t="shared" si="1"/>
        <v>61985</v>
      </c>
      <c r="AA30" s="7">
        <f t="shared" si="1"/>
        <v>62056</v>
      </c>
      <c r="AB30" s="7">
        <f t="shared" si="1"/>
        <v>62220</v>
      </c>
      <c r="AC30" s="7">
        <f t="shared" si="1"/>
        <v>62220</v>
      </c>
      <c r="AD30" s="7">
        <f t="shared" si="1"/>
        <v>62220</v>
      </c>
      <c r="AE30" s="7">
        <f t="shared" si="1"/>
        <v>62287</v>
      </c>
      <c r="AF30" s="7">
        <f t="shared" si="1"/>
        <v>62287</v>
      </c>
      <c r="AG30" s="7">
        <f t="shared" si="1"/>
        <v>62287</v>
      </c>
      <c r="AH30" s="7">
        <f t="shared" si="1"/>
        <v>62302</v>
      </c>
      <c r="AI30" s="7">
        <f t="shared" si="1"/>
        <v>62306</v>
      </c>
      <c r="AJ30" s="7">
        <f t="shared" si="1"/>
        <v>62306</v>
      </c>
      <c r="AK30" s="3"/>
    </row>
    <row r="31" spans="1:37" customFormat="1" outlineLevel="1">
      <c r="A31" s="4"/>
      <c r="B31" s="27" t="s">
        <v>2</v>
      </c>
      <c r="C31" s="7"/>
      <c r="D31" s="7">
        <f>D7</f>
        <v>65955</v>
      </c>
      <c r="E31" s="7">
        <f t="shared" ref="E31:AJ31" si="2">IF(E7=0,D31,E7)</f>
        <v>66288</v>
      </c>
      <c r="F31" s="7">
        <f t="shared" si="2"/>
        <v>66288</v>
      </c>
      <c r="G31" s="7">
        <f t="shared" si="2"/>
        <v>66288</v>
      </c>
      <c r="H31" s="7">
        <f t="shared" si="2"/>
        <v>66288</v>
      </c>
      <c r="I31" s="7">
        <f t="shared" si="2"/>
        <v>66296</v>
      </c>
      <c r="J31" s="7">
        <f t="shared" si="2"/>
        <v>66486</v>
      </c>
      <c r="K31" s="7">
        <f t="shared" si="2"/>
        <v>66659</v>
      </c>
      <c r="L31" s="7">
        <f t="shared" si="2"/>
        <v>66829</v>
      </c>
      <c r="M31" s="7">
        <f t="shared" si="2"/>
        <v>66971</v>
      </c>
      <c r="N31" s="7">
        <f t="shared" si="2"/>
        <v>67137</v>
      </c>
      <c r="O31" s="7">
        <f t="shared" si="2"/>
        <v>67137</v>
      </c>
      <c r="P31" s="7">
        <f t="shared" si="2"/>
        <v>67137</v>
      </c>
      <c r="Q31" s="7">
        <f t="shared" si="2"/>
        <v>67251</v>
      </c>
      <c r="R31" s="7">
        <f t="shared" si="2"/>
        <v>67319</v>
      </c>
      <c r="S31" s="7">
        <f t="shared" si="2"/>
        <v>67397</v>
      </c>
      <c r="T31" s="7">
        <f t="shared" si="2"/>
        <v>67504</v>
      </c>
      <c r="U31" s="7">
        <f t="shared" si="2"/>
        <v>67504</v>
      </c>
      <c r="V31" s="7">
        <f t="shared" si="2"/>
        <v>67582</v>
      </c>
      <c r="W31" s="7">
        <f t="shared" si="2"/>
        <v>67615</v>
      </c>
      <c r="X31" s="7">
        <f t="shared" si="2"/>
        <v>67799</v>
      </c>
      <c r="Y31" s="7">
        <f t="shared" si="2"/>
        <v>67941</v>
      </c>
      <c r="Z31" s="7">
        <f t="shared" si="2"/>
        <v>68012</v>
      </c>
      <c r="AA31" s="7">
        <f t="shared" si="2"/>
        <v>68074</v>
      </c>
      <c r="AB31" s="7">
        <f t="shared" si="2"/>
        <v>68246</v>
      </c>
      <c r="AC31" s="7">
        <f t="shared" si="2"/>
        <v>68246</v>
      </c>
      <c r="AD31" s="7">
        <f t="shared" si="2"/>
        <v>68246</v>
      </c>
      <c r="AE31" s="7">
        <f t="shared" si="2"/>
        <v>68287</v>
      </c>
      <c r="AF31" s="7">
        <f t="shared" si="2"/>
        <v>68287</v>
      </c>
      <c r="AG31" s="7">
        <f t="shared" si="2"/>
        <v>68287</v>
      </c>
      <c r="AH31" s="7">
        <f t="shared" si="2"/>
        <v>68298</v>
      </c>
      <c r="AI31" s="7">
        <f t="shared" si="2"/>
        <v>68322</v>
      </c>
      <c r="AJ31" s="7">
        <f t="shared" si="2"/>
        <v>68322</v>
      </c>
      <c r="AK31" s="3"/>
    </row>
    <row r="32" spans="1:37" customFormat="1" outlineLevel="1">
      <c r="A32" s="4"/>
      <c r="B32" s="27" t="s">
        <v>3</v>
      </c>
      <c r="C32" s="7"/>
      <c r="D32" s="7">
        <f>D8</f>
        <v>69478</v>
      </c>
      <c r="E32" s="7">
        <f t="shared" ref="E32:AJ32" si="3">IF(E8=0,D32,E8)</f>
        <v>69680</v>
      </c>
      <c r="F32" s="7">
        <f t="shared" si="3"/>
        <v>69680</v>
      </c>
      <c r="G32" s="7">
        <f t="shared" si="3"/>
        <v>69680</v>
      </c>
      <c r="H32" s="7">
        <f t="shared" si="3"/>
        <v>69680</v>
      </c>
      <c r="I32" s="7">
        <f t="shared" si="3"/>
        <v>69680</v>
      </c>
      <c r="J32" s="7">
        <f t="shared" si="3"/>
        <v>69802</v>
      </c>
      <c r="K32" s="7">
        <f t="shared" si="3"/>
        <v>69935</v>
      </c>
      <c r="L32" s="7">
        <f t="shared" si="3"/>
        <v>70068</v>
      </c>
      <c r="M32" s="7">
        <f t="shared" si="3"/>
        <v>70170</v>
      </c>
      <c r="N32" s="7">
        <f t="shared" si="3"/>
        <v>70226</v>
      </c>
      <c r="O32" s="7">
        <f t="shared" si="3"/>
        <v>70226</v>
      </c>
      <c r="P32" s="7">
        <f t="shared" si="3"/>
        <v>70226</v>
      </c>
      <c r="Q32" s="7">
        <f t="shared" si="3"/>
        <v>70280</v>
      </c>
      <c r="R32" s="7">
        <f t="shared" si="3"/>
        <v>70313</v>
      </c>
      <c r="S32" s="7">
        <f t="shared" si="3"/>
        <v>70375</v>
      </c>
      <c r="T32" s="7">
        <f t="shared" si="3"/>
        <v>70406</v>
      </c>
      <c r="U32" s="7">
        <f t="shared" si="3"/>
        <v>70464</v>
      </c>
      <c r="V32" s="7">
        <f t="shared" si="3"/>
        <v>70476</v>
      </c>
      <c r="W32" s="7">
        <f t="shared" si="3"/>
        <v>70500</v>
      </c>
      <c r="X32" s="7">
        <f t="shared" si="3"/>
        <v>70538</v>
      </c>
      <c r="Y32" s="7">
        <f t="shared" si="3"/>
        <v>70595</v>
      </c>
      <c r="Z32" s="7">
        <f t="shared" si="3"/>
        <v>70649</v>
      </c>
      <c r="AA32" s="7">
        <f t="shared" si="3"/>
        <v>70672</v>
      </c>
      <c r="AB32" s="7">
        <f t="shared" si="3"/>
        <v>70782</v>
      </c>
      <c r="AC32" s="7">
        <f t="shared" si="3"/>
        <v>70782</v>
      </c>
      <c r="AD32" s="7">
        <f t="shared" si="3"/>
        <v>70782</v>
      </c>
      <c r="AE32" s="7">
        <f t="shared" si="3"/>
        <v>70869</v>
      </c>
      <c r="AF32" s="7">
        <f t="shared" si="3"/>
        <v>70869</v>
      </c>
      <c r="AG32" s="7">
        <f t="shared" si="3"/>
        <v>70870</v>
      </c>
      <c r="AH32" s="7">
        <f t="shared" si="3"/>
        <v>70879</v>
      </c>
      <c r="AI32" s="7">
        <f t="shared" si="3"/>
        <v>70900</v>
      </c>
      <c r="AJ32" s="7">
        <f t="shared" si="3"/>
        <v>70900</v>
      </c>
      <c r="AK32" s="3"/>
    </row>
    <row r="33" spans="1:37" customFormat="1" outlineLevel="1">
      <c r="A33" s="4"/>
      <c r="B33" s="27" t="s">
        <v>114</v>
      </c>
      <c r="C33" s="7"/>
      <c r="D33" s="7">
        <f t="shared" ref="D33:D35" si="4">D9</f>
        <v>80974</v>
      </c>
      <c r="E33" s="7">
        <f t="shared" ref="E33:T35" si="5">IF(E9=0,D33,E9)</f>
        <v>81013</v>
      </c>
      <c r="F33" s="7">
        <f t="shared" si="5"/>
        <v>81013</v>
      </c>
      <c r="G33" s="7">
        <f t="shared" si="5"/>
        <v>81013</v>
      </c>
      <c r="H33" s="7">
        <f t="shared" si="5"/>
        <v>81013</v>
      </c>
      <c r="I33" s="7">
        <f t="shared" si="5"/>
        <v>81013</v>
      </c>
      <c r="J33" s="7">
        <f t="shared" si="5"/>
        <v>81029</v>
      </c>
      <c r="K33" s="7">
        <f t="shared" si="5"/>
        <v>81031</v>
      </c>
      <c r="L33" s="7">
        <f t="shared" si="5"/>
        <v>81031</v>
      </c>
      <c r="M33" s="7">
        <f t="shared" si="5"/>
        <v>81031</v>
      </c>
      <c r="N33" s="7">
        <f t="shared" si="5"/>
        <v>81102</v>
      </c>
      <c r="O33" s="7">
        <f t="shared" si="5"/>
        <v>81102</v>
      </c>
      <c r="P33" s="7">
        <f t="shared" si="5"/>
        <v>81102</v>
      </c>
      <c r="Q33" s="7">
        <f t="shared" si="5"/>
        <v>81315</v>
      </c>
      <c r="R33" s="7">
        <f t="shared" si="5"/>
        <v>81621</v>
      </c>
      <c r="S33" s="7">
        <f t="shared" si="5"/>
        <v>81787</v>
      </c>
      <c r="T33" s="7">
        <f t="shared" si="5"/>
        <v>82006</v>
      </c>
      <c r="U33" s="7">
        <f t="shared" ref="F33:AI35" si="6">IF(U9=0,T33,U9)</f>
        <v>82217</v>
      </c>
      <c r="V33" s="7">
        <f t="shared" si="6"/>
        <v>82335</v>
      </c>
      <c r="W33" s="7">
        <f t="shared" si="6"/>
        <v>82338</v>
      </c>
      <c r="X33" s="7">
        <f t="shared" si="6"/>
        <v>82359</v>
      </c>
      <c r="Y33" s="7">
        <f t="shared" si="6"/>
        <v>82570</v>
      </c>
      <c r="Z33" s="7">
        <f t="shared" si="6"/>
        <v>82811</v>
      </c>
      <c r="AA33" s="7">
        <f t="shared" si="6"/>
        <v>83023</v>
      </c>
      <c r="AB33" s="7">
        <f t="shared" si="6"/>
        <v>83023</v>
      </c>
      <c r="AC33" s="7">
        <f t="shared" si="6"/>
        <v>83023</v>
      </c>
      <c r="AD33" s="7">
        <f t="shared" si="6"/>
        <v>83023</v>
      </c>
      <c r="AE33" s="7">
        <f t="shared" si="6"/>
        <v>83121</v>
      </c>
      <c r="AF33" s="7">
        <f t="shared" si="6"/>
        <v>83121</v>
      </c>
      <c r="AG33" s="7">
        <f t="shared" si="6"/>
        <v>83121</v>
      </c>
      <c r="AH33" s="7">
        <f t="shared" si="6"/>
        <v>83121</v>
      </c>
      <c r="AI33" s="7">
        <f t="shared" si="6"/>
        <v>83121</v>
      </c>
      <c r="AJ33" s="7"/>
      <c r="AK33" s="3"/>
    </row>
    <row r="34" spans="1:37" customFormat="1" outlineLevel="1">
      <c r="A34" s="4"/>
      <c r="B34" s="27" t="s">
        <v>115</v>
      </c>
      <c r="C34" s="7"/>
      <c r="D34" s="7">
        <f t="shared" si="4"/>
        <v>96290</v>
      </c>
      <c r="E34" s="7">
        <f t="shared" si="5"/>
        <v>96311</v>
      </c>
      <c r="F34" s="7">
        <f t="shared" si="6"/>
        <v>96311</v>
      </c>
      <c r="G34" s="7">
        <f t="shared" si="6"/>
        <v>96311</v>
      </c>
      <c r="H34" s="7">
        <f t="shared" si="6"/>
        <v>96311</v>
      </c>
      <c r="I34" s="7">
        <f t="shared" si="6"/>
        <v>96311</v>
      </c>
      <c r="J34" s="7">
        <f t="shared" si="6"/>
        <v>96321</v>
      </c>
      <c r="K34" s="7">
        <f t="shared" si="6"/>
        <v>96324</v>
      </c>
      <c r="L34" s="7">
        <f t="shared" si="6"/>
        <v>96324</v>
      </c>
      <c r="M34" s="7">
        <f t="shared" si="6"/>
        <v>96324</v>
      </c>
      <c r="N34" s="7">
        <f t="shared" si="6"/>
        <v>96357</v>
      </c>
      <c r="O34" s="7">
        <f t="shared" si="6"/>
        <v>96357</v>
      </c>
      <c r="P34" s="7">
        <f t="shared" si="6"/>
        <v>96357</v>
      </c>
      <c r="Q34" s="7">
        <f t="shared" si="6"/>
        <v>96443</v>
      </c>
      <c r="R34" s="7">
        <f t="shared" si="6"/>
        <v>96569</v>
      </c>
      <c r="S34" s="7">
        <f t="shared" si="6"/>
        <v>96639</v>
      </c>
      <c r="T34" s="7">
        <f t="shared" si="6"/>
        <v>96730</v>
      </c>
      <c r="U34" s="7">
        <f t="shared" si="6"/>
        <v>96816</v>
      </c>
      <c r="V34" s="7">
        <f t="shared" si="6"/>
        <v>96866</v>
      </c>
      <c r="W34" s="7">
        <f t="shared" si="6"/>
        <v>96868</v>
      </c>
      <c r="X34" s="7">
        <f t="shared" si="6"/>
        <v>96877</v>
      </c>
      <c r="Y34" s="7">
        <f t="shared" si="6"/>
        <v>96962</v>
      </c>
      <c r="Z34" s="7">
        <f t="shared" si="6"/>
        <v>97062</v>
      </c>
      <c r="AA34" s="7">
        <f t="shared" si="6"/>
        <v>97151</v>
      </c>
      <c r="AB34" s="7">
        <f t="shared" si="6"/>
        <v>97151</v>
      </c>
      <c r="AC34" s="7">
        <f t="shared" si="6"/>
        <v>97151</v>
      </c>
      <c r="AD34" s="7">
        <f t="shared" si="6"/>
        <v>97151</v>
      </c>
      <c r="AE34" s="7">
        <f t="shared" si="6"/>
        <v>97191</v>
      </c>
      <c r="AF34" s="7">
        <f t="shared" si="6"/>
        <v>97191</v>
      </c>
      <c r="AG34" s="7">
        <f t="shared" si="6"/>
        <v>97191</v>
      </c>
      <c r="AH34" s="7">
        <f t="shared" si="6"/>
        <v>97191</v>
      </c>
      <c r="AI34" s="7">
        <f t="shared" si="6"/>
        <v>97191</v>
      </c>
      <c r="AJ34" s="7"/>
      <c r="AK34" s="3"/>
    </row>
    <row r="35" spans="1:37" customFormat="1" outlineLevel="1">
      <c r="A35" s="4"/>
      <c r="B35" s="27" t="s">
        <v>116</v>
      </c>
      <c r="C35" s="7"/>
      <c r="D35" s="7">
        <f t="shared" si="4"/>
        <v>1217966</v>
      </c>
      <c r="E35" s="7">
        <f t="shared" si="5"/>
        <v>1217985</v>
      </c>
      <c r="F35" s="7">
        <f t="shared" si="6"/>
        <v>1217985</v>
      </c>
      <c r="G35" s="7">
        <f t="shared" si="6"/>
        <v>1217985</v>
      </c>
      <c r="H35" s="7">
        <f t="shared" si="6"/>
        <v>1217985</v>
      </c>
      <c r="I35" s="7">
        <f t="shared" si="6"/>
        <v>1217985</v>
      </c>
      <c r="J35" s="7">
        <f t="shared" si="6"/>
        <v>1217986</v>
      </c>
      <c r="K35" s="7">
        <f t="shared" si="6"/>
        <v>1217987</v>
      </c>
      <c r="L35" s="7">
        <f t="shared" si="6"/>
        <v>1217987</v>
      </c>
      <c r="M35" s="7">
        <f t="shared" si="6"/>
        <v>1217988</v>
      </c>
      <c r="N35" s="7">
        <f t="shared" si="6"/>
        <v>1218032</v>
      </c>
      <c r="O35" s="7">
        <f t="shared" si="6"/>
        <v>1218032</v>
      </c>
      <c r="P35" s="7">
        <f t="shared" si="6"/>
        <v>1218032</v>
      </c>
      <c r="Q35" s="7">
        <f t="shared" si="6"/>
        <v>1218073</v>
      </c>
      <c r="R35" s="7">
        <f t="shared" si="6"/>
        <v>1218140</v>
      </c>
      <c r="S35" s="7">
        <f t="shared" si="6"/>
        <v>1218184</v>
      </c>
      <c r="T35" s="7">
        <f t="shared" si="6"/>
        <v>1218237</v>
      </c>
      <c r="U35" s="7">
        <f t="shared" si="6"/>
        <v>1218295</v>
      </c>
      <c r="V35" s="7">
        <f t="shared" si="6"/>
        <v>1218327</v>
      </c>
      <c r="W35" s="7">
        <f t="shared" si="6"/>
        <v>1218329</v>
      </c>
      <c r="X35" s="7">
        <f t="shared" si="6"/>
        <v>1218332</v>
      </c>
      <c r="Y35" s="7">
        <f t="shared" si="6"/>
        <v>1218384</v>
      </c>
      <c r="Z35" s="7">
        <f t="shared" si="6"/>
        <v>1218447</v>
      </c>
      <c r="AA35" s="7">
        <f t="shared" si="6"/>
        <v>1218509</v>
      </c>
      <c r="AB35" s="7">
        <f t="shared" si="6"/>
        <v>1218509</v>
      </c>
      <c r="AC35" s="7">
        <f t="shared" si="6"/>
        <v>1218509</v>
      </c>
      <c r="AD35" s="7">
        <f t="shared" si="6"/>
        <v>1218509</v>
      </c>
      <c r="AE35" s="7">
        <f t="shared" si="6"/>
        <v>1218554</v>
      </c>
      <c r="AF35" s="7">
        <f t="shared" si="6"/>
        <v>1218574</v>
      </c>
      <c r="AG35" s="7">
        <f t="shared" si="6"/>
        <v>1218596</v>
      </c>
      <c r="AH35" s="7">
        <f t="shared" si="6"/>
        <v>1218608</v>
      </c>
      <c r="AI35" s="7">
        <f t="shared" si="6"/>
        <v>1218846</v>
      </c>
      <c r="AJ35" s="7"/>
      <c r="AK35" s="3"/>
    </row>
    <row r="36" spans="1:37" customFormat="1" outlineLevel="1">
      <c r="A36" s="4"/>
      <c r="B36" s="28" t="s">
        <v>98</v>
      </c>
      <c r="C36" s="7"/>
      <c r="D36" s="7">
        <f t="shared" ref="D36:D49" si="7">D12</f>
        <v>53728</v>
      </c>
      <c r="E36" s="7">
        <f t="shared" ref="E36:AJ36" si="8">IF(E12=0,D36,E12)</f>
        <v>53802</v>
      </c>
      <c r="F36" s="7">
        <f t="shared" si="8"/>
        <v>53802</v>
      </c>
      <c r="G36" s="7">
        <f t="shared" si="8"/>
        <v>53802</v>
      </c>
      <c r="H36" s="7">
        <f t="shared" si="8"/>
        <v>53802</v>
      </c>
      <c r="I36" s="7">
        <f t="shared" si="8"/>
        <v>53802</v>
      </c>
      <c r="J36" s="7">
        <f t="shared" si="8"/>
        <v>53851</v>
      </c>
      <c r="K36" s="7">
        <f t="shared" si="8"/>
        <v>53903</v>
      </c>
      <c r="L36" s="7">
        <f t="shared" si="8"/>
        <v>53957</v>
      </c>
      <c r="M36" s="7">
        <f t="shared" si="8"/>
        <v>54015</v>
      </c>
      <c r="N36" s="7">
        <f t="shared" si="8"/>
        <v>54057</v>
      </c>
      <c r="O36" s="7">
        <f t="shared" si="8"/>
        <v>54057</v>
      </c>
      <c r="P36" s="7">
        <f t="shared" si="8"/>
        <v>54057</v>
      </c>
      <c r="Q36" s="7">
        <f t="shared" si="8"/>
        <v>54083</v>
      </c>
      <c r="R36" s="7">
        <f t="shared" si="8"/>
        <v>54163</v>
      </c>
      <c r="S36" s="7">
        <f t="shared" si="8"/>
        <v>54210</v>
      </c>
      <c r="T36" s="7">
        <f t="shared" si="8"/>
        <v>54275</v>
      </c>
      <c r="U36" s="7">
        <f t="shared" si="8"/>
        <v>54310</v>
      </c>
      <c r="V36" s="7">
        <f t="shared" si="8"/>
        <v>54326</v>
      </c>
      <c r="W36" s="7">
        <f t="shared" si="8"/>
        <v>54326</v>
      </c>
      <c r="X36" s="7">
        <f t="shared" si="8"/>
        <v>54405</v>
      </c>
      <c r="Y36" s="7">
        <f t="shared" si="8"/>
        <v>54481</v>
      </c>
      <c r="Z36" s="7">
        <f t="shared" si="8"/>
        <v>54557</v>
      </c>
      <c r="AA36" s="7">
        <f t="shared" si="8"/>
        <v>54597</v>
      </c>
      <c r="AB36" s="7">
        <f t="shared" si="8"/>
        <v>54597</v>
      </c>
      <c r="AC36" s="7">
        <f t="shared" si="8"/>
        <v>54597</v>
      </c>
      <c r="AD36" s="7">
        <f t="shared" si="8"/>
        <v>54597</v>
      </c>
      <c r="AE36" s="7">
        <f t="shared" si="8"/>
        <v>54597</v>
      </c>
      <c r="AF36" s="7">
        <f t="shared" si="8"/>
        <v>54673</v>
      </c>
      <c r="AG36" s="7">
        <f t="shared" si="8"/>
        <v>54673</v>
      </c>
      <c r="AH36" s="7">
        <f t="shared" si="8"/>
        <v>54673</v>
      </c>
      <c r="AI36" s="7">
        <f t="shared" si="8"/>
        <v>54673</v>
      </c>
      <c r="AJ36" s="7">
        <f t="shared" si="8"/>
        <v>54673</v>
      </c>
      <c r="AK36" s="3"/>
    </row>
    <row r="37" spans="1:37" customFormat="1" outlineLevel="1">
      <c r="A37" s="4"/>
      <c r="B37" s="28" t="s">
        <v>99</v>
      </c>
      <c r="C37" s="7"/>
      <c r="D37" s="7">
        <f t="shared" si="7"/>
        <v>9989.6</v>
      </c>
      <c r="E37" s="7">
        <f t="shared" ref="E37:AJ37" si="9">IF(E13=0,D37,E13)</f>
        <v>9989.6</v>
      </c>
      <c r="F37" s="7">
        <f t="shared" si="9"/>
        <v>9989.6</v>
      </c>
      <c r="G37" s="7">
        <f t="shared" si="9"/>
        <v>9989.6</v>
      </c>
      <c r="H37" s="7">
        <f t="shared" si="9"/>
        <v>9989.6</v>
      </c>
      <c r="I37" s="7">
        <f t="shared" si="9"/>
        <v>10007.5</v>
      </c>
      <c r="J37" s="7">
        <f t="shared" si="9"/>
        <v>10030.799999999999</v>
      </c>
      <c r="K37" s="7">
        <f t="shared" si="9"/>
        <v>10049.9</v>
      </c>
      <c r="L37" s="7">
        <f t="shared" si="9"/>
        <v>10067.200000000001</v>
      </c>
      <c r="M37" s="7">
        <f t="shared" si="9"/>
        <v>10084.200000000001</v>
      </c>
      <c r="N37" s="7">
        <f t="shared" si="9"/>
        <v>10098.9</v>
      </c>
      <c r="O37" s="7">
        <f t="shared" si="9"/>
        <v>10098.9</v>
      </c>
      <c r="P37" s="7">
        <f t="shared" si="9"/>
        <v>10098.9</v>
      </c>
      <c r="Q37" s="7">
        <f t="shared" si="9"/>
        <v>10118.299999999999</v>
      </c>
      <c r="R37" s="7">
        <f t="shared" si="9"/>
        <v>10133.4</v>
      </c>
      <c r="S37" s="7">
        <f t="shared" si="9"/>
        <v>10152.799999999999</v>
      </c>
      <c r="T37" s="7">
        <f t="shared" si="9"/>
        <v>10170.1</v>
      </c>
      <c r="U37" s="7">
        <f t="shared" si="9"/>
        <v>10186.9</v>
      </c>
      <c r="V37" s="7">
        <f t="shared" si="9"/>
        <v>10186.9</v>
      </c>
      <c r="W37" s="7">
        <f t="shared" si="9"/>
        <v>10212</v>
      </c>
      <c r="X37" s="7">
        <f t="shared" si="9"/>
        <v>10234.299999999999</v>
      </c>
      <c r="Y37" s="7">
        <f t="shared" si="9"/>
        <v>10255.1</v>
      </c>
      <c r="Z37" s="7">
        <f t="shared" si="9"/>
        <v>10269.799999999999</v>
      </c>
      <c r="AA37" s="7">
        <f t="shared" si="9"/>
        <v>10290.1</v>
      </c>
      <c r="AB37" s="7">
        <f t="shared" si="9"/>
        <v>10308</v>
      </c>
      <c r="AC37" s="7">
        <f t="shared" si="9"/>
        <v>10308</v>
      </c>
      <c r="AD37" s="7">
        <f t="shared" si="9"/>
        <v>10308</v>
      </c>
      <c r="AE37" s="7">
        <f t="shared" si="9"/>
        <v>10308</v>
      </c>
      <c r="AF37" s="7">
        <f t="shared" si="9"/>
        <v>10308</v>
      </c>
      <c r="AG37" s="7">
        <f t="shared" si="9"/>
        <v>10308</v>
      </c>
      <c r="AH37" s="7">
        <f t="shared" si="9"/>
        <v>10308</v>
      </c>
      <c r="AI37" s="7">
        <f t="shared" si="9"/>
        <v>10308</v>
      </c>
      <c r="AJ37" s="7">
        <f t="shared" si="9"/>
        <v>10308</v>
      </c>
      <c r="AK37" s="3"/>
    </row>
    <row r="38" spans="1:37" customFormat="1" outlineLevel="1">
      <c r="A38" s="4"/>
      <c r="B38" s="27" t="s">
        <v>100</v>
      </c>
      <c r="C38" s="7"/>
      <c r="D38" s="7">
        <f t="shared" si="7"/>
        <v>1766</v>
      </c>
      <c r="E38" s="7">
        <f t="shared" ref="E38:AJ38" si="10">IF(E14=0,D38,E14)</f>
        <v>1766</v>
      </c>
      <c r="F38" s="7">
        <f t="shared" si="10"/>
        <v>1766</v>
      </c>
      <c r="G38" s="7">
        <f t="shared" si="10"/>
        <v>1766</v>
      </c>
      <c r="H38" s="7">
        <f t="shared" si="10"/>
        <v>1766</v>
      </c>
      <c r="I38" s="7">
        <f t="shared" si="10"/>
        <v>1766</v>
      </c>
      <c r="J38" s="7">
        <f t="shared" si="10"/>
        <v>1766</v>
      </c>
      <c r="K38" s="7">
        <f t="shared" si="10"/>
        <v>1776</v>
      </c>
      <c r="L38" s="7">
        <f t="shared" si="10"/>
        <v>1780</v>
      </c>
      <c r="M38" s="7">
        <f t="shared" si="10"/>
        <v>1780</v>
      </c>
      <c r="N38" s="7">
        <f t="shared" si="10"/>
        <v>1780</v>
      </c>
      <c r="O38" s="7">
        <f t="shared" si="10"/>
        <v>1780</v>
      </c>
      <c r="P38" s="7">
        <f t="shared" si="10"/>
        <v>1780</v>
      </c>
      <c r="Q38" s="7">
        <f t="shared" si="10"/>
        <v>1780</v>
      </c>
      <c r="R38" s="7">
        <f t="shared" si="10"/>
        <v>1793</v>
      </c>
      <c r="S38" s="7">
        <f t="shared" si="10"/>
        <v>1799</v>
      </c>
      <c r="T38" s="7">
        <f t="shared" si="10"/>
        <v>1806</v>
      </c>
      <c r="U38" s="7">
        <f t="shared" si="10"/>
        <v>1807</v>
      </c>
      <c r="V38" s="7">
        <f t="shared" si="10"/>
        <v>1807</v>
      </c>
      <c r="W38" s="7">
        <f t="shared" si="10"/>
        <v>1807</v>
      </c>
      <c r="X38" s="7">
        <f t="shared" si="10"/>
        <v>1812</v>
      </c>
      <c r="Y38" s="7">
        <f t="shared" si="10"/>
        <v>1831</v>
      </c>
      <c r="Z38" s="7">
        <f t="shared" si="10"/>
        <v>1839</v>
      </c>
      <c r="AA38" s="7">
        <f t="shared" si="10"/>
        <v>1845</v>
      </c>
      <c r="AB38" s="7">
        <f t="shared" si="10"/>
        <v>1845</v>
      </c>
      <c r="AC38" s="7">
        <f t="shared" si="10"/>
        <v>1845</v>
      </c>
      <c r="AD38" s="7">
        <f t="shared" si="10"/>
        <v>1845</v>
      </c>
      <c r="AE38" s="7">
        <f t="shared" si="10"/>
        <v>1847</v>
      </c>
      <c r="AF38" s="7">
        <f t="shared" si="10"/>
        <v>1847</v>
      </c>
      <c r="AG38" s="7">
        <f t="shared" si="10"/>
        <v>1847</v>
      </c>
      <c r="AH38" s="7">
        <f t="shared" si="10"/>
        <v>1847</v>
      </c>
      <c r="AI38" s="7">
        <f t="shared" si="10"/>
        <v>1847</v>
      </c>
      <c r="AJ38" s="7">
        <f t="shared" si="10"/>
        <v>1847</v>
      </c>
      <c r="AK38" s="3"/>
    </row>
    <row r="39" spans="1:37" customFormat="1" outlineLevel="1">
      <c r="A39" s="4"/>
      <c r="B39" s="27" t="s">
        <v>101</v>
      </c>
      <c r="C39" s="7"/>
      <c r="D39" s="7">
        <f t="shared" si="7"/>
        <v>21874</v>
      </c>
      <c r="E39" s="7">
        <f t="shared" ref="E39:AI39" si="11">IF(E15=0,D39,E15)</f>
        <v>22014</v>
      </c>
      <c r="F39" s="7">
        <f t="shared" si="11"/>
        <v>22014</v>
      </c>
      <c r="G39" s="7">
        <f t="shared" si="11"/>
        <v>22014</v>
      </c>
      <c r="H39" s="7">
        <f t="shared" si="11"/>
        <v>22014</v>
      </c>
      <c r="I39" s="7">
        <f t="shared" si="11"/>
        <v>22014</v>
      </c>
      <c r="J39" s="7">
        <f t="shared" si="11"/>
        <v>22017</v>
      </c>
      <c r="K39" s="7">
        <f t="shared" si="11"/>
        <v>22089</v>
      </c>
      <c r="L39" s="7">
        <f t="shared" si="11"/>
        <v>22187</v>
      </c>
      <c r="M39" s="7">
        <f t="shared" si="11"/>
        <v>22323</v>
      </c>
      <c r="N39" s="7">
        <f t="shared" si="11"/>
        <v>22478</v>
      </c>
      <c r="O39" s="7">
        <f t="shared" si="11"/>
        <v>22478</v>
      </c>
      <c r="P39" s="7">
        <f t="shared" si="11"/>
        <v>22478</v>
      </c>
      <c r="Q39" s="7">
        <f t="shared" si="11"/>
        <v>22588</v>
      </c>
      <c r="R39" s="7">
        <f t="shared" si="11"/>
        <v>22688</v>
      </c>
      <c r="S39" s="7">
        <f t="shared" si="11"/>
        <v>22792</v>
      </c>
      <c r="T39" s="7">
        <f t="shared" si="11"/>
        <v>22891</v>
      </c>
      <c r="U39" s="7">
        <f t="shared" si="11"/>
        <v>23018</v>
      </c>
      <c r="V39" s="7">
        <f t="shared" si="11"/>
        <v>23021</v>
      </c>
      <c r="W39" s="7">
        <f t="shared" si="11"/>
        <v>23022</v>
      </c>
      <c r="X39" s="7">
        <f t="shared" si="11"/>
        <v>23026</v>
      </c>
      <c r="Y39" s="7">
        <f t="shared" si="11"/>
        <v>23139</v>
      </c>
      <c r="Z39" s="7">
        <f t="shared" si="11"/>
        <v>23238</v>
      </c>
      <c r="AA39" s="7">
        <f t="shared" si="11"/>
        <v>23363</v>
      </c>
      <c r="AB39" s="7">
        <f t="shared" si="11"/>
        <v>23363</v>
      </c>
      <c r="AC39" s="7">
        <f t="shared" si="11"/>
        <v>23363</v>
      </c>
      <c r="AD39" s="7">
        <f t="shared" si="11"/>
        <v>23363</v>
      </c>
      <c r="AE39" s="7">
        <f t="shared" si="11"/>
        <v>23595</v>
      </c>
      <c r="AF39" s="7">
        <f t="shared" si="11"/>
        <v>23633</v>
      </c>
      <c r="AG39" s="7">
        <f t="shared" si="11"/>
        <v>23634</v>
      </c>
      <c r="AH39" s="7">
        <f t="shared" si="11"/>
        <v>23634</v>
      </c>
      <c r="AI39" s="7">
        <f t="shared" si="11"/>
        <v>23640</v>
      </c>
      <c r="AJ39" s="7">
        <f t="shared" ref="AJ39" si="12">IF(AJ15=0,AI39,AJ15)</f>
        <v>23640</v>
      </c>
      <c r="AK39" s="3"/>
    </row>
    <row r="40" spans="1:37" customFormat="1" outlineLevel="1">
      <c r="A40" s="4"/>
      <c r="B40" s="28" t="s">
        <v>102</v>
      </c>
      <c r="C40" s="7"/>
      <c r="D40" s="7">
        <f t="shared" si="7"/>
        <v>66260</v>
      </c>
      <c r="E40" s="7">
        <f t="shared" ref="E40:AI40" si="13">IF(E16=0,D40,E16)</f>
        <v>66562</v>
      </c>
      <c r="F40" s="7">
        <f t="shared" si="13"/>
        <v>66562</v>
      </c>
      <c r="G40" s="7">
        <f t="shared" si="13"/>
        <v>66562</v>
      </c>
      <c r="H40" s="7">
        <f t="shared" si="13"/>
        <v>66562</v>
      </c>
      <c r="I40" s="7">
        <f t="shared" si="13"/>
        <v>66574</v>
      </c>
      <c r="J40" s="7">
        <f t="shared" si="13"/>
        <v>66749</v>
      </c>
      <c r="K40" s="7">
        <f t="shared" si="13"/>
        <v>66932</v>
      </c>
      <c r="L40" s="7">
        <f>IF(L16=0,K40,L16)</f>
        <v>66951</v>
      </c>
      <c r="M40" s="7">
        <f t="shared" si="13"/>
        <v>67152</v>
      </c>
      <c r="N40" s="7">
        <f t="shared" si="13"/>
        <v>67311</v>
      </c>
      <c r="O40" s="7">
        <f t="shared" si="13"/>
        <v>67311</v>
      </c>
      <c r="P40" s="7">
        <f t="shared" si="13"/>
        <v>67311</v>
      </c>
      <c r="Q40" s="7">
        <f t="shared" si="13"/>
        <v>67465</v>
      </c>
      <c r="R40" s="7">
        <f t="shared" si="13"/>
        <v>67614</v>
      </c>
      <c r="S40" s="7">
        <f t="shared" si="13"/>
        <v>67762</v>
      </c>
      <c r="T40" s="7">
        <f t="shared" si="13"/>
        <v>67882</v>
      </c>
      <c r="U40" s="7">
        <f t="shared" si="13"/>
        <v>68018</v>
      </c>
      <c r="V40" s="7">
        <f t="shared" si="13"/>
        <v>68078</v>
      </c>
      <c r="W40" s="7">
        <f t="shared" si="13"/>
        <v>68096</v>
      </c>
      <c r="X40" s="7">
        <f t="shared" si="13"/>
        <v>68240</v>
      </c>
      <c r="Y40" s="7">
        <f t="shared" si="13"/>
        <v>68455</v>
      </c>
      <c r="Z40" s="7">
        <f t="shared" si="13"/>
        <v>68590</v>
      </c>
      <c r="AA40" s="7">
        <f t="shared" si="13"/>
        <v>68739</v>
      </c>
      <c r="AB40" s="7">
        <f t="shared" si="13"/>
        <v>68739</v>
      </c>
      <c r="AC40" s="7">
        <f t="shared" si="13"/>
        <v>68739</v>
      </c>
      <c r="AD40" s="7">
        <f t="shared" si="13"/>
        <v>68739</v>
      </c>
      <c r="AE40" s="7">
        <f t="shared" si="13"/>
        <v>68739</v>
      </c>
      <c r="AF40" s="7">
        <f t="shared" si="13"/>
        <v>68970</v>
      </c>
      <c r="AG40" s="7">
        <f t="shared" si="13"/>
        <v>68975</v>
      </c>
      <c r="AH40" s="7">
        <f t="shared" si="13"/>
        <v>68981</v>
      </c>
      <c r="AI40" s="7">
        <f t="shared" si="13"/>
        <v>68988</v>
      </c>
      <c r="AJ40" s="7">
        <f t="shared" ref="AJ40:AJ46" si="14">IF(AJ16=0,AI40,AJ16)</f>
        <v>68988</v>
      </c>
      <c r="AK40" s="3"/>
    </row>
    <row r="41" spans="1:37" customFormat="1" outlineLevel="1">
      <c r="A41" s="4"/>
      <c r="B41" s="28" t="s">
        <v>103</v>
      </c>
      <c r="C41" s="7"/>
      <c r="D41" s="7">
        <f t="shared" si="7"/>
        <v>76207</v>
      </c>
      <c r="E41" s="7">
        <f t="shared" ref="E41:AI41" si="15">IF(E17=0,D41,E17)</f>
        <v>76469</v>
      </c>
      <c r="F41" s="7">
        <f t="shared" si="15"/>
        <v>76469</v>
      </c>
      <c r="G41" s="7">
        <f t="shared" si="15"/>
        <v>76469</v>
      </c>
      <c r="H41" s="7">
        <f t="shared" si="15"/>
        <v>76469</v>
      </c>
      <c r="I41" s="7">
        <f t="shared" si="15"/>
        <v>76487</v>
      </c>
      <c r="J41" s="7">
        <f t="shared" si="15"/>
        <v>76626</v>
      </c>
      <c r="K41" s="7">
        <f t="shared" si="15"/>
        <v>76821</v>
      </c>
      <c r="L41" s="7">
        <f t="shared" si="15"/>
        <v>76954</v>
      </c>
      <c r="M41" s="7">
        <f t="shared" si="15"/>
        <v>77070</v>
      </c>
      <c r="N41" s="7">
        <f t="shared" si="15"/>
        <v>77214</v>
      </c>
      <c r="O41" s="7">
        <f t="shared" si="15"/>
        <v>77214</v>
      </c>
      <c r="P41" s="7">
        <f t="shared" si="15"/>
        <v>77214</v>
      </c>
      <c r="Q41" s="7">
        <f t="shared" si="15"/>
        <v>77360</v>
      </c>
      <c r="R41" s="7">
        <f t="shared" si="15"/>
        <v>77513</v>
      </c>
      <c r="S41" s="7">
        <f t="shared" si="15"/>
        <v>77642</v>
      </c>
      <c r="T41" s="7">
        <f t="shared" si="15"/>
        <v>77788</v>
      </c>
      <c r="U41" s="7">
        <f t="shared" si="15"/>
        <v>77908</v>
      </c>
      <c r="V41" s="7">
        <f t="shared" si="15"/>
        <v>77974</v>
      </c>
      <c r="W41" s="7">
        <f t="shared" si="15"/>
        <v>77992</v>
      </c>
      <c r="X41" s="7">
        <f t="shared" si="15"/>
        <v>78123</v>
      </c>
      <c r="Y41" s="7">
        <f t="shared" si="15"/>
        <v>78312</v>
      </c>
      <c r="Z41" s="7">
        <f t="shared" si="15"/>
        <v>78455</v>
      </c>
      <c r="AA41" s="7">
        <f t="shared" si="15"/>
        <v>78594</v>
      </c>
      <c r="AB41" s="7">
        <f t="shared" si="15"/>
        <v>78594</v>
      </c>
      <c r="AC41" s="7">
        <f t="shared" si="15"/>
        <v>78594</v>
      </c>
      <c r="AD41" s="7">
        <f t="shared" si="15"/>
        <v>78594</v>
      </c>
      <c r="AE41" s="7">
        <f t="shared" si="15"/>
        <v>78594</v>
      </c>
      <c r="AF41" s="7">
        <f t="shared" si="15"/>
        <v>78819</v>
      </c>
      <c r="AG41" s="7">
        <f t="shared" si="15"/>
        <v>78828</v>
      </c>
      <c r="AH41" s="7">
        <f t="shared" si="15"/>
        <v>78840</v>
      </c>
      <c r="AI41" s="7">
        <f t="shared" si="15"/>
        <v>78851</v>
      </c>
      <c r="AJ41" s="7">
        <f t="shared" si="14"/>
        <v>78851</v>
      </c>
      <c r="AK41" s="3"/>
    </row>
    <row r="42" spans="1:37" customFormat="1" outlineLevel="1">
      <c r="A42" s="4"/>
      <c r="B42" s="27" t="s">
        <v>104</v>
      </c>
      <c r="C42" s="7"/>
      <c r="D42" s="7">
        <f t="shared" si="7"/>
        <v>6311</v>
      </c>
      <c r="E42" s="7">
        <f t="shared" ref="E42:AI42" si="16">IF(E18=0,D42,E18)</f>
        <v>6311</v>
      </c>
      <c r="F42" s="7">
        <f t="shared" si="16"/>
        <v>6311</v>
      </c>
      <c r="G42" s="7">
        <f t="shared" si="16"/>
        <v>6311</v>
      </c>
      <c r="H42" s="7">
        <f t="shared" si="16"/>
        <v>6311</v>
      </c>
      <c r="I42" s="7">
        <f t="shared" si="16"/>
        <v>6311</v>
      </c>
      <c r="J42" s="7">
        <f t="shared" si="16"/>
        <v>6311</v>
      </c>
      <c r="K42" s="7">
        <f t="shared" si="16"/>
        <v>6311</v>
      </c>
      <c r="L42" s="7">
        <f t="shared" si="16"/>
        <v>6311</v>
      </c>
      <c r="M42" s="7">
        <f t="shared" si="16"/>
        <v>6311</v>
      </c>
      <c r="N42" s="7">
        <f t="shared" si="16"/>
        <v>6311</v>
      </c>
      <c r="O42" s="7">
        <f t="shared" si="16"/>
        <v>6311</v>
      </c>
      <c r="P42" s="7">
        <f t="shared" si="16"/>
        <v>6311</v>
      </c>
      <c r="Q42" s="7">
        <f t="shared" si="16"/>
        <v>6311</v>
      </c>
      <c r="R42" s="7">
        <f t="shared" si="16"/>
        <v>6311</v>
      </c>
      <c r="S42" s="7">
        <f t="shared" si="16"/>
        <v>6311</v>
      </c>
      <c r="T42" s="7">
        <f t="shared" si="16"/>
        <v>6311</v>
      </c>
      <c r="U42" s="7">
        <f t="shared" si="16"/>
        <v>6311</v>
      </c>
      <c r="V42" s="7">
        <f t="shared" si="16"/>
        <v>6311</v>
      </c>
      <c r="W42" s="7">
        <f t="shared" si="16"/>
        <v>6311</v>
      </c>
      <c r="X42" s="7">
        <f t="shared" si="16"/>
        <v>6311</v>
      </c>
      <c r="Y42" s="7">
        <f t="shared" si="16"/>
        <v>6311</v>
      </c>
      <c r="Z42" s="7">
        <f t="shared" si="16"/>
        <v>6311</v>
      </c>
      <c r="AA42" s="7">
        <f t="shared" si="16"/>
        <v>6311</v>
      </c>
      <c r="AB42" s="7">
        <f t="shared" si="16"/>
        <v>6311</v>
      </c>
      <c r="AC42" s="7">
        <f t="shared" si="16"/>
        <v>6311</v>
      </c>
      <c r="AD42" s="7">
        <f t="shared" si="16"/>
        <v>6311</v>
      </c>
      <c r="AE42" s="7">
        <f t="shared" si="16"/>
        <v>6311</v>
      </c>
      <c r="AF42" s="7">
        <f t="shared" si="16"/>
        <v>6311</v>
      </c>
      <c r="AG42" s="7">
        <f t="shared" si="16"/>
        <v>6311</v>
      </c>
      <c r="AH42" s="7">
        <f t="shared" si="16"/>
        <v>6311</v>
      </c>
      <c r="AI42" s="7">
        <f t="shared" si="16"/>
        <v>6311</v>
      </c>
      <c r="AJ42" s="7">
        <f t="shared" si="14"/>
        <v>6311</v>
      </c>
      <c r="AK42" s="3"/>
    </row>
    <row r="43" spans="1:37" customFormat="1" outlineLevel="1">
      <c r="A43" s="4"/>
      <c r="B43" s="27" t="s">
        <v>105</v>
      </c>
      <c r="C43" s="7"/>
      <c r="D43" s="7">
        <f t="shared" si="7"/>
        <v>6050</v>
      </c>
      <c r="E43" s="7">
        <f t="shared" ref="E43:AI43" si="17">IF(E19=0,D43,E19)</f>
        <v>6050</v>
      </c>
      <c r="F43" s="7">
        <f t="shared" si="17"/>
        <v>6050</v>
      </c>
      <c r="G43" s="7">
        <f t="shared" si="17"/>
        <v>6050</v>
      </c>
      <c r="H43" s="7">
        <f t="shared" si="17"/>
        <v>6050</v>
      </c>
      <c r="I43" s="7">
        <f t="shared" si="17"/>
        <v>6050.7</v>
      </c>
      <c r="J43" s="7">
        <f t="shared" si="17"/>
        <v>6050.7</v>
      </c>
      <c r="K43" s="7">
        <f t="shared" si="17"/>
        <v>6089.2</v>
      </c>
      <c r="L43" s="7">
        <f t="shared" si="17"/>
        <v>6112.5</v>
      </c>
      <c r="M43" s="7">
        <f t="shared" si="17"/>
        <v>6115.8</v>
      </c>
      <c r="N43" s="7">
        <f t="shared" si="17"/>
        <v>6122.1</v>
      </c>
      <c r="O43" s="7">
        <f t="shared" si="17"/>
        <v>6122.1</v>
      </c>
      <c r="P43" s="7">
        <f t="shared" si="17"/>
        <v>6122.1</v>
      </c>
      <c r="Q43" s="7">
        <f t="shared" si="17"/>
        <v>6126.9</v>
      </c>
      <c r="R43" s="7">
        <f t="shared" si="17"/>
        <v>6167.5</v>
      </c>
      <c r="S43" s="7">
        <f t="shared" si="17"/>
        <v>6184</v>
      </c>
      <c r="T43" s="7">
        <f t="shared" si="17"/>
        <v>6210</v>
      </c>
      <c r="U43" s="7">
        <f t="shared" si="17"/>
        <v>6221</v>
      </c>
      <c r="V43" s="7">
        <f t="shared" si="17"/>
        <v>6221</v>
      </c>
      <c r="W43" s="7">
        <f t="shared" si="17"/>
        <v>6221</v>
      </c>
      <c r="X43" s="7">
        <f t="shared" si="17"/>
        <v>6246</v>
      </c>
      <c r="Y43" s="7">
        <f t="shared" si="17"/>
        <v>6282</v>
      </c>
      <c r="Z43" s="7">
        <f t="shared" si="17"/>
        <v>6311</v>
      </c>
      <c r="AA43" s="7">
        <f t="shared" si="17"/>
        <v>6336</v>
      </c>
      <c r="AB43" s="7">
        <f t="shared" si="17"/>
        <v>6336</v>
      </c>
      <c r="AC43" s="7">
        <f t="shared" si="17"/>
        <v>6336</v>
      </c>
      <c r="AD43" s="7">
        <f t="shared" si="17"/>
        <v>6336</v>
      </c>
      <c r="AE43" s="7">
        <f t="shared" si="17"/>
        <v>6344</v>
      </c>
      <c r="AF43" s="7">
        <f t="shared" si="17"/>
        <v>6344</v>
      </c>
      <c r="AG43" s="7">
        <f t="shared" si="17"/>
        <v>6344</v>
      </c>
      <c r="AH43" s="7">
        <f t="shared" si="17"/>
        <v>6344</v>
      </c>
      <c r="AI43" s="7">
        <f t="shared" si="17"/>
        <v>6344</v>
      </c>
      <c r="AJ43" s="7">
        <f t="shared" si="14"/>
        <v>6344</v>
      </c>
      <c r="AK43" s="3"/>
    </row>
    <row r="44" spans="1:37" customFormat="1" outlineLevel="1">
      <c r="A44" s="4"/>
      <c r="B44" s="27" t="s">
        <v>106</v>
      </c>
      <c r="C44" s="7"/>
      <c r="D44" s="7">
        <f t="shared" si="7"/>
        <v>0</v>
      </c>
      <c r="E44" s="7">
        <f t="shared" ref="E44:AI44" si="18">IF(E20=0,D44,E20)</f>
        <v>0</v>
      </c>
      <c r="F44" s="7">
        <f t="shared" si="18"/>
        <v>0</v>
      </c>
      <c r="G44" s="7">
        <f t="shared" si="18"/>
        <v>0</v>
      </c>
      <c r="H44" s="7">
        <f t="shared" si="18"/>
        <v>0</v>
      </c>
      <c r="I44" s="7">
        <f t="shared" si="18"/>
        <v>0</v>
      </c>
      <c r="J44" s="7">
        <f t="shared" si="18"/>
        <v>0</v>
      </c>
      <c r="K44" s="7">
        <f t="shared" si="18"/>
        <v>0</v>
      </c>
      <c r="L44" s="7">
        <f t="shared" si="18"/>
        <v>0</v>
      </c>
      <c r="M44" s="7">
        <f t="shared" si="18"/>
        <v>0</v>
      </c>
      <c r="N44" s="7">
        <f t="shared" si="18"/>
        <v>0</v>
      </c>
      <c r="O44" s="7">
        <f t="shared" si="18"/>
        <v>0</v>
      </c>
      <c r="P44" s="7">
        <f t="shared" si="18"/>
        <v>0</v>
      </c>
      <c r="Q44" s="7">
        <f t="shared" si="18"/>
        <v>0</v>
      </c>
      <c r="R44" s="7">
        <f t="shared" si="18"/>
        <v>0</v>
      </c>
      <c r="S44" s="7">
        <f t="shared" si="18"/>
        <v>0</v>
      </c>
      <c r="T44" s="7">
        <f t="shared" si="18"/>
        <v>0</v>
      </c>
      <c r="U44" s="7">
        <f t="shared" si="18"/>
        <v>0</v>
      </c>
      <c r="V44" s="7">
        <f t="shared" si="18"/>
        <v>0</v>
      </c>
      <c r="W44" s="7">
        <f t="shared" si="18"/>
        <v>0</v>
      </c>
      <c r="X44" s="7">
        <f t="shared" si="18"/>
        <v>0</v>
      </c>
      <c r="Y44" s="7">
        <f t="shared" si="18"/>
        <v>0</v>
      </c>
      <c r="Z44" s="7">
        <f t="shared" si="18"/>
        <v>0</v>
      </c>
      <c r="AA44" s="7">
        <f t="shared" si="18"/>
        <v>0</v>
      </c>
      <c r="AB44" s="7">
        <f t="shared" si="18"/>
        <v>0</v>
      </c>
      <c r="AC44" s="7">
        <f t="shared" si="18"/>
        <v>0</v>
      </c>
      <c r="AD44" s="7">
        <f t="shared" si="18"/>
        <v>0</v>
      </c>
      <c r="AE44" s="7">
        <f t="shared" si="18"/>
        <v>0</v>
      </c>
      <c r="AF44" s="7">
        <f t="shared" si="18"/>
        <v>0</v>
      </c>
      <c r="AG44" s="7">
        <f t="shared" si="18"/>
        <v>0</v>
      </c>
      <c r="AH44" s="7">
        <f t="shared" si="18"/>
        <v>0</v>
      </c>
      <c r="AI44" s="7">
        <f t="shared" si="18"/>
        <v>0</v>
      </c>
      <c r="AJ44" s="7">
        <f t="shared" si="14"/>
        <v>0</v>
      </c>
      <c r="AK44" s="3"/>
    </row>
    <row r="45" spans="1:37" customFormat="1" outlineLevel="1">
      <c r="A45" s="4"/>
      <c r="B45" s="27" t="s">
        <v>107</v>
      </c>
      <c r="C45" s="7"/>
      <c r="D45" s="7">
        <f t="shared" si="7"/>
        <v>45444</v>
      </c>
      <c r="E45" s="7">
        <f t="shared" ref="E45" si="19">IF(E21=0,D45,E21)</f>
        <v>45465</v>
      </c>
      <c r="F45" s="7">
        <f t="shared" ref="F45" si="20">IF(F21=0,E45,F21)</f>
        <v>45465</v>
      </c>
      <c r="G45" s="7">
        <f t="shared" ref="G45" si="21">IF(G21=0,F45,G21)</f>
        <v>45465</v>
      </c>
      <c r="H45" s="7">
        <f t="shared" ref="H45" si="22">IF(H21=0,G45,H21)</f>
        <v>45465</v>
      </c>
      <c r="I45" s="7">
        <f t="shared" ref="I45" si="23">IF(I21=0,H45,I21)</f>
        <v>45465</v>
      </c>
      <c r="J45" s="7">
        <f t="shared" ref="J45" si="24">IF(J21=0,I45,J21)</f>
        <v>45465</v>
      </c>
      <c r="K45" s="7">
        <f t="shared" ref="K45" si="25">IF(K21=0,J45,K21)</f>
        <v>45477</v>
      </c>
      <c r="L45" s="7">
        <f t="shared" ref="L45" si="26">IF(L21=0,K45,L21)</f>
        <v>45484</v>
      </c>
      <c r="M45" s="7">
        <f t="shared" ref="M45" si="27">IF(M21=0,L45,M21)</f>
        <v>45493</v>
      </c>
      <c r="N45" s="7">
        <f t="shared" ref="N45" si="28">IF(N21=0,M45,N21)</f>
        <v>45507</v>
      </c>
      <c r="O45" s="7">
        <f t="shared" ref="O45" si="29">IF(O21=0,N45,O21)</f>
        <v>45507</v>
      </c>
      <c r="P45" s="7">
        <f t="shared" ref="P45" si="30">IF(P21=0,O45,P21)</f>
        <v>45507</v>
      </c>
      <c r="Q45" s="7">
        <f t="shared" ref="Q45" si="31">IF(Q21=0,P45,Q21)</f>
        <v>45512</v>
      </c>
      <c r="R45" s="7">
        <f t="shared" ref="R45" si="32">IF(R21=0,Q45,R21)</f>
        <v>45525</v>
      </c>
      <c r="S45" s="7">
        <f t="shared" ref="S45" si="33">IF(S21=0,R45,S21)</f>
        <v>45535</v>
      </c>
      <c r="T45" s="7">
        <f t="shared" ref="T45" si="34">IF(T21=0,S45,T21)</f>
        <v>45544</v>
      </c>
      <c r="U45" s="7">
        <f t="shared" ref="U45" si="35">IF(U21=0,T45,U21)</f>
        <v>45551</v>
      </c>
      <c r="V45" s="7">
        <f t="shared" ref="V45" si="36">IF(V21=0,U45,V21)</f>
        <v>45551</v>
      </c>
      <c r="W45" s="7">
        <f t="shared" ref="W45" si="37">IF(W21=0,V45,W21)</f>
        <v>45551</v>
      </c>
      <c r="X45" s="7">
        <f t="shared" ref="X45" si="38">IF(X21=0,W45,X21)</f>
        <v>45552</v>
      </c>
      <c r="Y45" s="7">
        <f t="shared" ref="Y45" si="39">IF(Y21=0,X45,Y21)</f>
        <v>45564</v>
      </c>
      <c r="Z45" s="7">
        <f t="shared" ref="Z45" si="40">IF(Z21=0,Y45,Z21)</f>
        <v>45571</v>
      </c>
      <c r="AA45" s="7">
        <f t="shared" ref="AA45" si="41">IF(AA21=0,Z45,AA21)</f>
        <v>45579</v>
      </c>
      <c r="AB45" s="7">
        <f t="shared" ref="AB45" si="42">IF(AB21=0,AA45,AB21)</f>
        <v>45579</v>
      </c>
      <c r="AC45" s="7">
        <f t="shared" ref="AC45" si="43">IF(AC21=0,AB45,AC21)</f>
        <v>45579</v>
      </c>
      <c r="AD45" s="7">
        <f t="shared" ref="AD45" si="44">IF(AD21=0,AC45,AD21)</f>
        <v>45579</v>
      </c>
      <c r="AE45" s="7">
        <f t="shared" ref="AE45" si="45">IF(AE21=0,AD45,AE21)</f>
        <v>45596</v>
      </c>
      <c r="AF45" s="7">
        <f t="shared" ref="AF45" si="46">IF(AF21=0,AE45,AF21)</f>
        <v>45596</v>
      </c>
      <c r="AG45" s="7">
        <f t="shared" ref="AG45" si="47">IF(AG21=0,AF45,AG21)</f>
        <v>45596</v>
      </c>
      <c r="AH45" s="7">
        <f t="shared" ref="AH45" si="48">IF(AH21=0,AG45,AH21)</f>
        <v>45596</v>
      </c>
      <c r="AI45" s="7">
        <f t="shared" ref="AI45" si="49">IF(AI21=0,AH45,AI21)</f>
        <v>45596</v>
      </c>
      <c r="AJ45" s="7">
        <f t="shared" si="14"/>
        <v>45596</v>
      </c>
      <c r="AK45" s="3"/>
    </row>
    <row r="46" spans="1:37" customFormat="1" outlineLevel="1">
      <c r="A46" s="4"/>
      <c r="B46" s="28" t="s">
        <v>108</v>
      </c>
      <c r="C46" s="7"/>
      <c r="D46" s="7">
        <f t="shared" si="7"/>
        <v>6368</v>
      </c>
      <c r="E46" s="7">
        <f t="shared" ref="E46:AI46" si="50">IF(E22=0,D46,E22)</f>
        <v>6371</v>
      </c>
      <c r="F46" s="7">
        <f t="shared" si="50"/>
        <v>6371</v>
      </c>
      <c r="G46" s="7">
        <f t="shared" si="50"/>
        <v>6371</v>
      </c>
      <c r="H46" s="7">
        <f t="shared" si="50"/>
        <v>6371</v>
      </c>
      <c r="I46" s="7">
        <f t="shared" si="50"/>
        <v>6372</v>
      </c>
      <c r="J46" s="7">
        <f t="shared" si="50"/>
        <v>6372</v>
      </c>
      <c r="K46" s="7">
        <f t="shared" si="50"/>
        <v>6373</v>
      </c>
      <c r="L46" s="7">
        <f t="shared" si="50"/>
        <v>6374</v>
      </c>
      <c r="M46" s="7">
        <f t="shared" si="50"/>
        <v>6374</v>
      </c>
      <c r="N46" s="7">
        <f t="shared" si="50"/>
        <v>6375</v>
      </c>
      <c r="O46" s="7">
        <f t="shared" si="50"/>
        <v>6375</v>
      </c>
      <c r="P46" s="7">
        <f t="shared" si="50"/>
        <v>6375</v>
      </c>
      <c r="Q46" s="7">
        <f t="shared" si="50"/>
        <v>6377</v>
      </c>
      <c r="R46" s="7">
        <f t="shared" si="50"/>
        <v>6378</v>
      </c>
      <c r="S46" s="7">
        <f t="shared" si="50"/>
        <v>6378</v>
      </c>
      <c r="T46" s="7">
        <f t="shared" si="50"/>
        <v>6379</v>
      </c>
      <c r="U46" s="7">
        <f t="shared" si="50"/>
        <v>6380</v>
      </c>
      <c r="V46" s="7">
        <f t="shared" si="50"/>
        <v>6380.8</v>
      </c>
      <c r="W46" s="7">
        <f t="shared" si="50"/>
        <v>6381</v>
      </c>
      <c r="X46" s="7">
        <f t="shared" si="50"/>
        <v>6381</v>
      </c>
      <c r="Y46" s="7">
        <f t="shared" si="50"/>
        <v>6382</v>
      </c>
      <c r="Z46" s="7">
        <f t="shared" si="50"/>
        <v>6382</v>
      </c>
      <c r="AA46" s="7">
        <f t="shared" si="50"/>
        <v>6384</v>
      </c>
      <c r="AB46" s="7">
        <f t="shared" si="50"/>
        <v>6384</v>
      </c>
      <c r="AC46" s="7">
        <f t="shared" si="50"/>
        <v>6384</v>
      </c>
      <c r="AD46" s="7">
        <f t="shared" si="50"/>
        <v>6384</v>
      </c>
      <c r="AE46" s="7">
        <f t="shared" si="50"/>
        <v>6386</v>
      </c>
      <c r="AF46" s="7">
        <f t="shared" si="50"/>
        <v>6387</v>
      </c>
      <c r="AG46" s="7">
        <f t="shared" si="50"/>
        <v>6388</v>
      </c>
      <c r="AH46" s="7">
        <f t="shared" si="50"/>
        <v>6388</v>
      </c>
      <c r="AI46" s="7">
        <f t="shared" si="50"/>
        <v>6389</v>
      </c>
      <c r="AJ46" s="7">
        <f t="shared" si="14"/>
        <v>6389</v>
      </c>
      <c r="AK46" s="3"/>
    </row>
    <row r="47" spans="1:37" customFormat="1" outlineLevel="1">
      <c r="A47" s="4"/>
      <c r="B47" s="27" t="s">
        <v>109</v>
      </c>
      <c r="C47" s="7"/>
      <c r="D47" s="7">
        <f t="shared" si="7"/>
        <v>6965</v>
      </c>
      <c r="E47" s="7">
        <f t="shared" ref="E47:AI47" si="51">IF(E23=0,D47,E23)</f>
        <v>6965</v>
      </c>
      <c r="F47" s="7">
        <f t="shared" si="51"/>
        <v>6965</v>
      </c>
      <c r="G47" s="7">
        <f t="shared" si="51"/>
        <v>6965</v>
      </c>
      <c r="H47" s="7">
        <f t="shared" si="51"/>
        <v>6965</v>
      </c>
      <c r="I47" s="7">
        <f t="shared" si="51"/>
        <v>6965</v>
      </c>
      <c r="J47" s="7">
        <f t="shared" si="51"/>
        <v>6965</v>
      </c>
      <c r="K47" s="7">
        <f t="shared" si="51"/>
        <v>6965</v>
      </c>
      <c r="L47" s="7">
        <f t="shared" si="51"/>
        <v>6965</v>
      </c>
      <c r="M47" s="7">
        <f t="shared" si="51"/>
        <v>6965</v>
      </c>
      <c r="N47" s="7">
        <f t="shared" si="51"/>
        <v>6965</v>
      </c>
      <c r="O47" s="7">
        <f t="shared" si="51"/>
        <v>6965</v>
      </c>
      <c r="P47" s="7">
        <f t="shared" si="51"/>
        <v>6965</v>
      </c>
      <c r="Q47" s="7">
        <f t="shared" si="51"/>
        <v>6965</v>
      </c>
      <c r="R47" s="7">
        <f t="shared" si="51"/>
        <v>6965</v>
      </c>
      <c r="S47" s="7">
        <f t="shared" si="51"/>
        <v>6965</v>
      </c>
      <c r="T47" s="7">
        <f t="shared" si="51"/>
        <v>6965</v>
      </c>
      <c r="U47" s="7">
        <f t="shared" si="51"/>
        <v>6965</v>
      </c>
      <c r="V47" s="7">
        <f t="shared" si="51"/>
        <v>6965</v>
      </c>
      <c r="W47" s="7">
        <f t="shared" si="51"/>
        <v>6964</v>
      </c>
      <c r="X47" s="7">
        <f t="shared" si="51"/>
        <v>6971</v>
      </c>
      <c r="Y47" s="7">
        <f t="shared" si="51"/>
        <v>6987</v>
      </c>
      <c r="Z47" s="7">
        <f t="shared" si="51"/>
        <v>6997</v>
      </c>
      <c r="AA47" s="7">
        <f t="shared" si="51"/>
        <v>7005</v>
      </c>
      <c r="AB47" s="7">
        <f t="shared" si="51"/>
        <v>7005</v>
      </c>
      <c r="AC47" s="7">
        <f t="shared" si="51"/>
        <v>7005</v>
      </c>
      <c r="AD47" s="7">
        <f t="shared" si="51"/>
        <v>7005</v>
      </c>
      <c r="AE47" s="7">
        <f t="shared" si="51"/>
        <v>7016</v>
      </c>
      <c r="AF47" s="7">
        <f t="shared" si="51"/>
        <v>7016</v>
      </c>
      <c r="AG47" s="7">
        <f t="shared" si="51"/>
        <v>7016</v>
      </c>
      <c r="AH47" s="7">
        <f t="shared" si="51"/>
        <v>7016</v>
      </c>
      <c r="AI47" s="7">
        <f t="shared" si="51"/>
        <v>7016</v>
      </c>
      <c r="AJ47" s="7">
        <f t="shared" ref="AJ47" si="52">IF(AJ23=0,AI47,AJ23)</f>
        <v>7016</v>
      </c>
      <c r="AK47" s="3"/>
    </row>
    <row r="48" spans="1:37" customFormat="1" outlineLevel="1">
      <c r="A48" s="4"/>
      <c r="B48" s="27" t="s">
        <v>110</v>
      </c>
      <c r="C48" s="7"/>
      <c r="D48" s="7">
        <f t="shared" si="7"/>
        <v>3887</v>
      </c>
      <c r="E48" s="7">
        <f t="shared" ref="E48:AJ49" si="53">IF(E24=0,D48,E24)</f>
        <v>3892</v>
      </c>
      <c r="F48" s="7">
        <f t="shared" si="53"/>
        <v>3892</v>
      </c>
      <c r="G48" s="7">
        <f t="shared" si="53"/>
        <v>3892</v>
      </c>
      <c r="H48" s="7">
        <f t="shared" si="53"/>
        <v>3892</v>
      </c>
      <c r="I48" s="7">
        <f t="shared" si="53"/>
        <v>3892</v>
      </c>
      <c r="J48" s="7">
        <f t="shared" si="53"/>
        <v>3894</v>
      </c>
      <c r="K48" s="7">
        <f t="shared" si="53"/>
        <v>3899</v>
      </c>
      <c r="L48" s="7">
        <f t="shared" si="53"/>
        <v>3903</v>
      </c>
      <c r="M48" s="7">
        <f t="shared" si="53"/>
        <v>3906</v>
      </c>
      <c r="N48" s="7">
        <f t="shared" si="53"/>
        <v>3909</v>
      </c>
      <c r="O48" s="7">
        <f t="shared" si="53"/>
        <v>3909</v>
      </c>
      <c r="P48" s="7">
        <f t="shared" si="53"/>
        <v>3909</v>
      </c>
      <c r="Q48" s="7">
        <f t="shared" si="53"/>
        <v>3911</v>
      </c>
      <c r="R48" s="7">
        <f t="shared" si="53"/>
        <v>3916</v>
      </c>
      <c r="S48" s="7">
        <f t="shared" si="53"/>
        <v>3920</v>
      </c>
      <c r="T48" s="7">
        <f t="shared" si="53"/>
        <v>3924</v>
      </c>
      <c r="U48" s="7">
        <f t="shared" si="53"/>
        <v>3926</v>
      </c>
      <c r="V48" s="7">
        <f t="shared" si="53"/>
        <v>3928</v>
      </c>
      <c r="W48" s="7">
        <f t="shared" si="53"/>
        <v>3929</v>
      </c>
      <c r="X48" s="7">
        <f t="shared" si="53"/>
        <v>3932</v>
      </c>
      <c r="Y48" s="7">
        <f t="shared" si="53"/>
        <v>3937</v>
      </c>
      <c r="Z48" s="7">
        <f t="shared" si="53"/>
        <v>3941</v>
      </c>
      <c r="AA48" s="7">
        <f t="shared" si="53"/>
        <v>3943</v>
      </c>
      <c r="AB48" s="7">
        <f t="shared" si="53"/>
        <v>3943</v>
      </c>
      <c r="AC48" s="7">
        <f t="shared" si="53"/>
        <v>3943</v>
      </c>
      <c r="AD48" s="7">
        <f t="shared" si="53"/>
        <v>3943</v>
      </c>
      <c r="AE48" s="7">
        <f t="shared" si="53"/>
        <v>3948</v>
      </c>
      <c r="AF48" s="7">
        <f t="shared" si="53"/>
        <v>3948</v>
      </c>
      <c r="AG48" s="7">
        <f t="shared" si="53"/>
        <v>3948</v>
      </c>
      <c r="AH48" s="7">
        <f t="shared" si="53"/>
        <v>3948</v>
      </c>
      <c r="AI48" s="7">
        <f t="shared" si="53"/>
        <v>3948</v>
      </c>
      <c r="AJ48" s="7">
        <f t="shared" si="53"/>
        <v>3948</v>
      </c>
      <c r="AK48" s="3"/>
    </row>
    <row r="49" spans="1:37" customFormat="1" outlineLevel="1">
      <c r="A49" s="4"/>
      <c r="B49" s="27" t="s">
        <v>111</v>
      </c>
      <c r="C49" s="7"/>
      <c r="D49" s="7">
        <f t="shared" si="7"/>
        <v>1153</v>
      </c>
      <c r="E49" s="7">
        <f t="shared" si="53"/>
        <v>1158</v>
      </c>
      <c r="F49" s="7">
        <f t="shared" ref="F49" si="54">IF(F25=0,E49,F25)</f>
        <v>1158</v>
      </c>
      <c r="G49" s="7">
        <f t="shared" ref="G49" si="55">IF(G25=0,F49,G25)</f>
        <v>1158</v>
      </c>
      <c r="H49" s="7">
        <f t="shared" ref="H49" si="56">IF(H25=0,G49,H25)</f>
        <v>1158</v>
      </c>
      <c r="I49" s="7">
        <f t="shared" ref="I49" si="57">IF(I25=0,H49,I25)</f>
        <v>1160</v>
      </c>
      <c r="J49" s="7">
        <f t="shared" ref="J49" si="58">IF(J25=0,I49,J25)</f>
        <v>1161</v>
      </c>
      <c r="K49" s="7">
        <f t="shared" ref="K49" si="59">IF(K25=0,J49,K25)</f>
        <v>1163</v>
      </c>
      <c r="L49" s="7">
        <f t="shared" ref="L49" si="60">IF(L25=0,K49,L25)</f>
        <v>1165</v>
      </c>
      <c r="M49" s="7">
        <f t="shared" ref="M49" si="61">IF(M25=0,L49,M25)</f>
        <v>1167</v>
      </c>
      <c r="N49" s="7">
        <f t="shared" ref="N49" si="62">IF(N25=0,M49,N25)</f>
        <v>1170</v>
      </c>
      <c r="O49" s="7">
        <f t="shared" ref="O49" si="63">IF(O25=0,N49,O25)</f>
        <v>1170</v>
      </c>
      <c r="P49" s="7">
        <f t="shared" ref="P49" si="64">IF(P25=0,O49,P25)</f>
        <v>1170</v>
      </c>
      <c r="Q49" s="7">
        <f t="shared" ref="Q49" si="65">IF(Q25=0,P49,Q25)</f>
        <v>1174</v>
      </c>
      <c r="R49" s="7">
        <f t="shared" ref="R49" si="66">IF(R25=0,Q49,R25)</f>
        <v>1177</v>
      </c>
      <c r="S49" s="7">
        <f t="shared" ref="S49" si="67">IF(S25=0,R49,S25)</f>
        <v>1179</v>
      </c>
      <c r="T49" s="7">
        <f t="shared" ref="T49" si="68">IF(T25=0,S49,T25)</f>
        <v>1181</v>
      </c>
      <c r="U49" s="7">
        <f t="shared" ref="U49" si="69">IF(U25=0,T49,U25)</f>
        <v>1184</v>
      </c>
      <c r="V49" s="7">
        <f t="shared" ref="V49" si="70">IF(V25=0,U49,V25)</f>
        <v>1188</v>
      </c>
      <c r="W49" s="7">
        <f t="shared" ref="W49" si="71">IF(W25=0,V49,W25)</f>
        <v>1189</v>
      </c>
      <c r="X49" s="7">
        <f t="shared" ref="X49" si="72">IF(X25=0,W49,X25)</f>
        <v>1190</v>
      </c>
      <c r="Y49" s="7">
        <f t="shared" ref="Y49" si="73">IF(Y25=0,X49,Y25)</f>
        <v>1193</v>
      </c>
      <c r="Z49" s="7">
        <f t="shared" ref="Z49" si="74">IF(Z25=0,Y49,Z25)</f>
        <v>1196.0999999999999</v>
      </c>
      <c r="AA49" s="7">
        <f t="shared" ref="AA49" si="75">IF(AA25=0,Z49,AA25)</f>
        <v>1198.2</v>
      </c>
      <c r="AB49" s="7">
        <f t="shared" ref="AB49" si="76">IF(AB25=0,AA49,AB25)</f>
        <v>1198.2</v>
      </c>
      <c r="AC49" s="7">
        <f t="shared" ref="AC49" si="77">IF(AC25=0,AB49,AC25)</f>
        <v>1198.2</v>
      </c>
      <c r="AD49" s="7">
        <f t="shared" ref="AD49" si="78">IF(AD25=0,AC49,AD25)</f>
        <v>1198.2</v>
      </c>
      <c r="AE49" s="7">
        <f t="shared" ref="AE49" si="79">IF(AE25=0,AD49,AE25)</f>
        <v>1202</v>
      </c>
      <c r="AF49" s="7">
        <f t="shared" ref="AF49" si="80">IF(AF25=0,AE49,AF25)</f>
        <v>1204</v>
      </c>
      <c r="AG49" s="7">
        <f t="shared" ref="AG49" si="81">IF(AG25=0,AF49,AG25)</f>
        <v>1207</v>
      </c>
      <c r="AH49" s="7">
        <f t="shared" ref="AH49" si="82">IF(AH25=0,AG49,AH25)</f>
        <v>1209</v>
      </c>
      <c r="AI49" s="7">
        <f t="shared" ref="AI49" si="83">IF(AI25=0,AH49,AI25)</f>
        <v>1210</v>
      </c>
      <c r="AJ49" s="7"/>
      <c r="AK49" s="3"/>
    </row>
    <row r="50" spans="1:37" customFormat="1" outlineLevel="1">
      <c r="A50" s="4"/>
      <c r="B50" s="27" t="s">
        <v>112</v>
      </c>
      <c r="C50" s="7"/>
      <c r="D50" s="7">
        <f>D26</f>
        <v>3018</v>
      </c>
      <c r="E50" s="7">
        <f t="shared" ref="E50:AJ50" si="84">IF(E26=0,D50,E26)</f>
        <v>3057</v>
      </c>
      <c r="F50" s="7">
        <f t="shared" si="84"/>
        <v>3057</v>
      </c>
      <c r="G50" s="7">
        <f t="shared" si="84"/>
        <v>3057</v>
      </c>
      <c r="H50" s="7">
        <f t="shared" si="84"/>
        <v>3057</v>
      </c>
      <c r="I50" s="7">
        <f t="shared" si="84"/>
        <v>3067</v>
      </c>
      <c r="J50" s="7">
        <f t="shared" si="84"/>
        <v>3076</v>
      </c>
      <c r="K50" s="7">
        <f t="shared" si="84"/>
        <v>3089</v>
      </c>
      <c r="L50" s="7">
        <f t="shared" si="84"/>
        <v>3102</v>
      </c>
      <c r="M50" s="7">
        <f t="shared" si="84"/>
        <v>3119</v>
      </c>
      <c r="N50" s="7">
        <f t="shared" si="84"/>
        <v>3132</v>
      </c>
      <c r="O50" s="7">
        <f t="shared" si="84"/>
        <v>3132</v>
      </c>
      <c r="P50" s="7">
        <f t="shared" si="84"/>
        <v>3132</v>
      </c>
      <c r="Q50" s="7">
        <f t="shared" si="84"/>
        <v>3161</v>
      </c>
      <c r="R50" s="7">
        <f t="shared" si="84"/>
        <v>3176</v>
      </c>
      <c r="S50" s="7">
        <f t="shared" si="84"/>
        <v>3193</v>
      </c>
      <c r="T50" s="7">
        <f t="shared" si="84"/>
        <v>3209</v>
      </c>
      <c r="U50" s="7">
        <f t="shared" si="84"/>
        <v>3220</v>
      </c>
      <c r="V50" s="7">
        <f t="shared" si="84"/>
        <v>3235</v>
      </c>
      <c r="W50" s="7">
        <f t="shared" si="84"/>
        <v>3240</v>
      </c>
      <c r="X50" s="7">
        <f t="shared" si="84"/>
        <v>3248</v>
      </c>
      <c r="Y50" s="7">
        <f t="shared" si="84"/>
        <v>3262</v>
      </c>
      <c r="Z50" s="7">
        <f t="shared" si="84"/>
        <v>3279</v>
      </c>
      <c r="AA50" s="7">
        <f t="shared" si="84"/>
        <v>3303</v>
      </c>
      <c r="AB50" s="7">
        <f t="shared" si="84"/>
        <v>3303</v>
      </c>
      <c r="AC50" s="7">
        <f t="shared" si="84"/>
        <v>3303</v>
      </c>
      <c r="AD50" s="7">
        <f t="shared" si="84"/>
        <v>3303</v>
      </c>
      <c r="AE50" s="7">
        <f t="shared" si="84"/>
        <v>3338</v>
      </c>
      <c r="AF50" s="7">
        <f t="shared" si="84"/>
        <v>3350</v>
      </c>
      <c r="AG50" s="7">
        <f t="shared" si="84"/>
        <v>3363</v>
      </c>
      <c r="AH50" s="7">
        <f t="shared" si="84"/>
        <v>3374</v>
      </c>
      <c r="AI50" s="7">
        <f t="shared" si="84"/>
        <v>3385</v>
      </c>
      <c r="AJ50" s="7">
        <f t="shared" si="84"/>
        <v>3385</v>
      </c>
      <c r="AK50" s="3"/>
    </row>
    <row r="51" spans="1:37" outlineLevel="1"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</row>
    <row r="52" spans="1:37" customFormat="1" outlineLevel="1">
      <c r="A52" s="4"/>
      <c r="B52" s="25"/>
      <c r="C52" s="26" t="s">
        <v>19</v>
      </c>
      <c r="D52" s="26">
        <v>31</v>
      </c>
      <c r="E52" s="26">
        <v>1</v>
      </c>
      <c r="F52" s="26">
        <v>2</v>
      </c>
      <c r="G52" s="26">
        <v>3</v>
      </c>
      <c r="H52" s="26">
        <v>4</v>
      </c>
      <c r="I52" s="26">
        <v>5</v>
      </c>
      <c r="J52" s="26">
        <v>6</v>
      </c>
      <c r="K52" s="26">
        <v>7</v>
      </c>
      <c r="L52" s="26">
        <v>8</v>
      </c>
      <c r="M52" s="26">
        <v>9</v>
      </c>
      <c r="N52" s="26">
        <v>10</v>
      </c>
      <c r="O52" s="26">
        <v>11</v>
      </c>
      <c r="P52" s="26">
        <v>12</v>
      </c>
      <c r="Q52" s="26">
        <v>13</v>
      </c>
      <c r="R52" s="26">
        <v>14</v>
      </c>
      <c r="S52" s="26">
        <v>15</v>
      </c>
      <c r="T52" s="26">
        <v>16</v>
      </c>
      <c r="U52" s="26">
        <v>17</v>
      </c>
      <c r="V52" s="26">
        <v>18</v>
      </c>
      <c r="W52" s="26">
        <v>19</v>
      </c>
      <c r="X52" s="26">
        <v>20</v>
      </c>
      <c r="Y52" s="26">
        <v>21</v>
      </c>
      <c r="Z52" s="26">
        <v>22</v>
      </c>
      <c r="AA52" s="26">
        <v>23</v>
      </c>
      <c r="AB52" s="26">
        <v>24</v>
      </c>
      <c r="AC52" s="26">
        <v>25</v>
      </c>
      <c r="AD52" s="26">
        <v>26</v>
      </c>
      <c r="AE52" s="26">
        <v>27</v>
      </c>
      <c r="AF52" s="26">
        <v>28</v>
      </c>
      <c r="AG52" s="26">
        <v>29</v>
      </c>
      <c r="AH52" s="26">
        <v>30</v>
      </c>
      <c r="AI52" s="26">
        <v>31</v>
      </c>
      <c r="AJ52" s="26" t="s">
        <v>32</v>
      </c>
      <c r="AK52" s="3"/>
    </row>
    <row r="53" spans="1:37" customFormat="1" outlineLevel="1">
      <c r="A53" s="4"/>
      <c r="B53" s="27" t="s">
        <v>0</v>
      </c>
      <c r="C53" s="7"/>
      <c r="D53" s="7"/>
      <c r="E53" s="7">
        <f t="shared" ref="E53:AI53" si="85">E29-D29</f>
        <v>0</v>
      </c>
      <c r="F53" s="7">
        <f t="shared" si="85"/>
        <v>0</v>
      </c>
      <c r="G53" s="7">
        <f t="shared" si="85"/>
        <v>0</v>
      </c>
      <c r="H53" s="7">
        <f t="shared" si="85"/>
        <v>0</v>
      </c>
      <c r="I53" s="7">
        <f t="shared" si="85"/>
        <v>0</v>
      </c>
      <c r="J53" s="7">
        <f t="shared" si="85"/>
        <v>0</v>
      </c>
      <c r="K53" s="7">
        <f t="shared" si="85"/>
        <v>0</v>
      </c>
      <c r="L53" s="7">
        <f t="shared" si="85"/>
        <v>0</v>
      </c>
      <c r="M53" s="7">
        <f t="shared" si="85"/>
        <v>0</v>
      </c>
      <c r="N53" s="7">
        <f t="shared" si="85"/>
        <v>0</v>
      </c>
      <c r="O53" s="7">
        <f t="shared" si="85"/>
        <v>0</v>
      </c>
      <c r="P53" s="7">
        <f t="shared" si="85"/>
        <v>0</v>
      </c>
      <c r="Q53" s="7">
        <f t="shared" si="85"/>
        <v>0</v>
      </c>
      <c r="R53" s="7">
        <f t="shared" si="85"/>
        <v>0</v>
      </c>
      <c r="S53" s="7">
        <f t="shared" si="85"/>
        <v>0</v>
      </c>
      <c r="T53" s="7">
        <f t="shared" si="85"/>
        <v>0</v>
      </c>
      <c r="U53" s="7">
        <f t="shared" si="85"/>
        <v>0</v>
      </c>
      <c r="V53" s="7">
        <f t="shared" si="85"/>
        <v>0</v>
      </c>
      <c r="W53" s="7">
        <f t="shared" si="85"/>
        <v>0</v>
      </c>
      <c r="X53" s="7">
        <f t="shared" si="85"/>
        <v>0</v>
      </c>
      <c r="Y53" s="7">
        <f t="shared" si="85"/>
        <v>0</v>
      </c>
      <c r="Z53" s="7">
        <f t="shared" si="85"/>
        <v>0</v>
      </c>
      <c r="AA53" s="7">
        <f t="shared" si="85"/>
        <v>0</v>
      </c>
      <c r="AB53" s="7">
        <f t="shared" si="85"/>
        <v>0</v>
      </c>
      <c r="AC53" s="7">
        <f t="shared" si="85"/>
        <v>0</v>
      </c>
      <c r="AD53" s="7">
        <f t="shared" si="85"/>
        <v>0</v>
      </c>
      <c r="AE53" s="7">
        <f t="shared" si="85"/>
        <v>0</v>
      </c>
      <c r="AF53" s="7">
        <f t="shared" si="85"/>
        <v>0</v>
      </c>
      <c r="AG53" s="7">
        <f t="shared" si="85"/>
        <v>0</v>
      </c>
      <c r="AH53" s="7">
        <f t="shared" si="85"/>
        <v>0</v>
      </c>
      <c r="AI53" s="7">
        <f t="shared" si="85"/>
        <v>0</v>
      </c>
      <c r="AJ53" s="7"/>
      <c r="AK53" s="3"/>
    </row>
    <row r="54" spans="1:37" customFormat="1" outlineLevel="1">
      <c r="A54" s="4"/>
      <c r="B54" s="27" t="s">
        <v>1</v>
      </c>
      <c r="C54" s="7"/>
      <c r="D54" s="7"/>
      <c r="E54" s="7">
        <f t="shared" ref="E54:AI54" si="86">E30-D30</f>
        <v>250</v>
      </c>
      <c r="F54" s="7">
        <f t="shared" si="86"/>
        <v>0</v>
      </c>
      <c r="G54" s="7">
        <f t="shared" si="86"/>
        <v>0</v>
      </c>
      <c r="H54" s="7">
        <f t="shared" si="86"/>
        <v>0</v>
      </c>
      <c r="I54" s="7">
        <f t="shared" si="86"/>
        <v>8</v>
      </c>
      <c r="J54" s="7">
        <f t="shared" si="86"/>
        <v>78</v>
      </c>
      <c r="K54" s="7">
        <f t="shared" si="86"/>
        <v>136</v>
      </c>
      <c r="L54" s="7">
        <f t="shared" si="86"/>
        <v>107</v>
      </c>
      <c r="M54" s="7">
        <f t="shared" si="86"/>
        <v>94</v>
      </c>
      <c r="N54" s="7">
        <f t="shared" si="86"/>
        <v>149</v>
      </c>
      <c r="O54" s="7">
        <f t="shared" si="86"/>
        <v>0</v>
      </c>
      <c r="P54" s="7">
        <f t="shared" si="86"/>
        <v>0</v>
      </c>
      <c r="Q54" s="7">
        <f t="shared" si="86"/>
        <v>68</v>
      </c>
      <c r="R54" s="7">
        <f t="shared" si="86"/>
        <v>46</v>
      </c>
      <c r="S54" s="7">
        <f t="shared" si="86"/>
        <v>11</v>
      </c>
      <c r="T54" s="7">
        <f t="shared" si="86"/>
        <v>75</v>
      </c>
      <c r="U54" s="7">
        <f t="shared" si="86"/>
        <v>19</v>
      </c>
      <c r="V54" s="7">
        <f t="shared" si="86"/>
        <v>18</v>
      </c>
      <c r="W54" s="7">
        <f t="shared" si="86"/>
        <v>5</v>
      </c>
      <c r="X54" s="7">
        <f t="shared" si="86"/>
        <v>148</v>
      </c>
      <c r="Y54" s="7">
        <f t="shared" si="86"/>
        <v>82</v>
      </c>
      <c r="Z54" s="7">
        <f t="shared" si="86"/>
        <v>40</v>
      </c>
      <c r="AA54" s="7">
        <f t="shared" si="86"/>
        <v>71</v>
      </c>
      <c r="AB54" s="7">
        <f t="shared" si="86"/>
        <v>164</v>
      </c>
      <c r="AC54" s="7">
        <f t="shared" si="86"/>
        <v>0</v>
      </c>
      <c r="AD54" s="7">
        <f t="shared" si="86"/>
        <v>0</v>
      </c>
      <c r="AE54" s="7">
        <f t="shared" si="86"/>
        <v>67</v>
      </c>
      <c r="AF54" s="7">
        <f t="shared" si="86"/>
        <v>0</v>
      </c>
      <c r="AG54" s="7">
        <f t="shared" si="86"/>
        <v>0</v>
      </c>
      <c r="AH54" s="7">
        <f t="shared" si="86"/>
        <v>15</v>
      </c>
      <c r="AI54" s="7">
        <f t="shared" si="86"/>
        <v>4</v>
      </c>
      <c r="AJ54" s="7"/>
      <c r="AK54" s="3"/>
    </row>
    <row r="55" spans="1:37" customFormat="1" outlineLevel="1">
      <c r="A55" s="4"/>
      <c r="B55" s="27" t="s">
        <v>2</v>
      </c>
      <c r="C55" s="7"/>
      <c r="D55" s="7"/>
      <c r="E55" s="7">
        <f t="shared" ref="E55:AI59" si="87">E31-D31</f>
        <v>333</v>
      </c>
      <c r="F55" s="7">
        <f t="shared" si="87"/>
        <v>0</v>
      </c>
      <c r="G55" s="7">
        <f t="shared" si="87"/>
        <v>0</v>
      </c>
      <c r="H55" s="7">
        <f t="shared" si="87"/>
        <v>0</v>
      </c>
      <c r="I55" s="7">
        <f t="shared" si="87"/>
        <v>8</v>
      </c>
      <c r="J55" s="7">
        <f t="shared" si="87"/>
        <v>190</v>
      </c>
      <c r="K55" s="7">
        <f t="shared" si="87"/>
        <v>173</v>
      </c>
      <c r="L55" s="7">
        <f t="shared" si="87"/>
        <v>170</v>
      </c>
      <c r="M55" s="7">
        <f t="shared" si="87"/>
        <v>142</v>
      </c>
      <c r="N55" s="7">
        <f t="shared" si="87"/>
        <v>166</v>
      </c>
      <c r="O55" s="7">
        <f t="shared" si="87"/>
        <v>0</v>
      </c>
      <c r="P55" s="7">
        <f t="shared" si="87"/>
        <v>0</v>
      </c>
      <c r="Q55" s="7">
        <f t="shared" si="87"/>
        <v>114</v>
      </c>
      <c r="R55" s="7">
        <f t="shared" si="87"/>
        <v>68</v>
      </c>
      <c r="S55" s="7">
        <f t="shared" si="87"/>
        <v>78</v>
      </c>
      <c r="T55" s="7">
        <f t="shared" si="87"/>
        <v>107</v>
      </c>
      <c r="U55" s="7">
        <f t="shared" si="87"/>
        <v>0</v>
      </c>
      <c r="V55" s="7">
        <f t="shared" si="87"/>
        <v>78</v>
      </c>
      <c r="W55" s="7">
        <f t="shared" si="87"/>
        <v>33</v>
      </c>
      <c r="X55" s="7">
        <f t="shared" si="87"/>
        <v>184</v>
      </c>
      <c r="Y55" s="7">
        <f t="shared" si="87"/>
        <v>142</v>
      </c>
      <c r="Z55" s="7">
        <f t="shared" si="87"/>
        <v>71</v>
      </c>
      <c r="AA55" s="7">
        <f t="shared" si="87"/>
        <v>62</v>
      </c>
      <c r="AB55" s="7">
        <f t="shared" si="87"/>
        <v>172</v>
      </c>
      <c r="AC55" s="7">
        <f t="shared" si="87"/>
        <v>0</v>
      </c>
      <c r="AD55" s="7">
        <f t="shared" si="87"/>
        <v>0</v>
      </c>
      <c r="AE55" s="7">
        <f t="shared" si="87"/>
        <v>41</v>
      </c>
      <c r="AF55" s="7">
        <f t="shared" si="87"/>
        <v>0</v>
      </c>
      <c r="AG55" s="7">
        <f t="shared" si="87"/>
        <v>0</v>
      </c>
      <c r="AH55" s="7">
        <f t="shared" si="87"/>
        <v>11</v>
      </c>
      <c r="AI55" s="7">
        <f t="shared" si="87"/>
        <v>24</v>
      </c>
      <c r="AJ55" s="7"/>
      <c r="AK55" s="3"/>
    </row>
    <row r="56" spans="1:37" customFormat="1" outlineLevel="1">
      <c r="A56" s="4"/>
      <c r="B56" s="27" t="s">
        <v>3</v>
      </c>
      <c r="C56" s="7"/>
      <c r="D56" s="7"/>
      <c r="E56" s="7">
        <f t="shared" ref="E56:E59" si="88">E32-D32</f>
        <v>202</v>
      </c>
      <c r="F56" s="7">
        <f t="shared" si="87"/>
        <v>0</v>
      </c>
      <c r="G56" s="7">
        <f t="shared" si="87"/>
        <v>0</v>
      </c>
      <c r="H56" s="7">
        <f t="shared" si="87"/>
        <v>0</v>
      </c>
      <c r="I56" s="7">
        <f t="shared" si="87"/>
        <v>0</v>
      </c>
      <c r="J56" s="7">
        <f t="shared" si="87"/>
        <v>122</v>
      </c>
      <c r="K56" s="7">
        <f t="shared" si="87"/>
        <v>133</v>
      </c>
      <c r="L56" s="7">
        <f t="shared" si="87"/>
        <v>133</v>
      </c>
      <c r="M56" s="7">
        <f t="shared" si="87"/>
        <v>102</v>
      </c>
      <c r="N56" s="7">
        <f t="shared" si="87"/>
        <v>56</v>
      </c>
      <c r="O56" s="7">
        <f t="shared" si="87"/>
        <v>0</v>
      </c>
      <c r="P56" s="7">
        <f t="shared" si="87"/>
        <v>0</v>
      </c>
      <c r="Q56" s="7">
        <f t="shared" si="87"/>
        <v>54</v>
      </c>
      <c r="R56" s="7">
        <f t="shared" si="87"/>
        <v>33</v>
      </c>
      <c r="S56" s="7">
        <f t="shared" si="87"/>
        <v>62</v>
      </c>
      <c r="T56" s="7">
        <f t="shared" si="87"/>
        <v>31</v>
      </c>
      <c r="U56" s="7">
        <f t="shared" si="87"/>
        <v>58</v>
      </c>
      <c r="V56" s="7">
        <f t="shared" si="87"/>
        <v>12</v>
      </c>
      <c r="W56" s="7">
        <f t="shared" si="87"/>
        <v>24</v>
      </c>
      <c r="X56" s="7">
        <f t="shared" si="87"/>
        <v>38</v>
      </c>
      <c r="Y56" s="7">
        <f t="shared" si="87"/>
        <v>57</v>
      </c>
      <c r="Z56" s="7">
        <f t="shared" si="87"/>
        <v>54</v>
      </c>
      <c r="AA56" s="7">
        <f t="shared" si="87"/>
        <v>23</v>
      </c>
      <c r="AB56" s="7">
        <f t="shared" si="87"/>
        <v>110</v>
      </c>
      <c r="AC56" s="7">
        <f t="shared" si="87"/>
        <v>0</v>
      </c>
      <c r="AD56" s="7">
        <f t="shared" si="87"/>
        <v>0</v>
      </c>
      <c r="AE56" s="7">
        <f t="shared" si="87"/>
        <v>87</v>
      </c>
      <c r="AF56" s="7">
        <f t="shared" si="87"/>
        <v>0</v>
      </c>
      <c r="AG56" s="7">
        <f t="shared" si="87"/>
        <v>1</v>
      </c>
      <c r="AH56" s="7">
        <f t="shared" si="87"/>
        <v>9</v>
      </c>
      <c r="AI56" s="7">
        <f t="shared" si="87"/>
        <v>21</v>
      </c>
      <c r="AJ56" s="7"/>
      <c r="AK56" s="3"/>
    </row>
    <row r="57" spans="1:37" customFormat="1" outlineLevel="1">
      <c r="A57" s="4"/>
      <c r="B57" s="27" t="s">
        <v>114</v>
      </c>
      <c r="C57" s="7"/>
      <c r="D57" s="7"/>
      <c r="E57" s="7">
        <f t="shared" si="88"/>
        <v>39</v>
      </c>
      <c r="F57" s="7">
        <f t="shared" si="87"/>
        <v>0</v>
      </c>
      <c r="G57" s="7">
        <f t="shared" si="87"/>
        <v>0</v>
      </c>
      <c r="H57" s="7">
        <f t="shared" si="87"/>
        <v>0</v>
      </c>
      <c r="I57" s="7">
        <f t="shared" si="87"/>
        <v>0</v>
      </c>
      <c r="J57" s="7">
        <f t="shared" si="87"/>
        <v>16</v>
      </c>
      <c r="K57" s="7">
        <f t="shared" si="87"/>
        <v>2</v>
      </c>
      <c r="L57" s="7">
        <f t="shared" si="87"/>
        <v>0</v>
      </c>
      <c r="M57" s="7">
        <f t="shared" si="87"/>
        <v>0</v>
      </c>
      <c r="N57" s="7">
        <f t="shared" si="87"/>
        <v>71</v>
      </c>
      <c r="O57" s="7">
        <f t="shared" si="87"/>
        <v>0</v>
      </c>
      <c r="P57" s="7">
        <f t="shared" si="87"/>
        <v>0</v>
      </c>
      <c r="Q57" s="7">
        <f t="shared" si="87"/>
        <v>213</v>
      </c>
      <c r="R57" s="7">
        <f t="shared" si="87"/>
        <v>306</v>
      </c>
      <c r="S57" s="7">
        <f t="shared" si="87"/>
        <v>166</v>
      </c>
      <c r="T57" s="7">
        <f t="shared" si="87"/>
        <v>219</v>
      </c>
      <c r="U57" s="7">
        <f t="shared" si="87"/>
        <v>211</v>
      </c>
      <c r="V57" s="7">
        <f t="shared" si="87"/>
        <v>118</v>
      </c>
      <c r="W57" s="7">
        <f t="shared" si="87"/>
        <v>3</v>
      </c>
      <c r="X57" s="7">
        <f t="shared" si="87"/>
        <v>21</v>
      </c>
      <c r="Y57" s="7">
        <f t="shared" si="87"/>
        <v>211</v>
      </c>
      <c r="Z57" s="7">
        <f t="shared" si="87"/>
        <v>241</v>
      </c>
      <c r="AA57" s="7">
        <f t="shared" si="87"/>
        <v>212</v>
      </c>
      <c r="AB57" s="7">
        <f t="shared" si="87"/>
        <v>0</v>
      </c>
      <c r="AC57" s="7">
        <f t="shared" si="87"/>
        <v>0</v>
      </c>
      <c r="AD57" s="7">
        <f t="shared" si="87"/>
        <v>0</v>
      </c>
      <c r="AE57" s="7">
        <f t="shared" si="87"/>
        <v>98</v>
      </c>
      <c r="AF57" s="7">
        <f t="shared" si="87"/>
        <v>0</v>
      </c>
      <c r="AG57" s="7">
        <f t="shared" si="87"/>
        <v>0</v>
      </c>
      <c r="AH57" s="7">
        <f t="shared" si="87"/>
        <v>0</v>
      </c>
      <c r="AI57" s="7">
        <f t="shared" si="87"/>
        <v>0</v>
      </c>
      <c r="AJ57" s="7"/>
      <c r="AK57" s="3"/>
    </row>
    <row r="58" spans="1:37" customFormat="1" outlineLevel="1">
      <c r="A58" s="4"/>
      <c r="B58" s="27" t="s">
        <v>115</v>
      </c>
      <c r="C58" s="7"/>
      <c r="D58" s="7"/>
      <c r="E58" s="7">
        <f t="shared" si="88"/>
        <v>21</v>
      </c>
      <c r="F58" s="7">
        <f t="shared" si="87"/>
        <v>0</v>
      </c>
      <c r="G58" s="7">
        <f t="shared" si="87"/>
        <v>0</v>
      </c>
      <c r="H58" s="7">
        <f t="shared" si="87"/>
        <v>0</v>
      </c>
      <c r="I58" s="7">
        <f t="shared" si="87"/>
        <v>0</v>
      </c>
      <c r="J58" s="7">
        <f t="shared" si="87"/>
        <v>10</v>
      </c>
      <c r="K58" s="7">
        <f t="shared" si="87"/>
        <v>3</v>
      </c>
      <c r="L58" s="7">
        <f t="shared" si="87"/>
        <v>0</v>
      </c>
      <c r="M58" s="7">
        <f t="shared" si="87"/>
        <v>0</v>
      </c>
      <c r="N58" s="7">
        <f t="shared" si="87"/>
        <v>33</v>
      </c>
      <c r="O58" s="7">
        <f t="shared" si="87"/>
        <v>0</v>
      </c>
      <c r="P58" s="7">
        <f t="shared" si="87"/>
        <v>0</v>
      </c>
      <c r="Q58" s="7">
        <f t="shared" si="87"/>
        <v>86</v>
      </c>
      <c r="R58" s="7">
        <f t="shared" si="87"/>
        <v>126</v>
      </c>
      <c r="S58" s="7">
        <f t="shared" si="87"/>
        <v>70</v>
      </c>
      <c r="T58" s="7">
        <f t="shared" si="87"/>
        <v>91</v>
      </c>
      <c r="U58" s="7">
        <f t="shared" si="87"/>
        <v>86</v>
      </c>
      <c r="V58" s="7">
        <f t="shared" si="87"/>
        <v>50</v>
      </c>
      <c r="W58" s="7">
        <f t="shared" si="87"/>
        <v>2</v>
      </c>
      <c r="X58" s="7">
        <f t="shared" si="87"/>
        <v>9</v>
      </c>
      <c r="Y58" s="7">
        <f t="shared" si="87"/>
        <v>85</v>
      </c>
      <c r="Z58" s="7">
        <f t="shared" si="87"/>
        <v>100</v>
      </c>
      <c r="AA58" s="7">
        <f t="shared" si="87"/>
        <v>89</v>
      </c>
      <c r="AB58" s="7">
        <f t="shared" si="87"/>
        <v>0</v>
      </c>
      <c r="AC58" s="7">
        <f t="shared" si="87"/>
        <v>0</v>
      </c>
      <c r="AD58" s="7">
        <f t="shared" si="87"/>
        <v>0</v>
      </c>
      <c r="AE58" s="7">
        <f t="shared" si="87"/>
        <v>40</v>
      </c>
      <c r="AF58" s="7">
        <f t="shared" si="87"/>
        <v>0</v>
      </c>
      <c r="AG58" s="7">
        <f t="shared" si="87"/>
        <v>0</v>
      </c>
      <c r="AH58" s="7">
        <f t="shared" si="87"/>
        <v>0</v>
      </c>
      <c r="AI58" s="7">
        <f t="shared" si="87"/>
        <v>0</v>
      </c>
      <c r="AJ58" s="7"/>
      <c r="AK58" s="3"/>
    </row>
    <row r="59" spans="1:37" customFormat="1" outlineLevel="1">
      <c r="A59" s="4"/>
      <c r="B59" s="27" t="s">
        <v>116</v>
      </c>
      <c r="C59" s="7"/>
      <c r="D59" s="7"/>
      <c r="E59" s="7">
        <f t="shared" si="88"/>
        <v>19</v>
      </c>
      <c r="F59" s="7">
        <f t="shared" si="87"/>
        <v>0</v>
      </c>
      <c r="G59" s="7">
        <f t="shared" si="87"/>
        <v>0</v>
      </c>
      <c r="H59" s="7">
        <f t="shared" si="87"/>
        <v>0</v>
      </c>
      <c r="I59" s="7">
        <f t="shared" si="87"/>
        <v>0</v>
      </c>
      <c r="J59" s="7">
        <f t="shared" si="87"/>
        <v>1</v>
      </c>
      <c r="K59" s="7">
        <f t="shared" si="87"/>
        <v>1</v>
      </c>
      <c r="L59" s="7">
        <f t="shared" si="87"/>
        <v>0</v>
      </c>
      <c r="M59" s="7">
        <f t="shared" si="87"/>
        <v>1</v>
      </c>
      <c r="N59" s="7">
        <f t="shared" si="87"/>
        <v>44</v>
      </c>
      <c r="O59" s="7">
        <f t="shared" si="87"/>
        <v>0</v>
      </c>
      <c r="P59" s="7">
        <f t="shared" si="87"/>
        <v>0</v>
      </c>
      <c r="Q59" s="7">
        <f t="shared" si="87"/>
        <v>41</v>
      </c>
      <c r="R59" s="7">
        <f t="shared" si="87"/>
        <v>67</v>
      </c>
      <c r="S59" s="7">
        <f t="shared" si="87"/>
        <v>44</v>
      </c>
      <c r="T59" s="7">
        <f t="shared" si="87"/>
        <v>53</v>
      </c>
      <c r="U59" s="7">
        <f t="shared" si="87"/>
        <v>58</v>
      </c>
      <c r="V59" s="7">
        <f t="shared" si="87"/>
        <v>32</v>
      </c>
      <c r="W59" s="7">
        <f t="shared" si="87"/>
        <v>2</v>
      </c>
      <c r="X59" s="7">
        <f t="shared" si="87"/>
        <v>3</v>
      </c>
      <c r="Y59" s="7">
        <f t="shared" si="87"/>
        <v>52</v>
      </c>
      <c r="Z59" s="7">
        <f t="shared" si="87"/>
        <v>63</v>
      </c>
      <c r="AA59" s="7">
        <f t="shared" si="87"/>
        <v>62</v>
      </c>
      <c r="AB59" s="7">
        <f t="shared" si="87"/>
        <v>0</v>
      </c>
      <c r="AC59" s="7">
        <f t="shared" si="87"/>
        <v>0</v>
      </c>
      <c r="AD59" s="7">
        <f t="shared" si="87"/>
        <v>0</v>
      </c>
      <c r="AE59" s="7">
        <f t="shared" si="87"/>
        <v>45</v>
      </c>
      <c r="AF59" s="7">
        <f t="shared" si="87"/>
        <v>20</v>
      </c>
      <c r="AG59" s="7">
        <f t="shared" si="87"/>
        <v>22</v>
      </c>
      <c r="AH59" s="7">
        <f t="shared" si="87"/>
        <v>12</v>
      </c>
      <c r="AI59" s="7">
        <f t="shared" si="87"/>
        <v>238</v>
      </c>
      <c r="AJ59" s="7"/>
      <c r="AK59" s="3"/>
    </row>
    <row r="60" spans="1:37" customFormat="1" outlineLevel="1">
      <c r="A60" s="4"/>
      <c r="B60" s="28" t="s">
        <v>98</v>
      </c>
      <c r="C60" s="7"/>
      <c r="D60" s="7"/>
      <c r="E60" s="7">
        <f t="shared" ref="E60:AI64" si="89">E36-D36</f>
        <v>74</v>
      </c>
      <c r="F60" s="7">
        <f t="shared" ref="F60" si="90">F36-E36</f>
        <v>0</v>
      </c>
      <c r="G60" s="7">
        <f t="shared" ref="G60" si="91">G36-F36</f>
        <v>0</v>
      </c>
      <c r="H60" s="7">
        <f t="shared" si="89"/>
        <v>0</v>
      </c>
      <c r="I60" s="7">
        <f t="shared" si="89"/>
        <v>0</v>
      </c>
      <c r="J60" s="7">
        <f t="shared" si="89"/>
        <v>49</v>
      </c>
      <c r="K60" s="7">
        <f t="shared" si="89"/>
        <v>52</v>
      </c>
      <c r="L60" s="7">
        <f t="shared" si="89"/>
        <v>54</v>
      </c>
      <c r="M60" s="7">
        <f t="shared" si="89"/>
        <v>58</v>
      </c>
      <c r="N60" s="7">
        <f t="shared" si="89"/>
        <v>42</v>
      </c>
      <c r="O60" s="7">
        <f t="shared" si="89"/>
        <v>0</v>
      </c>
      <c r="P60" s="7">
        <f t="shared" si="89"/>
        <v>0</v>
      </c>
      <c r="Q60" s="7">
        <f t="shared" si="89"/>
        <v>26</v>
      </c>
      <c r="R60" s="7">
        <f t="shared" si="89"/>
        <v>80</v>
      </c>
      <c r="S60" s="7">
        <f t="shared" si="89"/>
        <v>47</v>
      </c>
      <c r="T60" s="7">
        <f t="shared" si="89"/>
        <v>65</v>
      </c>
      <c r="U60" s="7">
        <f t="shared" si="89"/>
        <v>35</v>
      </c>
      <c r="V60" s="7">
        <f t="shared" si="89"/>
        <v>16</v>
      </c>
      <c r="W60" s="7">
        <f t="shared" si="89"/>
        <v>0</v>
      </c>
      <c r="X60" s="7">
        <f t="shared" si="89"/>
        <v>79</v>
      </c>
      <c r="Y60" s="7">
        <f t="shared" si="89"/>
        <v>76</v>
      </c>
      <c r="Z60" s="7">
        <f t="shared" si="89"/>
        <v>76</v>
      </c>
      <c r="AA60" s="7">
        <f t="shared" si="89"/>
        <v>40</v>
      </c>
      <c r="AB60" s="7">
        <f t="shared" si="89"/>
        <v>0</v>
      </c>
      <c r="AC60" s="7">
        <f t="shared" si="89"/>
        <v>0</v>
      </c>
      <c r="AD60" s="7">
        <f t="shared" si="89"/>
        <v>0</v>
      </c>
      <c r="AE60" s="7">
        <f t="shared" si="89"/>
        <v>0</v>
      </c>
      <c r="AF60" s="7">
        <f t="shared" si="89"/>
        <v>76</v>
      </c>
      <c r="AG60" s="7">
        <f t="shared" si="89"/>
        <v>0</v>
      </c>
      <c r="AH60" s="7">
        <f t="shared" si="89"/>
        <v>0</v>
      </c>
      <c r="AI60" s="7">
        <f t="shared" si="89"/>
        <v>0</v>
      </c>
      <c r="AJ60" s="7"/>
      <c r="AK60" s="3"/>
    </row>
    <row r="61" spans="1:37" customFormat="1" outlineLevel="1">
      <c r="A61" s="4"/>
      <c r="B61" s="28" t="s">
        <v>99</v>
      </c>
      <c r="C61" s="7"/>
      <c r="D61" s="7"/>
      <c r="E61" s="7">
        <f t="shared" si="89"/>
        <v>0</v>
      </c>
      <c r="F61" s="7">
        <f t="shared" si="89"/>
        <v>0</v>
      </c>
      <c r="G61" s="7">
        <f t="shared" si="89"/>
        <v>0</v>
      </c>
      <c r="H61" s="7">
        <f t="shared" si="89"/>
        <v>0</v>
      </c>
      <c r="I61" s="7">
        <f t="shared" si="89"/>
        <v>17.899999999999636</v>
      </c>
      <c r="J61" s="7">
        <f t="shared" si="89"/>
        <v>23.299999999999272</v>
      </c>
      <c r="K61" s="7">
        <f t="shared" si="89"/>
        <v>19.100000000000364</v>
      </c>
      <c r="L61" s="7">
        <f t="shared" si="89"/>
        <v>17.300000000001091</v>
      </c>
      <c r="M61" s="7">
        <f t="shared" si="89"/>
        <v>17</v>
      </c>
      <c r="N61" s="7">
        <f t="shared" si="89"/>
        <v>14.699999999998909</v>
      </c>
      <c r="O61" s="7">
        <f t="shared" si="89"/>
        <v>0</v>
      </c>
      <c r="P61" s="7">
        <f t="shared" si="89"/>
        <v>0</v>
      </c>
      <c r="Q61" s="7">
        <f t="shared" si="89"/>
        <v>19.399999999999636</v>
      </c>
      <c r="R61" s="7">
        <f t="shared" si="89"/>
        <v>15.100000000000364</v>
      </c>
      <c r="S61" s="7">
        <f t="shared" si="89"/>
        <v>19.399999999999636</v>
      </c>
      <c r="T61" s="7">
        <f t="shared" si="89"/>
        <v>17.300000000001091</v>
      </c>
      <c r="U61" s="7">
        <f t="shared" si="89"/>
        <v>16.799999999999272</v>
      </c>
      <c r="V61" s="7">
        <f t="shared" si="89"/>
        <v>0</v>
      </c>
      <c r="W61" s="7">
        <f t="shared" si="89"/>
        <v>25.100000000000364</v>
      </c>
      <c r="X61" s="7">
        <f t="shared" si="89"/>
        <v>22.299999999999272</v>
      </c>
      <c r="Y61" s="7">
        <f t="shared" si="89"/>
        <v>20.800000000001091</v>
      </c>
      <c r="Z61" s="7">
        <f t="shared" si="89"/>
        <v>14.699999999998909</v>
      </c>
      <c r="AA61" s="7">
        <f t="shared" si="89"/>
        <v>20.300000000001091</v>
      </c>
      <c r="AB61" s="7">
        <f t="shared" si="89"/>
        <v>17.899999999999636</v>
      </c>
      <c r="AC61" s="7">
        <f t="shared" si="89"/>
        <v>0</v>
      </c>
      <c r="AD61" s="7">
        <f t="shared" si="89"/>
        <v>0</v>
      </c>
      <c r="AE61" s="7">
        <f t="shared" si="89"/>
        <v>0</v>
      </c>
      <c r="AF61" s="7">
        <f t="shared" si="89"/>
        <v>0</v>
      </c>
      <c r="AG61" s="7">
        <f t="shared" si="89"/>
        <v>0</v>
      </c>
      <c r="AH61" s="7">
        <f t="shared" si="89"/>
        <v>0</v>
      </c>
      <c r="AI61" s="7">
        <f t="shared" si="89"/>
        <v>0</v>
      </c>
      <c r="AJ61" s="7"/>
      <c r="AK61" s="3"/>
    </row>
    <row r="62" spans="1:37" customFormat="1" outlineLevel="1">
      <c r="A62" s="4"/>
      <c r="B62" s="27" t="s">
        <v>100</v>
      </c>
      <c r="C62" s="7"/>
      <c r="D62" s="7"/>
      <c r="E62" s="7">
        <f t="shared" si="89"/>
        <v>0</v>
      </c>
      <c r="F62" s="7">
        <f t="shared" si="89"/>
        <v>0</v>
      </c>
      <c r="G62" s="7">
        <f t="shared" si="89"/>
        <v>0</v>
      </c>
      <c r="H62" s="7">
        <f t="shared" si="89"/>
        <v>0</v>
      </c>
      <c r="I62" s="7">
        <f t="shared" si="89"/>
        <v>0</v>
      </c>
      <c r="J62" s="7">
        <f t="shared" si="89"/>
        <v>0</v>
      </c>
      <c r="K62" s="7">
        <f t="shared" si="89"/>
        <v>10</v>
      </c>
      <c r="L62" s="7">
        <f t="shared" si="89"/>
        <v>4</v>
      </c>
      <c r="M62" s="7">
        <f t="shared" si="89"/>
        <v>0</v>
      </c>
      <c r="N62" s="7">
        <f t="shared" si="89"/>
        <v>0</v>
      </c>
      <c r="O62" s="7">
        <f t="shared" si="89"/>
        <v>0</v>
      </c>
      <c r="P62" s="7">
        <f t="shared" si="89"/>
        <v>0</v>
      </c>
      <c r="Q62" s="7">
        <f t="shared" si="89"/>
        <v>0</v>
      </c>
      <c r="R62" s="7">
        <f t="shared" si="89"/>
        <v>13</v>
      </c>
      <c r="S62" s="7">
        <f t="shared" si="89"/>
        <v>6</v>
      </c>
      <c r="T62" s="7">
        <f t="shared" si="89"/>
        <v>7</v>
      </c>
      <c r="U62" s="7">
        <f t="shared" si="89"/>
        <v>1</v>
      </c>
      <c r="V62" s="7">
        <f t="shared" si="89"/>
        <v>0</v>
      </c>
      <c r="W62" s="7">
        <f t="shared" si="89"/>
        <v>0</v>
      </c>
      <c r="X62" s="7">
        <f t="shared" si="89"/>
        <v>5</v>
      </c>
      <c r="Y62" s="7">
        <f t="shared" si="89"/>
        <v>19</v>
      </c>
      <c r="Z62" s="7">
        <f t="shared" si="89"/>
        <v>8</v>
      </c>
      <c r="AA62" s="7">
        <f t="shared" si="89"/>
        <v>6</v>
      </c>
      <c r="AB62" s="7">
        <f t="shared" si="89"/>
        <v>0</v>
      </c>
      <c r="AC62" s="7">
        <f t="shared" si="89"/>
        <v>0</v>
      </c>
      <c r="AD62" s="7">
        <f t="shared" si="89"/>
        <v>0</v>
      </c>
      <c r="AE62" s="7">
        <f t="shared" si="89"/>
        <v>2</v>
      </c>
      <c r="AF62" s="7">
        <f t="shared" si="89"/>
        <v>0</v>
      </c>
      <c r="AG62" s="7">
        <f t="shared" si="89"/>
        <v>0</v>
      </c>
      <c r="AH62" s="7">
        <f t="shared" si="89"/>
        <v>0</v>
      </c>
      <c r="AI62" s="7">
        <f t="shared" si="89"/>
        <v>0</v>
      </c>
      <c r="AJ62" s="7"/>
      <c r="AK62" s="3"/>
    </row>
    <row r="63" spans="1:37" customFormat="1" outlineLevel="1">
      <c r="A63" s="4"/>
      <c r="B63" s="27" t="s">
        <v>101</v>
      </c>
      <c r="C63" s="7"/>
      <c r="D63" s="7"/>
      <c r="E63" s="7">
        <f t="shared" si="89"/>
        <v>140</v>
      </c>
      <c r="F63" s="7">
        <f t="shared" si="89"/>
        <v>0</v>
      </c>
      <c r="G63" s="7">
        <f t="shared" si="89"/>
        <v>0</v>
      </c>
      <c r="H63" s="7">
        <f t="shared" si="89"/>
        <v>0</v>
      </c>
      <c r="I63" s="7">
        <f t="shared" si="89"/>
        <v>0</v>
      </c>
      <c r="J63" s="7">
        <f t="shared" si="89"/>
        <v>3</v>
      </c>
      <c r="K63" s="7">
        <f t="shared" si="89"/>
        <v>72</v>
      </c>
      <c r="L63" s="7">
        <f t="shared" si="89"/>
        <v>98</v>
      </c>
      <c r="M63" s="7">
        <f t="shared" si="89"/>
        <v>136</v>
      </c>
      <c r="N63" s="7">
        <f t="shared" si="89"/>
        <v>155</v>
      </c>
      <c r="O63" s="7">
        <f t="shared" si="89"/>
        <v>0</v>
      </c>
      <c r="P63" s="7">
        <f t="shared" si="89"/>
        <v>0</v>
      </c>
      <c r="Q63" s="7">
        <f t="shared" si="89"/>
        <v>110</v>
      </c>
      <c r="R63" s="7">
        <f t="shared" si="89"/>
        <v>100</v>
      </c>
      <c r="S63" s="7">
        <f t="shared" si="89"/>
        <v>104</v>
      </c>
      <c r="T63" s="7">
        <f t="shared" si="89"/>
        <v>99</v>
      </c>
      <c r="U63" s="7">
        <f t="shared" si="89"/>
        <v>127</v>
      </c>
      <c r="V63" s="7">
        <f t="shared" si="89"/>
        <v>3</v>
      </c>
      <c r="W63" s="7">
        <f t="shared" si="89"/>
        <v>1</v>
      </c>
      <c r="X63" s="7">
        <f t="shared" si="89"/>
        <v>4</v>
      </c>
      <c r="Y63" s="7">
        <f t="shared" si="89"/>
        <v>113</v>
      </c>
      <c r="Z63" s="7">
        <f t="shared" si="89"/>
        <v>99</v>
      </c>
      <c r="AA63" s="7">
        <f t="shared" si="89"/>
        <v>125</v>
      </c>
      <c r="AB63" s="7">
        <f t="shared" si="89"/>
        <v>0</v>
      </c>
      <c r="AC63" s="7">
        <f t="shared" si="89"/>
        <v>0</v>
      </c>
      <c r="AD63" s="7">
        <f t="shared" si="89"/>
        <v>0</v>
      </c>
      <c r="AE63" s="7">
        <f t="shared" si="89"/>
        <v>232</v>
      </c>
      <c r="AF63" s="7">
        <f t="shared" si="89"/>
        <v>38</v>
      </c>
      <c r="AG63" s="7">
        <f t="shared" si="89"/>
        <v>1</v>
      </c>
      <c r="AH63" s="7">
        <f t="shared" si="89"/>
        <v>0</v>
      </c>
      <c r="AI63" s="7">
        <f t="shared" si="89"/>
        <v>6</v>
      </c>
      <c r="AJ63" s="7"/>
      <c r="AK63" s="3"/>
    </row>
    <row r="64" spans="1:37" customFormat="1" outlineLevel="1">
      <c r="A64" s="4"/>
      <c r="B64" s="28" t="s">
        <v>102</v>
      </c>
      <c r="C64" s="7"/>
      <c r="D64" s="7"/>
      <c r="E64" s="7">
        <f t="shared" si="89"/>
        <v>302</v>
      </c>
      <c r="F64" s="7">
        <f t="shared" si="89"/>
        <v>0</v>
      </c>
      <c r="G64" s="7">
        <f t="shared" si="89"/>
        <v>0</v>
      </c>
      <c r="H64" s="7">
        <f t="shared" si="89"/>
        <v>0</v>
      </c>
      <c r="I64" s="7">
        <f t="shared" si="89"/>
        <v>12</v>
      </c>
      <c r="J64" s="7">
        <f t="shared" si="89"/>
        <v>175</v>
      </c>
      <c r="K64" s="7">
        <f t="shared" si="89"/>
        <v>183</v>
      </c>
      <c r="L64" s="7">
        <f>L40-K40</f>
        <v>19</v>
      </c>
      <c r="M64" s="7">
        <f>M40-L40</f>
        <v>201</v>
      </c>
      <c r="N64" s="7">
        <f t="shared" ref="N64:AI64" si="92">N40-M40</f>
        <v>159</v>
      </c>
      <c r="O64" s="7">
        <f t="shared" si="92"/>
        <v>0</v>
      </c>
      <c r="P64" s="7">
        <f t="shared" si="92"/>
        <v>0</v>
      </c>
      <c r="Q64" s="7">
        <f t="shared" si="92"/>
        <v>154</v>
      </c>
      <c r="R64" s="7">
        <f t="shared" si="92"/>
        <v>149</v>
      </c>
      <c r="S64" s="7">
        <f t="shared" si="92"/>
        <v>148</v>
      </c>
      <c r="T64" s="7">
        <f t="shared" si="92"/>
        <v>120</v>
      </c>
      <c r="U64" s="7">
        <f t="shared" si="92"/>
        <v>136</v>
      </c>
      <c r="V64" s="7">
        <f t="shared" si="92"/>
        <v>60</v>
      </c>
      <c r="W64" s="7">
        <f t="shared" si="92"/>
        <v>18</v>
      </c>
      <c r="X64" s="7">
        <f t="shared" si="92"/>
        <v>144</v>
      </c>
      <c r="Y64" s="7">
        <f t="shared" si="92"/>
        <v>215</v>
      </c>
      <c r="Z64" s="7">
        <f>Z40-Y40</f>
        <v>135</v>
      </c>
      <c r="AA64" s="7">
        <f t="shared" si="92"/>
        <v>149</v>
      </c>
      <c r="AB64" s="7">
        <f t="shared" si="92"/>
        <v>0</v>
      </c>
      <c r="AC64" s="7">
        <f t="shared" si="92"/>
        <v>0</v>
      </c>
      <c r="AD64" s="7">
        <f t="shared" si="92"/>
        <v>0</v>
      </c>
      <c r="AE64" s="7">
        <f t="shared" si="92"/>
        <v>0</v>
      </c>
      <c r="AF64" s="7">
        <f t="shared" si="92"/>
        <v>231</v>
      </c>
      <c r="AG64" s="7">
        <f t="shared" si="92"/>
        <v>5</v>
      </c>
      <c r="AH64" s="7">
        <f t="shared" si="92"/>
        <v>6</v>
      </c>
      <c r="AI64" s="7">
        <f t="shared" si="92"/>
        <v>7</v>
      </c>
      <c r="AJ64" s="7"/>
      <c r="AK64" s="3"/>
    </row>
    <row r="65" spans="1:37" customFormat="1" outlineLevel="1">
      <c r="A65" s="4"/>
      <c r="B65" s="28" t="s">
        <v>103</v>
      </c>
      <c r="C65" s="7"/>
      <c r="D65" s="7"/>
      <c r="E65" s="7">
        <f t="shared" ref="E65:AI73" si="93">E41-D41</f>
        <v>262</v>
      </c>
      <c r="F65" s="7">
        <f t="shared" si="93"/>
        <v>0</v>
      </c>
      <c r="G65" s="7">
        <f t="shared" si="93"/>
        <v>0</v>
      </c>
      <c r="H65" s="7">
        <f t="shared" si="93"/>
        <v>0</v>
      </c>
      <c r="I65" s="7">
        <f t="shared" si="93"/>
        <v>18</v>
      </c>
      <c r="J65" s="7">
        <f t="shared" si="93"/>
        <v>139</v>
      </c>
      <c r="K65" s="7">
        <f t="shared" si="93"/>
        <v>195</v>
      </c>
      <c r="L65" s="7">
        <f t="shared" si="93"/>
        <v>133</v>
      </c>
      <c r="M65" s="7">
        <f t="shared" si="93"/>
        <v>116</v>
      </c>
      <c r="N65" s="7">
        <f t="shared" si="93"/>
        <v>144</v>
      </c>
      <c r="O65" s="7">
        <f t="shared" si="93"/>
        <v>0</v>
      </c>
      <c r="P65" s="7">
        <f t="shared" si="93"/>
        <v>0</v>
      </c>
      <c r="Q65" s="7">
        <f t="shared" si="93"/>
        <v>146</v>
      </c>
      <c r="R65" s="7">
        <f t="shared" si="93"/>
        <v>153</v>
      </c>
      <c r="S65" s="7">
        <f t="shared" si="93"/>
        <v>129</v>
      </c>
      <c r="T65" s="7">
        <f t="shared" si="93"/>
        <v>146</v>
      </c>
      <c r="U65" s="7">
        <f t="shared" si="93"/>
        <v>120</v>
      </c>
      <c r="V65" s="7">
        <f t="shared" si="93"/>
        <v>66</v>
      </c>
      <c r="W65" s="7">
        <f t="shared" si="93"/>
        <v>18</v>
      </c>
      <c r="X65" s="7">
        <f t="shared" si="93"/>
        <v>131</v>
      </c>
      <c r="Y65" s="7">
        <f t="shared" si="93"/>
        <v>189</v>
      </c>
      <c r="Z65" s="7">
        <f t="shared" si="93"/>
        <v>143</v>
      </c>
      <c r="AA65" s="7">
        <f t="shared" si="93"/>
        <v>139</v>
      </c>
      <c r="AB65" s="7">
        <f t="shared" si="93"/>
        <v>0</v>
      </c>
      <c r="AC65" s="7">
        <f t="shared" si="93"/>
        <v>0</v>
      </c>
      <c r="AD65" s="7">
        <f t="shared" si="93"/>
        <v>0</v>
      </c>
      <c r="AE65" s="7">
        <f t="shared" si="93"/>
        <v>0</v>
      </c>
      <c r="AF65" s="7">
        <f t="shared" si="93"/>
        <v>225</v>
      </c>
      <c r="AG65" s="7">
        <f t="shared" si="93"/>
        <v>9</v>
      </c>
      <c r="AH65" s="7">
        <f t="shared" si="93"/>
        <v>12</v>
      </c>
      <c r="AI65" s="7">
        <f t="shared" si="93"/>
        <v>11</v>
      </c>
      <c r="AJ65" s="7"/>
      <c r="AK65" s="3"/>
    </row>
    <row r="66" spans="1:37" customFormat="1" outlineLevel="1">
      <c r="A66" s="4"/>
      <c r="B66" s="27" t="s">
        <v>104</v>
      </c>
      <c r="C66" s="7"/>
      <c r="D66" s="7"/>
      <c r="E66" s="7">
        <f t="shared" si="93"/>
        <v>0</v>
      </c>
      <c r="F66" s="7">
        <f t="shared" si="93"/>
        <v>0</v>
      </c>
      <c r="G66" s="7">
        <f t="shared" si="93"/>
        <v>0</v>
      </c>
      <c r="H66" s="7">
        <f t="shared" si="93"/>
        <v>0</v>
      </c>
      <c r="I66" s="7">
        <f t="shared" si="93"/>
        <v>0</v>
      </c>
      <c r="J66" s="7">
        <f t="shared" si="93"/>
        <v>0</v>
      </c>
      <c r="K66" s="7">
        <f t="shared" si="93"/>
        <v>0</v>
      </c>
      <c r="L66" s="7">
        <f t="shared" si="93"/>
        <v>0</v>
      </c>
      <c r="M66" s="7">
        <f t="shared" si="93"/>
        <v>0</v>
      </c>
      <c r="N66" s="7">
        <f t="shared" si="93"/>
        <v>0</v>
      </c>
      <c r="O66" s="7">
        <f t="shared" si="93"/>
        <v>0</v>
      </c>
      <c r="P66" s="7">
        <f t="shared" si="93"/>
        <v>0</v>
      </c>
      <c r="Q66" s="7">
        <f t="shared" si="93"/>
        <v>0</v>
      </c>
      <c r="R66" s="7">
        <f t="shared" si="93"/>
        <v>0</v>
      </c>
      <c r="S66" s="7">
        <f t="shared" si="93"/>
        <v>0</v>
      </c>
      <c r="T66" s="7">
        <f t="shared" si="93"/>
        <v>0</v>
      </c>
      <c r="U66" s="7">
        <f t="shared" si="93"/>
        <v>0</v>
      </c>
      <c r="V66" s="7">
        <f t="shared" si="93"/>
        <v>0</v>
      </c>
      <c r="W66" s="7">
        <f t="shared" si="93"/>
        <v>0</v>
      </c>
      <c r="X66" s="7">
        <f t="shared" si="93"/>
        <v>0</v>
      </c>
      <c r="Y66" s="7">
        <f t="shared" si="93"/>
        <v>0</v>
      </c>
      <c r="Z66" s="7">
        <f t="shared" si="93"/>
        <v>0</v>
      </c>
      <c r="AA66" s="7">
        <f t="shared" si="93"/>
        <v>0</v>
      </c>
      <c r="AB66" s="7">
        <f t="shared" si="93"/>
        <v>0</v>
      </c>
      <c r="AC66" s="7">
        <f t="shared" si="93"/>
        <v>0</v>
      </c>
      <c r="AD66" s="7">
        <f t="shared" si="93"/>
        <v>0</v>
      </c>
      <c r="AE66" s="7">
        <f t="shared" si="93"/>
        <v>0</v>
      </c>
      <c r="AF66" s="7">
        <f t="shared" si="93"/>
        <v>0</v>
      </c>
      <c r="AG66" s="7">
        <f t="shared" si="93"/>
        <v>0</v>
      </c>
      <c r="AH66" s="7">
        <f t="shared" si="93"/>
        <v>0</v>
      </c>
      <c r="AI66" s="7">
        <f t="shared" si="93"/>
        <v>0</v>
      </c>
      <c r="AJ66" s="7"/>
      <c r="AK66" s="3"/>
    </row>
    <row r="67" spans="1:37" customFormat="1" outlineLevel="1">
      <c r="A67" s="4"/>
      <c r="B67" s="27" t="s">
        <v>105</v>
      </c>
      <c r="C67" s="7"/>
      <c r="D67" s="7"/>
      <c r="E67" s="7">
        <f t="shared" si="93"/>
        <v>0</v>
      </c>
      <c r="F67" s="7">
        <f t="shared" si="93"/>
        <v>0</v>
      </c>
      <c r="G67" s="7">
        <f t="shared" si="93"/>
        <v>0</v>
      </c>
      <c r="H67" s="7">
        <f t="shared" si="93"/>
        <v>0</v>
      </c>
      <c r="I67" s="7">
        <f t="shared" si="93"/>
        <v>0.6999999999998181</v>
      </c>
      <c r="J67" s="7">
        <f t="shared" si="93"/>
        <v>0</v>
      </c>
      <c r="K67" s="7">
        <f t="shared" si="93"/>
        <v>38.5</v>
      </c>
      <c r="L67" s="7">
        <f t="shared" si="93"/>
        <v>23.300000000000182</v>
      </c>
      <c r="M67" s="7">
        <f t="shared" si="93"/>
        <v>3.3000000000001819</v>
      </c>
      <c r="N67" s="7">
        <f t="shared" si="93"/>
        <v>6.3000000000001819</v>
      </c>
      <c r="O67" s="7">
        <f t="shared" si="93"/>
        <v>0</v>
      </c>
      <c r="P67" s="7">
        <f t="shared" si="93"/>
        <v>0</v>
      </c>
      <c r="Q67" s="7">
        <f t="shared" si="93"/>
        <v>4.7999999999992724</v>
      </c>
      <c r="R67" s="7">
        <f t="shared" si="93"/>
        <v>40.600000000000364</v>
      </c>
      <c r="S67" s="7">
        <f t="shared" si="93"/>
        <v>16.5</v>
      </c>
      <c r="T67" s="7">
        <f t="shared" si="93"/>
        <v>26</v>
      </c>
      <c r="U67" s="7">
        <f t="shared" si="93"/>
        <v>11</v>
      </c>
      <c r="V67" s="7">
        <f t="shared" si="93"/>
        <v>0</v>
      </c>
      <c r="W67" s="7">
        <f t="shared" si="93"/>
        <v>0</v>
      </c>
      <c r="X67" s="7">
        <f t="shared" si="93"/>
        <v>25</v>
      </c>
      <c r="Y67" s="7">
        <f t="shared" si="93"/>
        <v>36</v>
      </c>
      <c r="Z67" s="7">
        <f t="shared" si="93"/>
        <v>29</v>
      </c>
      <c r="AA67" s="7">
        <f t="shared" si="93"/>
        <v>25</v>
      </c>
      <c r="AB67" s="7">
        <f t="shared" si="93"/>
        <v>0</v>
      </c>
      <c r="AC67" s="7">
        <f>AC43-AB43</f>
        <v>0</v>
      </c>
      <c r="AD67" s="7">
        <f t="shared" si="93"/>
        <v>0</v>
      </c>
      <c r="AE67" s="7">
        <f t="shared" si="93"/>
        <v>8</v>
      </c>
      <c r="AF67" s="7">
        <f t="shared" si="93"/>
        <v>0</v>
      </c>
      <c r="AG67" s="7">
        <f t="shared" si="93"/>
        <v>0</v>
      </c>
      <c r="AH67" s="7">
        <f t="shared" si="93"/>
        <v>0</v>
      </c>
      <c r="AI67" s="7">
        <f t="shared" si="93"/>
        <v>0</v>
      </c>
      <c r="AJ67" s="7"/>
      <c r="AK67" s="3"/>
    </row>
    <row r="68" spans="1:37" customFormat="1" outlineLevel="1">
      <c r="A68" s="4"/>
      <c r="B68" s="27" t="s">
        <v>106</v>
      </c>
      <c r="C68" s="7"/>
      <c r="D68" s="7"/>
      <c r="E68" s="7">
        <f t="shared" si="93"/>
        <v>0</v>
      </c>
      <c r="F68" s="7">
        <f>F44-E44</f>
        <v>0</v>
      </c>
      <c r="G68" s="7">
        <f t="shared" si="93"/>
        <v>0</v>
      </c>
      <c r="H68" s="7">
        <f t="shared" si="93"/>
        <v>0</v>
      </c>
      <c r="I68" s="7">
        <f t="shared" si="93"/>
        <v>0</v>
      </c>
      <c r="J68" s="7">
        <f t="shared" si="93"/>
        <v>0</v>
      </c>
      <c r="K68" s="7">
        <f t="shared" si="93"/>
        <v>0</v>
      </c>
      <c r="L68" s="7">
        <f t="shared" si="93"/>
        <v>0</v>
      </c>
      <c r="M68" s="7">
        <f t="shared" si="93"/>
        <v>0</v>
      </c>
      <c r="N68" s="7">
        <f t="shared" si="93"/>
        <v>0</v>
      </c>
      <c r="O68" s="7">
        <f t="shared" si="93"/>
        <v>0</v>
      </c>
      <c r="P68" s="7">
        <f t="shared" si="93"/>
        <v>0</v>
      </c>
      <c r="Q68" s="7">
        <f t="shared" si="93"/>
        <v>0</v>
      </c>
      <c r="R68" s="7">
        <f t="shared" si="93"/>
        <v>0</v>
      </c>
      <c r="S68" s="7">
        <f t="shared" si="93"/>
        <v>0</v>
      </c>
      <c r="T68" s="7">
        <f t="shared" si="93"/>
        <v>0</v>
      </c>
      <c r="U68" s="7">
        <f t="shared" si="93"/>
        <v>0</v>
      </c>
      <c r="V68" s="7">
        <f t="shared" si="93"/>
        <v>0</v>
      </c>
      <c r="W68" s="7">
        <f t="shared" si="93"/>
        <v>0</v>
      </c>
      <c r="X68" s="7">
        <f t="shared" si="93"/>
        <v>0</v>
      </c>
      <c r="Y68" s="7">
        <f t="shared" si="93"/>
        <v>0</v>
      </c>
      <c r="Z68" s="7">
        <f t="shared" si="93"/>
        <v>0</v>
      </c>
      <c r="AA68" s="7">
        <f t="shared" si="93"/>
        <v>0</v>
      </c>
      <c r="AB68" s="7">
        <f t="shared" si="93"/>
        <v>0</v>
      </c>
      <c r="AC68" s="7">
        <f t="shared" si="93"/>
        <v>0</v>
      </c>
      <c r="AD68" s="7">
        <f t="shared" si="93"/>
        <v>0</v>
      </c>
      <c r="AE68" s="7">
        <f t="shared" si="93"/>
        <v>0</v>
      </c>
      <c r="AF68" s="7">
        <f t="shared" si="93"/>
        <v>0</v>
      </c>
      <c r="AG68" s="7">
        <f t="shared" si="93"/>
        <v>0</v>
      </c>
      <c r="AH68" s="7">
        <f t="shared" si="93"/>
        <v>0</v>
      </c>
      <c r="AI68" s="7">
        <f t="shared" si="93"/>
        <v>0</v>
      </c>
      <c r="AJ68" s="7"/>
      <c r="AK68" s="3"/>
    </row>
    <row r="69" spans="1:37" customFormat="1" outlineLevel="1">
      <c r="A69" s="4"/>
      <c r="B69" s="27" t="s">
        <v>107</v>
      </c>
      <c r="C69" s="7"/>
      <c r="D69" s="7"/>
      <c r="E69" s="7">
        <f t="shared" si="93"/>
        <v>21</v>
      </c>
      <c r="F69" s="7">
        <f t="shared" si="93"/>
        <v>0</v>
      </c>
      <c r="G69" s="7">
        <f t="shared" si="93"/>
        <v>0</v>
      </c>
      <c r="H69" s="7">
        <f t="shared" si="93"/>
        <v>0</v>
      </c>
      <c r="I69" s="7">
        <f t="shared" si="93"/>
        <v>0</v>
      </c>
      <c r="J69" s="7">
        <f t="shared" si="93"/>
        <v>0</v>
      </c>
      <c r="K69" s="7">
        <f t="shared" si="93"/>
        <v>12</v>
      </c>
      <c r="L69" s="7">
        <f t="shared" si="93"/>
        <v>7</v>
      </c>
      <c r="M69" s="7">
        <f t="shared" si="93"/>
        <v>9</v>
      </c>
      <c r="N69" s="7">
        <f t="shared" si="93"/>
        <v>14</v>
      </c>
      <c r="O69" s="7">
        <f t="shared" si="93"/>
        <v>0</v>
      </c>
      <c r="P69" s="7">
        <f t="shared" si="93"/>
        <v>0</v>
      </c>
      <c r="Q69" s="7">
        <f t="shared" si="93"/>
        <v>5</v>
      </c>
      <c r="R69" s="7">
        <f t="shared" si="93"/>
        <v>13</v>
      </c>
      <c r="S69" s="7">
        <f t="shared" si="93"/>
        <v>10</v>
      </c>
      <c r="T69" s="7">
        <f t="shared" si="93"/>
        <v>9</v>
      </c>
      <c r="U69" s="7">
        <f t="shared" si="93"/>
        <v>7</v>
      </c>
      <c r="V69" s="7">
        <f t="shared" si="93"/>
        <v>0</v>
      </c>
      <c r="W69" s="7">
        <f t="shared" si="93"/>
        <v>0</v>
      </c>
      <c r="X69" s="7">
        <f t="shared" si="93"/>
        <v>1</v>
      </c>
      <c r="Y69" s="7">
        <f t="shared" si="93"/>
        <v>12</v>
      </c>
      <c r="Z69" s="7">
        <f t="shared" si="93"/>
        <v>7</v>
      </c>
      <c r="AA69" s="7">
        <f t="shared" si="93"/>
        <v>8</v>
      </c>
      <c r="AB69" s="7">
        <f t="shared" si="93"/>
        <v>0</v>
      </c>
      <c r="AC69" s="7">
        <f t="shared" si="93"/>
        <v>0</v>
      </c>
      <c r="AD69" s="7">
        <f t="shared" si="93"/>
        <v>0</v>
      </c>
      <c r="AE69" s="7">
        <f t="shared" si="93"/>
        <v>17</v>
      </c>
      <c r="AF69" s="7">
        <f t="shared" si="93"/>
        <v>0</v>
      </c>
      <c r="AG69" s="7">
        <f t="shared" si="93"/>
        <v>0</v>
      </c>
      <c r="AH69" s="7">
        <f t="shared" si="93"/>
        <v>0</v>
      </c>
      <c r="AI69" s="7">
        <f t="shared" si="93"/>
        <v>0</v>
      </c>
      <c r="AJ69" s="7"/>
      <c r="AK69" s="3"/>
    </row>
    <row r="70" spans="1:37" customFormat="1" outlineLevel="1">
      <c r="A70" s="4"/>
      <c r="B70" s="28" t="s">
        <v>108</v>
      </c>
      <c r="C70" s="7"/>
      <c r="D70" s="7"/>
      <c r="E70" s="7">
        <f t="shared" si="93"/>
        <v>3</v>
      </c>
      <c r="F70" s="7">
        <f t="shared" si="93"/>
        <v>0</v>
      </c>
      <c r="G70" s="7">
        <f t="shared" si="93"/>
        <v>0</v>
      </c>
      <c r="H70" s="7">
        <f t="shared" si="93"/>
        <v>0</v>
      </c>
      <c r="I70" s="7">
        <f t="shared" si="93"/>
        <v>1</v>
      </c>
      <c r="J70" s="7">
        <f t="shared" si="93"/>
        <v>0</v>
      </c>
      <c r="K70" s="7">
        <f t="shared" si="93"/>
        <v>1</v>
      </c>
      <c r="L70" s="7">
        <f t="shared" si="93"/>
        <v>1</v>
      </c>
      <c r="M70" s="7">
        <f t="shared" si="93"/>
        <v>0</v>
      </c>
      <c r="N70" s="7">
        <f t="shared" si="93"/>
        <v>1</v>
      </c>
      <c r="O70" s="7">
        <f t="shared" si="93"/>
        <v>0</v>
      </c>
      <c r="P70" s="7">
        <f t="shared" si="93"/>
        <v>0</v>
      </c>
      <c r="Q70" s="7">
        <f t="shared" si="93"/>
        <v>2</v>
      </c>
      <c r="R70" s="7">
        <f t="shared" si="93"/>
        <v>1</v>
      </c>
      <c r="S70" s="7">
        <f t="shared" si="93"/>
        <v>0</v>
      </c>
      <c r="T70" s="7">
        <f t="shared" si="93"/>
        <v>1</v>
      </c>
      <c r="U70" s="7">
        <f t="shared" si="93"/>
        <v>1</v>
      </c>
      <c r="V70" s="7">
        <f t="shared" si="93"/>
        <v>0.8000000000001819</v>
      </c>
      <c r="W70" s="7">
        <f t="shared" si="93"/>
        <v>0.1999999999998181</v>
      </c>
      <c r="X70" s="7">
        <f t="shared" si="93"/>
        <v>0</v>
      </c>
      <c r="Y70" s="7">
        <f t="shared" si="93"/>
        <v>1</v>
      </c>
      <c r="Z70" s="7">
        <f t="shared" si="93"/>
        <v>0</v>
      </c>
      <c r="AA70" s="7">
        <f t="shared" si="93"/>
        <v>2</v>
      </c>
      <c r="AB70" s="7">
        <f t="shared" si="93"/>
        <v>0</v>
      </c>
      <c r="AC70" s="7">
        <f t="shared" si="93"/>
        <v>0</v>
      </c>
      <c r="AD70" s="7">
        <f t="shared" si="93"/>
        <v>0</v>
      </c>
      <c r="AE70" s="7">
        <f t="shared" si="93"/>
        <v>2</v>
      </c>
      <c r="AF70" s="7">
        <f t="shared" si="93"/>
        <v>1</v>
      </c>
      <c r="AG70" s="7">
        <f t="shared" si="93"/>
        <v>1</v>
      </c>
      <c r="AH70" s="7">
        <f t="shared" si="93"/>
        <v>0</v>
      </c>
      <c r="AI70" s="7">
        <f t="shared" si="93"/>
        <v>1</v>
      </c>
      <c r="AJ70" s="7"/>
      <c r="AK70" s="3"/>
    </row>
    <row r="71" spans="1:37" customFormat="1" outlineLevel="1">
      <c r="A71" s="4"/>
      <c r="B71" s="27" t="s">
        <v>109</v>
      </c>
      <c r="C71" s="7"/>
      <c r="D71" s="7"/>
      <c r="E71" s="7">
        <f t="shared" si="93"/>
        <v>0</v>
      </c>
      <c r="F71" s="7">
        <f t="shared" si="93"/>
        <v>0</v>
      </c>
      <c r="G71" s="7">
        <f t="shared" si="93"/>
        <v>0</v>
      </c>
      <c r="H71" s="7">
        <f t="shared" si="93"/>
        <v>0</v>
      </c>
      <c r="I71" s="7">
        <f t="shared" si="93"/>
        <v>0</v>
      </c>
      <c r="J71" s="7">
        <f t="shared" si="93"/>
        <v>0</v>
      </c>
      <c r="K71" s="7">
        <f t="shared" si="93"/>
        <v>0</v>
      </c>
      <c r="L71" s="7">
        <f t="shared" si="93"/>
        <v>0</v>
      </c>
      <c r="M71" s="7">
        <f t="shared" si="93"/>
        <v>0</v>
      </c>
      <c r="N71" s="7">
        <f t="shared" si="93"/>
        <v>0</v>
      </c>
      <c r="O71" s="7">
        <f t="shared" si="93"/>
        <v>0</v>
      </c>
      <c r="P71" s="7">
        <f t="shared" si="93"/>
        <v>0</v>
      </c>
      <c r="Q71" s="7">
        <f t="shared" si="93"/>
        <v>0</v>
      </c>
      <c r="R71" s="7">
        <f t="shared" si="93"/>
        <v>0</v>
      </c>
      <c r="S71" s="7">
        <f t="shared" si="93"/>
        <v>0</v>
      </c>
      <c r="T71" s="7">
        <f t="shared" si="93"/>
        <v>0</v>
      </c>
      <c r="U71" s="7">
        <f t="shared" si="93"/>
        <v>0</v>
      </c>
      <c r="V71" s="7">
        <f t="shared" si="93"/>
        <v>0</v>
      </c>
      <c r="W71" s="7">
        <f t="shared" si="93"/>
        <v>-1</v>
      </c>
      <c r="X71" s="7">
        <f t="shared" si="93"/>
        <v>7</v>
      </c>
      <c r="Y71" s="7">
        <f t="shared" si="93"/>
        <v>16</v>
      </c>
      <c r="Z71" s="7">
        <f t="shared" si="93"/>
        <v>10</v>
      </c>
      <c r="AA71" s="7">
        <f>AA47-Z47</f>
        <v>8</v>
      </c>
      <c r="AB71" s="7">
        <f t="shared" si="93"/>
        <v>0</v>
      </c>
      <c r="AC71" s="7">
        <f t="shared" si="93"/>
        <v>0</v>
      </c>
      <c r="AD71" s="7">
        <f t="shared" si="93"/>
        <v>0</v>
      </c>
      <c r="AE71" s="7">
        <f t="shared" si="93"/>
        <v>11</v>
      </c>
      <c r="AF71" s="7">
        <f t="shared" si="93"/>
        <v>0</v>
      </c>
      <c r="AG71" s="7">
        <f t="shared" si="93"/>
        <v>0</v>
      </c>
      <c r="AH71" s="7">
        <f t="shared" si="93"/>
        <v>0</v>
      </c>
      <c r="AI71" s="7">
        <f t="shared" si="93"/>
        <v>0</v>
      </c>
      <c r="AJ71" s="7"/>
      <c r="AK71" s="3"/>
    </row>
    <row r="72" spans="1:37" customFormat="1" outlineLevel="1">
      <c r="A72" s="4"/>
      <c r="B72" s="27" t="s">
        <v>110</v>
      </c>
      <c r="C72" s="7"/>
      <c r="D72" s="7"/>
      <c r="E72" s="7">
        <f t="shared" si="93"/>
        <v>5</v>
      </c>
      <c r="F72" s="7">
        <f t="shared" si="93"/>
        <v>0</v>
      </c>
      <c r="G72" s="7">
        <f t="shared" si="93"/>
        <v>0</v>
      </c>
      <c r="H72" s="7">
        <f t="shared" si="93"/>
        <v>0</v>
      </c>
      <c r="I72" s="7">
        <f t="shared" si="93"/>
        <v>0</v>
      </c>
      <c r="J72" s="7">
        <f t="shared" si="93"/>
        <v>2</v>
      </c>
      <c r="K72" s="7">
        <f t="shared" si="93"/>
        <v>5</v>
      </c>
      <c r="L72" s="7">
        <f t="shared" si="93"/>
        <v>4</v>
      </c>
      <c r="M72" s="7">
        <f t="shared" si="93"/>
        <v>3</v>
      </c>
      <c r="N72" s="7">
        <f t="shared" si="93"/>
        <v>3</v>
      </c>
      <c r="O72" s="7">
        <f t="shared" si="93"/>
        <v>0</v>
      </c>
      <c r="P72" s="7">
        <f t="shared" si="93"/>
        <v>0</v>
      </c>
      <c r="Q72" s="7">
        <f t="shared" si="93"/>
        <v>2</v>
      </c>
      <c r="R72" s="7">
        <f t="shared" si="93"/>
        <v>5</v>
      </c>
      <c r="S72" s="7">
        <f t="shared" si="93"/>
        <v>4</v>
      </c>
      <c r="T72" s="7">
        <f t="shared" si="93"/>
        <v>4</v>
      </c>
      <c r="U72" s="7">
        <f t="shared" si="93"/>
        <v>2</v>
      </c>
      <c r="V72" s="7">
        <f t="shared" si="93"/>
        <v>2</v>
      </c>
      <c r="W72" s="7">
        <f t="shared" si="93"/>
        <v>1</v>
      </c>
      <c r="X72" s="7">
        <f t="shared" si="93"/>
        <v>3</v>
      </c>
      <c r="Y72" s="7">
        <f t="shared" si="93"/>
        <v>5</v>
      </c>
      <c r="Z72" s="7">
        <f t="shared" si="93"/>
        <v>4</v>
      </c>
      <c r="AA72" s="7">
        <f t="shared" si="93"/>
        <v>2</v>
      </c>
      <c r="AB72" s="7">
        <f t="shared" si="93"/>
        <v>0</v>
      </c>
      <c r="AC72" s="7">
        <f t="shared" si="93"/>
        <v>0</v>
      </c>
      <c r="AD72" s="7">
        <f t="shared" si="93"/>
        <v>0</v>
      </c>
      <c r="AE72" s="7">
        <f t="shared" si="93"/>
        <v>5</v>
      </c>
      <c r="AF72" s="7">
        <f t="shared" si="93"/>
        <v>0</v>
      </c>
      <c r="AG72" s="7">
        <f t="shared" si="93"/>
        <v>0</v>
      </c>
      <c r="AH72" s="7">
        <f t="shared" si="93"/>
        <v>0</v>
      </c>
      <c r="AI72" s="7">
        <f t="shared" si="93"/>
        <v>0</v>
      </c>
      <c r="AJ72" s="7"/>
      <c r="AK72" s="3"/>
    </row>
    <row r="73" spans="1:37" customFormat="1" outlineLevel="1">
      <c r="A73" s="4"/>
      <c r="B73" s="27" t="s">
        <v>111</v>
      </c>
      <c r="C73" s="7"/>
      <c r="D73" s="7"/>
      <c r="E73" s="7">
        <f t="shared" si="93"/>
        <v>5</v>
      </c>
      <c r="F73" s="7">
        <f t="shared" ref="F73" si="94">F49-E49</f>
        <v>0</v>
      </c>
      <c r="G73" s="7">
        <f t="shared" ref="G73" si="95">G49-F49</f>
        <v>0</v>
      </c>
      <c r="H73" s="7">
        <f t="shared" ref="H73" si="96">H49-G49</f>
        <v>0</v>
      </c>
      <c r="I73" s="7">
        <f t="shared" ref="I73" si="97">I49-H49</f>
        <v>2</v>
      </c>
      <c r="J73" s="7">
        <f t="shared" ref="J73" si="98">J49-I49</f>
        <v>1</v>
      </c>
      <c r="K73" s="7">
        <f t="shared" ref="K73" si="99">K49-J49</f>
        <v>2</v>
      </c>
      <c r="L73" s="7">
        <f t="shared" ref="L73" si="100">L49-K49</f>
        <v>2</v>
      </c>
      <c r="M73" s="7">
        <f t="shared" ref="M73" si="101">M49-L49</f>
        <v>2</v>
      </c>
      <c r="N73" s="7">
        <f t="shared" ref="N73" si="102">N49-M49</f>
        <v>3</v>
      </c>
      <c r="O73" s="7">
        <f t="shared" ref="O73" si="103">O49-N49</f>
        <v>0</v>
      </c>
      <c r="P73" s="7">
        <f t="shared" ref="P73" si="104">P49-O49</f>
        <v>0</v>
      </c>
      <c r="Q73" s="7">
        <f t="shared" ref="Q73" si="105">Q49-P49</f>
        <v>4</v>
      </c>
      <c r="R73" s="7">
        <f t="shared" ref="R73" si="106">R49-Q49</f>
        <v>3</v>
      </c>
      <c r="S73" s="7">
        <f t="shared" ref="S73" si="107">S49-R49</f>
        <v>2</v>
      </c>
      <c r="T73" s="7">
        <f t="shared" ref="T73" si="108">T49-S49</f>
        <v>2</v>
      </c>
      <c r="U73" s="7">
        <f t="shared" ref="U73" si="109">U49-T49</f>
        <v>3</v>
      </c>
      <c r="V73" s="7">
        <f t="shared" ref="V73" si="110">V49-U49</f>
        <v>4</v>
      </c>
      <c r="W73" s="7">
        <f t="shared" ref="W73" si="111">W49-V49</f>
        <v>1</v>
      </c>
      <c r="X73" s="7">
        <f t="shared" ref="X73" si="112">X49-W49</f>
        <v>1</v>
      </c>
      <c r="Y73" s="7">
        <f t="shared" ref="Y73" si="113">Y49-X49</f>
        <v>3</v>
      </c>
      <c r="Z73" s="7">
        <f t="shared" ref="Z73" si="114">Z49-Y49</f>
        <v>3.0999999999999091</v>
      </c>
      <c r="AA73" s="7">
        <f t="shared" ref="AA73" si="115">AA49-Z49</f>
        <v>2.1000000000001364</v>
      </c>
      <c r="AB73" s="7">
        <f t="shared" ref="AB73" si="116">AB49-AA49</f>
        <v>0</v>
      </c>
      <c r="AC73" s="7">
        <f t="shared" ref="AC73" si="117">AC49-AB49</f>
        <v>0</v>
      </c>
      <c r="AD73" s="7">
        <f t="shared" ref="AD73" si="118">AD49-AC49</f>
        <v>0</v>
      </c>
      <c r="AE73" s="7">
        <f t="shared" ref="AE73" si="119">AE49-AD49</f>
        <v>3.7999999999999545</v>
      </c>
      <c r="AF73" s="7">
        <f t="shared" ref="AF73" si="120">AF49-AE49</f>
        <v>2</v>
      </c>
      <c r="AG73" s="7">
        <f t="shared" ref="AG73" si="121">AG49-AF49</f>
        <v>3</v>
      </c>
      <c r="AH73" s="7">
        <f t="shared" ref="AH73" si="122">AH49-AG49</f>
        <v>2</v>
      </c>
      <c r="AI73" s="7">
        <f t="shared" ref="AI73" si="123">AI49-AH49</f>
        <v>1</v>
      </c>
      <c r="AJ73" s="7"/>
      <c r="AK73" s="3"/>
    </row>
    <row r="74" spans="1:37" customFormat="1" outlineLevel="1">
      <c r="A74" s="4"/>
      <c r="B74" s="27" t="s">
        <v>112</v>
      </c>
      <c r="C74" s="7"/>
      <c r="D74" s="7"/>
      <c r="E74" s="7">
        <f t="shared" ref="E74:AI74" si="124">E50-D50</f>
        <v>39</v>
      </c>
      <c r="F74" s="7">
        <f t="shared" si="124"/>
        <v>0</v>
      </c>
      <c r="G74" s="7">
        <f t="shared" si="124"/>
        <v>0</v>
      </c>
      <c r="H74" s="7">
        <f t="shared" si="124"/>
        <v>0</v>
      </c>
      <c r="I74" s="7">
        <f t="shared" si="124"/>
        <v>10</v>
      </c>
      <c r="J74" s="7">
        <f t="shared" si="124"/>
        <v>9</v>
      </c>
      <c r="K74" s="7">
        <f t="shared" si="124"/>
        <v>13</v>
      </c>
      <c r="L74" s="7">
        <f t="shared" si="124"/>
        <v>13</v>
      </c>
      <c r="M74" s="7">
        <f t="shared" si="124"/>
        <v>17</v>
      </c>
      <c r="N74" s="7">
        <f t="shared" si="124"/>
        <v>13</v>
      </c>
      <c r="O74" s="7">
        <f t="shared" si="124"/>
        <v>0</v>
      </c>
      <c r="P74" s="7">
        <f t="shared" si="124"/>
        <v>0</v>
      </c>
      <c r="Q74" s="7">
        <f t="shared" si="124"/>
        <v>29</v>
      </c>
      <c r="R74" s="7">
        <f t="shared" si="124"/>
        <v>15</v>
      </c>
      <c r="S74" s="7">
        <f t="shared" si="124"/>
        <v>17</v>
      </c>
      <c r="T74" s="7">
        <f t="shared" si="124"/>
        <v>16</v>
      </c>
      <c r="U74" s="7">
        <f t="shared" si="124"/>
        <v>11</v>
      </c>
      <c r="V74" s="7">
        <f t="shared" si="124"/>
        <v>15</v>
      </c>
      <c r="W74" s="7">
        <f t="shared" si="124"/>
        <v>5</v>
      </c>
      <c r="X74" s="7">
        <f t="shared" si="124"/>
        <v>8</v>
      </c>
      <c r="Y74" s="7">
        <f t="shared" si="124"/>
        <v>14</v>
      </c>
      <c r="Z74" s="7">
        <f t="shared" si="124"/>
        <v>17</v>
      </c>
      <c r="AA74" s="7">
        <f t="shared" si="124"/>
        <v>24</v>
      </c>
      <c r="AB74" s="7">
        <f t="shared" si="124"/>
        <v>0</v>
      </c>
      <c r="AC74" s="7">
        <f t="shared" si="124"/>
        <v>0</v>
      </c>
      <c r="AD74" s="7">
        <f t="shared" si="124"/>
        <v>0</v>
      </c>
      <c r="AE74" s="7">
        <f t="shared" si="124"/>
        <v>35</v>
      </c>
      <c r="AF74" s="7">
        <f t="shared" si="124"/>
        <v>12</v>
      </c>
      <c r="AG74" s="7">
        <f t="shared" si="124"/>
        <v>13</v>
      </c>
      <c r="AH74" s="7">
        <f t="shared" si="124"/>
        <v>11</v>
      </c>
      <c r="AI74" s="7">
        <f t="shared" si="124"/>
        <v>11</v>
      </c>
      <c r="AJ74" s="7"/>
      <c r="AK74" s="3"/>
    </row>
    <row r="75" spans="1:37" ht="28.5">
      <c r="B75" s="29" t="s">
        <v>95</v>
      </c>
      <c r="E75" s="35"/>
    </row>
    <row r="76" spans="1:37" ht="15.75" customHeight="1">
      <c r="B76" s="14"/>
      <c r="E76" s="35"/>
    </row>
    <row r="77" spans="1:37" ht="15.75" customHeight="1">
      <c r="B77" s="38"/>
      <c r="E77" s="35"/>
    </row>
    <row r="78" spans="1:37">
      <c r="B78" s="13"/>
      <c r="D78" s="37"/>
    </row>
    <row r="79" spans="1:37">
      <c r="B79" s="24" t="s">
        <v>78</v>
      </c>
      <c r="D79" s="35"/>
      <c r="G79" s="3" t="s">
        <v>35</v>
      </c>
    </row>
    <row r="80" spans="1:37">
      <c r="B80" s="13"/>
    </row>
    <row r="81" spans="2:36">
      <c r="B81" s="25"/>
      <c r="C81" s="26" t="s">
        <v>33</v>
      </c>
      <c r="D81" s="26">
        <v>31</v>
      </c>
      <c r="E81" s="26">
        <v>1</v>
      </c>
      <c r="F81" s="26">
        <v>2</v>
      </c>
      <c r="G81" s="26">
        <v>3</v>
      </c>
      <c r="H81" s="26">
        <v>4</v>
      </c>
      <c r="I81" s="26">
        <v>5</v>
      </c>
      <c r="J81" s="26">
        <v>6</v>
      </c>
      <c r="K81" s="26">
        <v>7</v>
      </c>
      <c r="L81" s="26">
        <v>8</v>
      </c>
      <c r="M81" s="26">
        <v>9</v>
      </c>
      <c r="N81" s="26">
        <v>10</v>
      </c>
      <c r="O81" s="26">
        <v>11</v>
      </c>
      <c r="P81" s="26">
        <v>12</v>
      </c>
      <c r="Q81" s="26">
        <v>13</v>
      </c>
      <c r="R81" s="26">
        <v>14</v>
      </c>
      <c r="S81" s="26">
        <v>15</v>
      </c>
      <c r="T81" s="26">
        <v>16</v>
      </c>
      <c r="U81" s="26">
        <v>17</v>
      </c>
      <c r="V81" s="26">
        <v>18</v>
      </c>
      <c r="W81" s="26">
        <v>19</v>
      </c>
      <c r="X81" s="26">
        <v>20</v>
      </c>
      <c r="Y81" s="26">
        <v>21</v>
      </c>
      <c r="Z81" s="26">
        <v>22</v>
      </c>
      <c r="AA81" s="26">
        <v>23</v>
      </c>
      <c r="AB81" s="26">
        <v>24</v>
      </c>
      <c r="AC81" s="26">
        <v>25</v>
      </c>
      <c r="AD81" s="26">
        <v>26</v>
      </c>
      <c r="AE81" s="26">
        <v>27</v>
      </c>
      <c r="AF81" s="26">
        <v>28</v>
      </c>
      <c r="AG81" s="26">
        <v>29</v>
      </c>
      <c r="AH81" s="26">
        <v>30</v>
      </c>
      <c r="AI81" s="26">
        <v>31</v>
      </c>
      <c r="AJ81" s="26" t="s">
        <v>32</v>
      </c>
    </row>
    <row r="82" spans="2:36">
      <c r="B82" s="15" t="s">
        <v>97</v>
      </c>
      <c r="D82" s="16"/>
      <c r="E82" s="16">
        <f>SUM(E53:E56)</f>
        <v>785</v>
      </c>
      <c r="F82" s="16">
        <f t="shared" ref="F82:AI82" si="125">SUM(F53:F56)</f>
        <v>0</v>
      </c>
      <c r="G82" s="16">
        <f t="shared" si="125"/>
        <v>0</v>
      </c>
      <c r="H82" s="16">
        <f t="shared" si="125"/>
        <v>0</v>
      </c>
      <c r="I82" s="16">
        <f t="shared" si="125"/>
        <v>16</v>
      </c>
      <c r="J82" s="16">
        <f t="shared" si="125"/>
        <v>390</v>
      </c>
      <c r="K82" s="16">
        <f t="shared" si="125"/>
        <v>442</v>
      </c>
      <c r="L82" s="16">
        <f t="shared" si="125"/>
        <v>410</v>
      </c>
      <c r="M82" s="16">
        <f t="shared" si="125"/>
        <v>338</v>
      </c>
      <c r="N82" s="16">
        <f t="shared" si="125"/>
        <v>371</v>
      </c>
      <c r="O82" s="16">
        <f t="shared" si="125"/>
        <v>0</v>
      </c>
      <c r="P82" s="16">
        <f t="shared" si="125"/>
        <v>0</v>
      </c>
      <c r="Q82" s="16">
        <f t="shared" si="125"/>
        <v>236</v>
      </c>
      <c r="R82" s="16">
        <f t="shared" si="125"/>
        <v>147</v>
      </c>
      <c r="S82" s="16">
        <f t="shared" si="125"/>
        <v>151</v>
      </c>
      <c r="T82" s="16">
        <f t="shared" si="125"/>
        <v>213</v>
      </c>
      <c r="U82" s="16">
        <f t="shared" si="125"/>
        <v>77</v>
      </c>
      <c r="V82" s="16">
        <f t="shared" si="125"/>
        <v>108</v>
      </c>
      <c r="W82" s="16">
        <f t="shared" si="125"/>
        <v>62</v>
      </c>
      <c r="X82" s="16">
        <f t="shared" si="125"/>
        <v>370</v>
      </c>
      <c r="Y82" s="16">
        <f t="shared" si="125"/>
        <v>281</v>
      </c>
      <c r="Z82" s="16">
        <f t="shared" si="125"/>
        <v>165</v>
      </c>
      <c r="AA82" s="16">
        <f t="shared" si="125"/>
        <v>156</v>
      </c>
      <c r="AB82" s="16">
        <f t="shared" si="125"/>
        <v>446</v>
      </c>
      <c r="AC82" s="16">
        <f t="shared" si="125"/>
        <v>0</v>
      </c>
      <c r="AD82" s="16">
        <f t="shared" si="125"/>
        <v>0</v>
      </c>
      <c r="AE82" s="16">
        <f t="shared" si="125"/>
        <v>195</v>
      </c>
      <c r="AF82" s="16">
        <f t="shared" si="125"/>
        <v>0</v>
      </c>
      <c r="AG82" s="16">
        <f t="shared" si="125"/>
        <v>1</v>
      </c>
      <c r="AH82" s="16">
        <f t="shared" si="125"/>
        <v>35</v>
      </c>
      <c r="AI82" s="16">
        <f t="shared" si="125"/>
        <v>49</v>
      </c>
      <c r="AJ82" s="15"/>
    </row>
    <row r="83" spans="2:36">
      <c r="B83" s="15" t="s">
        <v>77</v>
      </c>
      <c r="C83" s="15"/>
      <c r="D83" s="15"/>
      <c r="E83" s="16">
        <f>E64+E65</f>
        <v>564</v>
      </c>
      <c r="F83" s="16">
        <f t="shared" ref="F83:AI83" si="126">F64+F65</f>
        <v>0</v>
      </c>
      <c r="G83" s="16">
        <f t="shared" si="126"/>
        <v>0</v>
      </c>
      <c r="H83" s="16">
        <f t="shared" si="126"/>
        <v>0</v>
      </c>
      <c r="I83" s="16">
        <f t="shared" si="126"/>
        <v>30</v>
      </c>
      <c r="J83" s="16">
        <f t="shared" si="126"/>
        <v>314</v>
      </c>
      <c r="K83" s="16">
        <f t="shared" si="126"/>
        <v>378</v>
      </c>
      <c r="L83" s="16">
        <f t="shared" si="126"/>
        <v>152</v>
      </c>
      <c r="M83" s="16">
        <f t="shared" si="126"/>
        <v>317</v>
      </c>
      <c r="N83" s="16">
        <f t="shared" si="126"/>
        <v>303</v>
      </c>
      <c r="O83" s="16">
        <f t="shared" si="126"/>
        <v>0</v>
      </c>
      <c r="P83" s="16">
        <f t="shared" si="126"/>
        <v>0</v>
      </c>
      <c r="Q83" s="16">
        <f t="shared" si="126"/>
        <v>300</v>
      </c>
      <c r="R83" s="16">
        <f t="shared" si="126"/>
        <v>302</v>
      </c>
      <c r="S83" s="16">
        <f t="shared" si="126"/>
        <v>277</v>
      </c>
      <c r="T83" s="16">
        <f t="shared" si="126"/>
        <v>266</v>
      </c>
      <c r="U83" s="16">
        <f t="shared" si="126"/>
        <v>256</v>
      </c>
      <c r="V83" s="16">
        <f t="shared" si="126"/>
        <v>126</v>
      </c>
      <c r="W83" s="16">
        <f t="shared" si="126"/>
        <v>36</v>
      </c>
      <c r="X83" s="16">
        <f t="shared" si="126"/>
        <v>275</v>
      </c>
      <c r="Y83" s="16">
        <f t="shared" si="126"/>
        <v>404</v>
      </c>
      <c r="Z83" s="16">
        <f t="shared" si="126"/>
        <v>278</v>
      </c>
      <c r="AA83" s="16">
        <f t="shared" si="126"/>
        <v>288</v>
      </c>
      <c r="AB83" s="16">
        <f t="shared" si="126"/>
        <v>0</v>
      </c>
      <c r="AC83" s="16">
        <f t="shared" si="126"/>
        <v>0</v>
      </c>
      <c r="AD83" s="16">
        <f t="shared" si="126"/>
        <v>0</v>
      </c>
      <c r="AE83" s="16">
        <f t="shared" si="126"/>
        <v>0</v>
      </c>
      <c r="AF83" s="16">
        <f t="shared" si="126"/>
        <v>456</v>
      </c>
      <c r="AG83" s="16">
        <f t="shared" si="126"/>
        <v>14</v>
      </c>
      <c r="AH83" s="16">
        <f t="shared" si="126"/>
        <v>18</v>
      </c>
      <c r="AI83" s="16">
        <f t="shared" si="126"/>
        <v>18</v>
      </c>
      <c r="AJ83" s="15"/>
    </row>
    <row r="84" spans="2:36">
      <c r="B84" s="15" t="s">
        <v>51</v>
      </c>
      <c r="C84" s="15"/>
      <c r="D84" s="15"/>
      <c r="E84" s="16">
        <f>E60</f>
        <v>74</v>
      </c>
      <c r="F84" s="16">
        <f t="shared" ref="F84:AI84" si="127">F60</f>
        <v>0</v>
      </c>
      <c r="G84" s="16">
        <f t="shared" si="127"/>
        <v>0</v>
      </c>
      <c r="H84" s="16">
        <f t="shared" si="127"/>
        <v>0</v>
      </c>
      <c r="I84" s="16">
        <f t="shared" si="127"/>
        <v>0</v>
      </c>
      <c r="J84" s="16">
        <f t="shared" si="127"/>
        <v>49</v>
      </c>
      <c r="K84" s="16">
        <f t="shared" si="127"/>
        <v>52</v>
      </c>
      <c r="L84" s="16">
        <f t="shared" si="127"/>
        <v>54</v>
      </c>
      <c r="M84" s="16">
        <f t="shared" si="127"/>
        <v>58</v>
      </c>
      <c r="N84" s="16">
        <f t="shared" si="127"/>
        <v>42</v>
      </c>
      <c r="O84" s="16">
        <f t="shared" si="127"/>
        <v>0</v>
      </c>
      <c r="P84" s="16">
        <f t="shared" si="127"/>
        <v>0</v>
      </c>
      <c r="Q84" s="16">
        <f t="shared" si="127"/>
        <v>26</v>
      </c>
      <c r="R84" s="16">
        <f t="shared" si="127"/>
        <v>80</v>
      </c>
      <c r="S84" s="16">
        <f t="shared" si="127"/>
        <v>47</v>
      </c>
      <c r="T84" s="16">
        <f t="shared" si="127"/>
        <v>65</v>
      </c>
      <c r="U84" s="16">
        <f t="shared" si="127"/>
        <v>35</v>
      </c>
      <c r="V84" s="16">
        <f t="shared" si="127"/>
        <v>16</v>
      </c>
      <c r="W84" s="16">
        <f t="shared" si="127"/>
        <v>0</v>
      </c>
      <c r="X84" s="16">
        <f t="shared" si="127"/>
        <v>79</v>
      </c>
      <c r="Y84" s="16">
        <f t="shared" si="127"/>
        <v>76</v>
      </c>
      <c r="Z84" s="16">
        <f t="shared" si="127"/>
        <v>76</v>
      </c>
      <c r="AA84" s="16">
        <f t="shared" si="127"/>
        <v>40</v>
      </c>
      <c r="AB84" s="16">
        <f t="shared" si="127"/>
        <v>0</v>
      </c>
      <c r="AC84" s="16">
        <f t="shared" si="127"/>
        <v>0</v>
      </c>
      <c r="AD84" s="16">
        <f t="shared" si="127"/>
        <v>0</v>
      </c>
      <c r="AE84" s="16">
        <f t="shared" si="127"/>
        <v>0</v>
      </c>
      <c r="AF84" s="16">
        <f t="shared" si="127"/>
        <v>76</v>
      </c>
      <c r="AG84" s="16">
        <f t="shared" si="127"/>
        <v>0</v>
      </c>
      <c r="AH84" s="16">
        <f t="shared" si="127"/>
        <v>0</v>
      </c>
      <c r="AI84" s="16">
        <f t="shared" si="127"/>
        <v>0</v>
      </c>
      <c r="AJ84" s="15"/>
    </row>
    <row r="85" spans="2:36">
      <c r="B85" s="15" t="s">
        <v>16</v>
      </c>
      <c r="C85" s="15"/>
      <c r="D85" s="15"/>
      <c r="E85" s="16">
        <f>E74</f>
        <v>39</v>
      </c>
      <c r="F85" s="16">
        <f t="shared" ref="F85:AI85" si="128">F74</f>
        <v>0</v>
      </c>
      <c r="G85" s="16">
        <f t="shared" si="128"/>
        <v>0</v>
      </c>
      <c r="H85" s="16">
        <f t="shared" si="128"/>
        <v>0</v>
      </c>
      <c r="I85" s="16">
        <f t="shared" si="128"/>
        <v>10</v>
      </c>
      <c r="J85" s="16">
        <f t="shared" si="128"/>
        <v>9</v>
      </c>
      <c r="K85" s="16">
        <f t="shared" si="128"/>
        <v>13</v>
      </c>
      <c r="L85" s="16">
        <f t="shared" si="128"/>
        <v>13</v>
      </c>
      <c r="M85" s="16">
        <f t="shared" si="128"/>
        <v>17</v>
      </c>
      <c r="N85" s="16">
        <f t="shared" si="128"/>
        <v>13</v>
      </c>
      <c r="O85" s="16">
        <f t="shared" si="128"/>
        <v>0</v>
      </c>
      <c r="P85" s="16">
        <f t="shared" si="128"/>
        <v>0</v>
      </c>
      <c r="Q85" s="16">
        <f t="shared" si="128"/>
        <v>29</v>
      </c>
      <c r="R85" s="16">
        <f t="shared" si="128"/>
        <v>15</v>
      </c>
      <c r="S85" s="16">
        <f t="shared" si="128"/>
        <v>17</v>
      </c>
      <c r="T85" s="16">
        <f t="shared" si="128"/>
        <v>16</v>
      </c>
      <c r="U85" s="16">
        <f t="shared" si="128"/>
        <v>11</v>
      </c>
      <c r="V85" s="16">
        <f t="shared" si="128"/>
        <v>15</v>
      </c>
      <c r="W85" s="16">
        <f t="shared" si="128"/>
        <v>5</v>
      </c>
      <c r="X85" s="16">
        <f t="shared" si="128"/>
        <v>8</v>
      </c>
      <c r="Y85" s="16">
        <f t="shared" si="128"/>
        <v>14</v>
      </c>
      <c r="Z85" s="16">
        <f t="shared" si="128"/>
        <v>17</v>
      </c>
      <c r="AA85" s="16">
        <f t="shared" si="128"/>
        <v>24</v>
      </c>
      <c r="AB85" s="16">
        <f t="shared" si="128"/>
        <v>0</v>
      </c>
      <c r="AC85" s="16">
        <f t="shared" si="128"/>
        <v>0</v>
      </c>
      <c r="AD85" s="16">
        <f t="shared" si="128"/>
        <v>0</v>
      </c>
      <c r="AE85" s="16">
        <f t="shared" si="128"/>
        <v>35</v>
      </c>
      <c r="AF85" s="16">
        <f t="shared" si="128"/>
        <v>12</v>
      </c>
      <c r="AG85" s="16">
        <f t="shared" si="128"/>
        <v>13</v>
      </c>
      <c r="AH85" s="16">
        <f t="shared" si="128"/>
        <v>11</v>
      </c>
      <c r="AI85" s="16">
        <f t="shared" si="128"/>
        <v>11</v>
      </c>
      <c r="AJ85" s="15"/>
    </row>
    <row r="86" spans="2:36">
      <c r="B86" s="15" t="s">
        <v>59</v>
      </c>
      <c r="C86" s="16"/>
      <c r="D86" s="16"/>
      <c r="E86" s="16">
        <f>SUM(E87:E90)</f>
        <v>535</v>
      </c>
      <c r="F86" s="16">
        <f t="shared" ref="F86:AI86" si="129">SUM(F87:F90)</f>
        <v>0</v>
      </c>
      <c r="G86" s="16">
        <f t="shared" si="129"/>
        <v>0</v>
      </c>
      <c r="H86" s="16">
        <f t="shared" si="129"/>
        <v>0</v>
      </c>
      <c r="I86" s="16">
        <f t="shared" si="129"/>
        <v>26.300000000000182</v>
      </c>
      <c r="J86" s="16">
        <f t="shared" si="129"/>
        <v>313</v>
      </c>
      <c r="K86" s="16">
        <f t="shared" si="129"/>
        <v>324.5</v>
      </c>
      <c r="L86" s="16">
        <f t="shared" si="129"/>
        <v>118.69999999999982</v>
      </c>
      <c r="M86" s="16">
        <f t="shared" si="129"/>
        <v>302.69999999999982</v>
      </c>
      <c r="N86" s="16">
        <f t="shared" si="129"/>
        <v>278.69999999999982</v>
      </c>
      <c r="O86" s="16">
        <f t="shared" si="129"/>
        <v>0</v>
      </c>
      <c r="P86" s="16">
        <f t="shared" si="129"/>
        <v>0</v>
      </c>
      <c r="Q86" s="16">
        <f t="shared" si="129"/>
        <v>284.20000000000073</v>
      </c>
      <c r="R86" s="16">
        <f t="shared" si="129"/>
        <v>244.39999999999964</v>
      </c>
      <c r="S86" s="16">
        <f t="shared" si="129"/>
        <v>248.5</v>
      </c>
      <c r="T86" s="16">
        <f t="shared" si="129"/>
        <v>228</v>
      </c>
      <c r="U86" s="16">
        <f t="shared" si="129"/>
        <v>234</v>
      </c>
      <c r="V86" s="16">
        <f t="shared" si="129"/>
        <v>121.19999999999982</v>
      </c>
      <c r="W86" s="16">
        <f t="shared" si="129"/>
        <v>34.800000000000182</v>
      </c>
      <c r="X86" s="16">
        <f t="shared" si="129"/>
        <v>248</v>
      </c>
      <c r="Y86" s="16">
        <f t="shared" si="129"/>
        <v>352</v>
      </c>
      <c r="Z86" s="16">
        <f t="shared" si="129"/>
        <v>238.90000000000009</v>
      </c>
      <c r="AA86" s="16">
        <f t="shared" si="129"/>
        <v>250.89999999999986</v>
      </c>
      <c r="AB86" s="16">
        <f t="shared" si="129"/>
        <v>0</v>
      </c>
      <c r="AC86" s="16">
        <f t="shared" si="129"/>
        <v>0</v>
      </c>
      <c r="AD86" s="16">
        <f t="shared" si="129"/>
        <v>0</v>
      </c>
      <c r="AE86" s="16">
        <f t="shared" si="129"/>
        <v>-30.799999999999955</v>
      </c>
      <c r="AF86" s="16">
        <f t="shared" si="129"/>
        <v>453</v>
      </c>
      <c r="AG86" s="16">
        <f t="shared" si="129"/>
        <v>10</v>
      </c>
      <c r="AH86" s="16">
        <f t="shared" si="129"/>
        <v>16</v>
      </c>
      <c r="AI86" s="16">
        <f t="shared" si="129"/>
        <v>16</v>
      </c>
      <c r="AJ86" s="17">
        <f>SUM(E86:P86)</f>
        <v>1898.8999999999996</v>
      </c>
    </row>
    <row r="87" spans="2:36">
      <c r="B87" s="18" t="s">
        <v>60</v>
      </c>
      <c r="C87" s="16"/>
      <c r="D87" s="16"/>
      <c r="E87" s="16">
        <f>(E64+E65)-E66-E67-E68-E69-E70-E71-E72-E73</f>
        <v>530</v>
      </c>
      <c r="F87" s="16">
        <f t="shared" ref="F87:AI87" si="130">(F64+F65)-F66-F67-F68-F69-F70-F71-F72-F73</f>
        <v>0</v>
      </c>
      <c r="G87" s="16">
        <f t="shared" si="130"/>
        <v>0</v>
      </c>
      <c r="H87" s="16">
        <f t="shared" si="130"/>
        <v>0</v>
      </c>
      <c r="I87" s="16">
        <f t="shared" si="130"/>
        <v>26.300000000000182</v>
      </c>
      <c r="J87" s="16">
        <f t="shared" si="130"/>
        <v>311</v>
      </c>
      <c r="K87" s="16">
        <f t="shared" si="130"/>
        <v>319.5</v>
      </c>
      <c r="L87" s="16">
        <f t="shared" si="130"/>
        <v>114.69999999999982</v>
      </c>
      <c r="M87" s="16">
        <f t="shared" si="130"/>
        <v>299.69999999999982</v>
      </c>
      <c r="N87" s="16">
        <f t="shared" si="130"/>
        <v>275.69999999999982</v>
      </c>
      <c r="O87" s="16">
        <f t="shared" si="130"/>
        <v>0</v>
      </c>
      <c r="P87" s="16">
        <f t="shared" si="130"/>
        <v>0</v>
      </c>
      <c r="Q87" s="16">
        <f t="shared" si="130"/>
        <v>282.20000000000073</v>
      </c>
      <c r="R87" s="16">
        <f t="shared" si="130"/>
        <v>239.39999999999964</v>
      </c>
      <c r="S87" s="16">
        <f t="shared" si="130"/>
        <v>244.5</v>
      </c>
      <c r="T87" s="16">
        <f t="shared" si="130"/>
        <v>224</v>
      </c>
      <c r="U87" s="16">
        <f t="shared" si="130"/>
        <v>232</v>
      </c>
      <c r="V87" s="16">
        <f t="shared" si="130"/>
        <v>119.19999999999982</v>
      </c>
      <c r="W87" s="16">
        <f t="shared" si="130"/>
        <v>34.800000000000182</v>
      </c>
      <c r="X87" s="16">
        <f t="shared" si="130"/>
        <v>238</v>
      </c>
      <c r="Y87" s="16">
        <f t="shared" si="130"/>
        <v>331</v>
      </c>
      <c r="Z87" s="16">
        <f t="shared" si="130"/>
        <v>224.90000000000009</v>
      </c>
      <c r="AA87" s="16">
        <f t="shared" si="130"/>
        <v>240.89999999999986</v>
      </c>
      <c r="AB87" s="16">
        <f t="shared" si="130"/>
        <v>0</v>
      </c>
      <c r="AC87" s="16">
        <f t="shared" si="130"/>
        <v>0</v>
      </c>
      <c r="AD87" s="16">
        <f t="shared" si="130"/>
        <v>0</v>
      </c>
      <c r="AE87" s="16">
        <f t="shared" si="130"/>
        <v>-46.799999999999955</v>
      </c>
      <c r="AF87" s="16">
        <f t="shared" si="130"/>
        <v>453</v>
      </c>
      <c r="AG87" s="16">
        <f t="shared" si="130"/>
        <v>10</v>
      </c>
      <c r="AH87" s="16">
        <f t="shared" si="130"/>
        <v>16</v>
      </c>
      <c r="AI87" s="16">
        <f t="shared" si="130"/>
        <v>16</v>
      </c>
      <c r="AJ87" s="17"/>
    </row>
    <row r="88" spans="2:36">
      <c r="B88" s="18" t="s">
        <v>52</v>
      </c>
      <c r="C88" s="16"/>
      <c r="D88" s="16"/>
      <c r="E88" s="16">
        <f>E66</f>
        <v>0</v>
      </c>
      <c r="F88" s="16">
        <f t="shared" ref="F88:AI88" si="131">F66</f>
        <v>0</v>
      </c>
      <c r="G88" s="16">
        <f t="shared" si="131"/>
        <v>0</v>
      </c>
      <c r="H88" s="16">
        <f t="shared" si="131"/>
        <v>0</v>
      </c>
      <c r="I88" s="16">
        <f t="shared" si="131"/>
        <v>0</v>
      </c>
      <c r="J88" s="16">
        <f t="shared" si="131"/>
        <v>0</v>
      </c>
      <c r="K88" s="16">
        <f t="shared" si="131"/>
        <v>0</v>
      </c>
      <c r="L88" s="16">
        <f t="shared" si="131"/>
        <v>0</v>
      </c>
      <c r="M88" s="16">
        <f t="shared" si="131"/>
        <v>0</v>
      </c>
      <c r="N88" s="16">
        <f t="shared" si="131"/>
        <v>0</v>
      </c>
      <c r="O88" s="16">
        <f t="shared" si="131"/>
        <v>0</v>
      </c>
      <c r="P88" s="16">
        <f t="shared" si="131"/>
        <v>0</v>
      </c>
      <c r="Q88" s="16">
        <f t="shared" si="131"/>
        <v>0</v>
      </c>
      <c r="R88" s="16">
        <f t="shared" si="131"/>
        <v>0</v>
      </c>
      <c r="S88" s="16">
        <f t="shared" si="131"/>
        <v>0</v>
      </c>
      <c r="T88" s="16">
        <f t="shared" si="131"/>
        <v>0</v>
      </c>
      <c r="U88" s="16">
        <f t="shared" si="131"/>
        <v>0</v>
      </c>
      <c r="V88" s="16">
        <f t="shared" si="131"/>
        <v>0</v>
      </c>
      <c r="W88" s="16">
        <f t="shared" si="131"/>
        <v>0</v>
      </c>
      <c r="X88" s="16">
        <f t="shared" si="131"/>
        <v>0</v>
      </c>
      <c r="Y88" s="16">
        <f t="shared" si="131"/>
        <v>0</v>
      </c>
      <c r="Z88" s="16">
        <f t="shared" si="131"/>
        <v>0</v>
      </c>
      <c r="AA88" s="16">
        <f t="shared" si="131"/>
        <v>0</v>
      </c>
      <c r="AB88" s="16">
        <f t="shared" si="131"/>
        <v>0</v>
      </c>
      <c r="AC88" s="16">
        <f t="shared" si="131"/>
        <v>0</v>
      </c>
      <c r="AD88" s="16">
        <f t="shared" si="131"/>
        <v>0</v>
      </c>
      <c r="AE88" s="16">
        <f t="shared" si="131"/>
        <v>0</v>
      </c>
      <c r="AF88" s="16">
        <f t="shared" si="131"/>
        <v>0</v>
      </c>
      <c r="AG88" s="16">
        <f t="shared" si="131"/>
        <v>0</v>
      </c>
      <c r="AH88" s="16">
        <f t="shared" si="131"/>
        <v>0</v>
      </c>
      <c r="AI88" s="16">
        <f t="shared" si="131"/>
        <v>0</v>
      </c>
      <c r="AJ88" s="17"/>
    </row>
    <row r="89" spans="2:36">
      <c r="B89" s="18" t="s">
        <v>63</v>
      </c>
      <c r="C89" s="36"/>
      <c r="D89" s="16"/>
      <c r="E89" s="16">
        <f>E72</f>
        <v>5</v>
      </c>
      <c r="F89" s="16">
        <f t="shared" ref="F89:AI89" si="132">F72</f>
        <v>0</v>
      </c>
      <c r="G89" s="16">
        <f t="shared" si="132"/>
        <v>0</v>
      </c>
      <c r="H89" s="16">
        <f t="shared" si="132"/>
        <v>0</v>
      </c>
      <c r="I89" s="16">
        <f t="shared" si="132"/>
        <v>0</v>
      </c>
      <c r="J89" s="16">
        <f t="shared" si="132"/>
        <v>2</v>
      </c>
      <c r="K89" s="16">
        <f t="shared" si="132"/>
        <v>5</v>
      </c>
      <c r="L89" s="16">
        <f t="shared" si="132"/>
        <v>4</v>
      </c>
      <c r="M89" s="16">
        <f t="shared" si="132"/>
        <v>3</v>
      </c>
      <c r="N89" s="16">
        <f t="shared" si="132"/>
        <v>3</v>
      </c>
      <c r="O89" s="16">
        <f t="shared" si="132"/>
        <v>0</v>
      </c>
      <c r="P89" s="16">
        <f t="shared" si="132"/>
        <v>0</v>
      </c>
      <c r="Q89" s="16">
        <f t="shared" si="132"/>
        <v>2</v>
      </c>
      <c r="R89" s="16">
        <f t="shared" si="132"/>
        <v>5</v>
      </c>
      <c r="S89" s="16">
        <f t="shared" si="132"/>
        <v>4</v>
      </c>
      <c r="T89" s="16">
        <f t="shared" si="132"/>
        <v>4</v>
      </c>
      <c r="U89" s="16">
        <f t="shared" si="132"/>
        <v>2</v>
      </c>
      <c r="V89" s="16">
        <f t="shared" si="132"/>
        <v>2</v>
      </c>
      <c r="W89" s="16">
        <f t="shared" si="132"/>
        <v>1</v>
      </c>
      <c r="X89" s="16">
        <f t="shared" si="132"/>
        <v>3</v>
      </c>
      <c r="Y89" s="16">
        <f t="shared" si="132"/>
        <v>5</v>
      </c>
      <c r="Z89" s="16">
        <f t="shared" si="132"/>
        <v>4</v>
      </c>
      <c r="AA89" s="16">
        <f t="shared" si="132"/>
        <v>2</v>
      </c>
      <c r="AB89" s="16">
        <f t="shared" si="132"/>
        <v>0</v>
      </c>
      <c r="AC89" s="16">
        <f t="shared" si="132"/>
        <v>0</v>
      </c>
      <c r="AD89" s="16">
        <f t="shared" si="132"/>
        <v>0</v>
      </c>
      <c r="AE89" s="16">
        <f t="shared" si="132"/>
        <v>5</v>
      </c>
      <c r="AF89" s="16">
        <f t="shared" si="132"/>
        <v>0</v>
      </c>
      <c r="AG89" s="16">
        <f t="shared" si="132"/>
        <v>0</v>
      </c>
      <c r="AH89" s="16">
        <f t="shared" si="132"/>
        <v>0</v>
      </c>
      <c r="AI89" s="16">
        <f t="shared" si="132"/>
        <v>0</v>
      </c>
      <c r="AJ89" s="17"/>
    </row>
    <row r="90" spans="2:36">
      <c r="B90" s="18" t="s">
        <v>62</v>
      </c>
      <c r="C90" s="36"/>
      <c r="D90" s="16"/>
      <c r="E90" s="16">
        <f>E71</f>
        <v>0</v>
      </c>
      <c r="F90" s="16">
        <f t="shared" ref="F90:AI90" si="133">F71</f>
        <v>0</v>
      </c>
      <c r="G90" s="16">
        <f t="shared" si="133"/>
        <v>0</v>
      </c>
      <c r="H90" s="16">
        <f t="shared" si="133"/>
        <v>0</v>
      </c>
      <c r="I90" s="16">
        <f t="shared" si="133"/>
        <v>0</v>
      </c>
      <c r="J90" s="16">
        <f t="shared" si="133"/>
        <v>0</v>
      </c>
      <c r="K90" s="16">
        <f t="shared" si="133"/>
        <v>0</v>
      </c>
      <c r="L90" s="16">
        <f t="shared" si="133"/>
        <v>0</v>
      </c>
      <c r="M90" s="16">
        <f t="shared" si="133"/>
        <v>0</v>
      </c>
      <c r="N90" s="16">
        <f t="shared" si="133"/>
        <v>0</v>
      </c>
      <c r="O90" s="16">
        <f t="shared" si="133"/>
        <v>0</v>
      </c>
      <c r="P90" s="16">
        <f t="shared" si="133"/>
        <v>0</v>
      </c>
      <c r="Q90" s="16">
        <f t="shared" si="133"/>
        <v>0</v>
      </c>
      <c r="R90" s="16">
        <f t="shared" si="133"/>
        <v>0</v>
      </c>
      <c r="S90" s="16">
        <f t="shared" si="133"/>
        <v>0</v>
      </c>
      <c r="T90" s="16">
        <f t="shared" si="133"/>
        <v>0</v>
      </c>
      <c r="U90" s="16">
        <f t="shared" si="133"/>
        <v>0</v>
      </c>
      <c r="V90" s="16">
        <f t="shared" si="133"/>
        <v>0</v>
      </c>
      <c r="W90" s="16">
        <f t="shared" si="133"/>
        <v>-1</v>
      </c>
      <c r="X90" s="16">
        <f t="shared" si="133"/>
        <v>7</v>
      </c>
      <c r="Y90" s="16">
        <f t="shared" si="133"/>
        <v>16</v>
      </c>
      <c r="Z90" s="16">
        <f t="shared" si="133"/>
        <v>10</v>
      </c>
      <c r="AA90" s="16">
        <f t="shared" si="133"/>
        <v>8</v>
      </c>
      <c r="AB90" s="16">
        <f t="shared" si="133"/>
        <v>0</v>
      </c>
      <c r="AC90" s="16">
        <f t="shared" si="133"/>
        <v>0</v>
      </c>
      <c r="AD90" s="16">
        <f t="shared" si="133"/>
        <v>0</v>
      </c>
      <c r="AE90" s="16">
        <f t="shared" si="133"/>
        <v>11</v>
      </c>
      <c r="AF90" s="16">
        <f t="shared" si="133"/>
        <v>0</v>
      </c>
      <c r="AG90" s="16">
        <f t="shared" si="133"/>
        <v>0</v>
      </c>
      <c r="AH90" s="16">
        <f t="shared" si="133"/>
        <v>0</v>
      </c>
      <c r="AI90" s="16">
        <f t="shared" si="133"/>
        <v>0</v>
      </c>
      <c r="AJ90" s="17"/>
    </row>
    <row r="91" spans="2:36">
      <c r="B91" s="18" t="s">
        <v>141</v>
      </c>
      <c r="C91" s="16"/>
      <c r="D91" s="16"/>
      <c r="E91" s="16">
        <f>E73</f>
        <v>5</v>
      </c>
      <c r="F91" s="16">
        <f t="shared" ref="F91:AI91" si="134">F73</f>
        <v>0</v>
      </c>
      <c r="G91" s="16">
        <f t="shared" si="134"/>
        <v>0</v>
      </c>
      <c r="H91" s="16">
        <f t="shared" si="134"/>
        <v>0</v>
      </c>
      <c r="I91" s="16">
        <f t="shared" si="134"/>
        <v>2</v>
      </c>
      <c r="J91" s="16">
        <f t="shared" si="134"/>
        <v>1</v>
      </c>
      <c r="K91" s="16">
        <f t="shared" si="134"/>
        <v>2</v>
      </c>
      <c r="L91" s="16">
        <f t="shared" si="134"/>
        <v>2</v>
      </c>
      <c r="M91" s="16">
        <f t="shared" si="134"/>
        <v>2</v>
      </c>
      <c r="N91" s="16">
        <f t="shared" si="134"/>
        <v>3</v>
      </c>
      <c r="O91" s="16">
        <f t="shared" si="134"/>
        <v>0</v>
      </c>
      <c r="P91" s="16">
        <f t="shared" si="134"/>
        <v>0</v>
      </c>
      <c r="Q91" s="16">
        <f t="shared" si="134"/>
        <v>4</v>
      </c>
      <c r="R91" s="16">
        <f t="shared" si="134"/>
        <v>3</v>
      </c>
      <c r="S91" s="16">
        <f t="shared" si="134"/>
        <v>2</v>
      </c>
      <c r="T91" s="16">
        <f t="shared" si="134"/>
        <v>2</v>
      </c>
      <c r="U91" s="16">
        <f t="shared" si="134"/>
        <v>3</v>
      </c>
      <c r="V91" s="16">
        <f t="shared" si="134"/>
        <v>4</v>
      </c>
      <c r="W91" s="16">
        <f t="shared" si="134"/>
        <v>1</v>
      </c>
      <c r="X91" s="16">
        <f t="shared" si="134"/>
        <v>1</v>
      </c>
      <c r="Y91" s="16">
        <f t="shared" si="134"/>
        <v>3</v>
      </c>
      <c r="Z91" s="16">
        <f t="shared" si="134"/>
        <v>3.0999999999999091</v>
      </c>
      <c r="AA91" s="16">
        <f t="shared" si="134"/>
        <v>2.1000000000001364</v>
      </c>
      <c r="AB91" s="16">
        <f t="shared" si="134"/>
        <v>0</v>
      </c>
      <c r="AC91" s="16">
        <f t="shared" si="134"/>
        <v>0</v>
      </c>
      <c r="AD91" s="16">
        <f t="shared" si="134"/>
        <v>0</v>
      </c>
      <c r="AE91" s="16">
        <f t="shared" si="134"/>
        <v>3.7999999999999545</v>
      </c>
      <c r="AF91" s="16">
        <f t="shared" si="134"/>
        <v>2</v>
      </c>
      <c r="AG91" s="16">
        <f t="shared" si="134"/>
        <v>3</v>
      </c>
      <c r="AH91" s="16">
        <f t="shared" si="134"/>
        <v>2</v>
      </c>
      <c r="AI91" s="16">
        <f t="shared" si="134"/>
        <v>1</v>
      </c>
      <c r="AJ91" s="17"/>
    </row>
    <row r="92" spans="2:36">
      <c r="B92" s="15" t="s">
        <v>61</v>
      </c>
      <c r="C92" s="16"/>
      <c r="D92" s="16"/>
      <c r="E92" s="16">
        <f>SUM(E93:E96)</f>
        <v>24</v>
      </c>
      <c r="F92" s="16">
        <f t="shared" ref="F92:AI92" si="135">SUM(F93:F96)</f>
        <v>1</v>
      </c>
      <c r="G92" s="16">
        <f t="shared" si="135"/>
        <v>2</v>
      </c>
      <c r="H92" s="16">
        <f t="shared" si="135"/>
        <v>3</v>
      </c>
      <c r="I92" s="16">
        <f t="shared" si="135"/>
        <v>5.6999999999998181</v>
      </c>
      <c r="J92" s="16">
        <f t="shared" si="135"/>
        <v>5</v>
      </c>
      <c r="K92" s="16">
        <f t="shared" si="135"/>
        <v>57.5</v>
      </c>
      <c r="L92" s="16">
        <f t="shared" si="135"/>
        <v>38.300000000000182</v>
      </c>
      <c r="M92" s="16">
        <f t="shared" si="135"/>
        <v>20.300000000000182</v>
      </c>
      <c r="N92" s="16">
        <f t="shared" si="135"/>
        <v>30.300000000000182</v>
      </c>
      <c r="O92" s="16">
        <f t="shared" si="135"/>
        <v>10</v>
      </c>
      <c r="P92" s="16">
        <f t="shared" si="135"/>
        <v>11</v>
      </c>
      <c r="Q92" s="16">
        <f t="shared" si="135"/>
        <v>23.799999999999272</v>
      </c>
      <c r="R92" s="16">
        <f t="shared" si="135"/>
        <v>67.600000000000364</v>
      </c>
      <c r="S92" s="16">
        <f t="shared" si="135"/>
        <v>40.5</v>
      </c>
      <c r="T92" s="16">
        <f t="shared" si="135"/>
        <v>51</v>
      </c>
      <c r="U92" s="16">
        <f t="shared" si="135"/>
        <v>35</v>
      </c>
      <c r="V92" s="16">
        <f t="shared" si="135"/>
        <v>17.800000000000182</v>
      </c>
      <c r="W92" s="16">
        <f t="shared" si="135"/>
        <v>18.199999999999818</v>
      </c>
      <c r="X92" s="16">
        <f t="shared" si="135"/>
        <v>45</v>
      </c>
      <c r="Y92" s="16">
        <f t="shared" si="135"/>
        <v>69</v>
      </c>
      <c r="Z92" s="16">
        <f t="shared" si="135"/>
        <v>57</v>
      </c>
      <c r="AA92" s="16">
        <f t="shared" si="135"/>
        <v>57</v>
      </c>
      <c r="AB92" s="16">
        <f t="shared" si="135"/>
        <v>23</v>
      </c>
      <c r="AC92" s="16">
        <f t="shared" si="135"/>
        <v>24</v>
      </c>
      <c r="AD92" s="16">
        <f t="shared" si="135"/>
        <v>25</v>
      </c>
      <c r="AE92" s="16">
        <f t="shared" si="135"/>
        <v>53</v>
      </c>
      <c r="AF92" s="16">
        <f t="shared" si="135"/>
        <v>28</v>
      </c>
      <c r="AG92" s="16">
        <f t="shared" si="135"/>
        <v>29</v>
      </c>
      <c r="AH92" s="16">
        <f t="shared" si="135"/>
        <v>29</v>
      </c>
      <c r="AI92" s="16">
        <f t="shared" si="135"/>
        <v>31</v>
      </c>
      <c r="AJ92" s="17">
        <f>SUM(E92:P92)</f>
        <v>208.10000000000036</v>
      </c>
    </row>
    <row r="93" spans="2:36">
      <c r="B93" s="18" t="s">
        <v>65</v>
      </c>
      <c r="C93" s="16"/>
      <c r="D93" s="16"/>
      <c r="E93" s="16">
        <f>(E67)</f>
        <v>0</v>
      </c>
      <c r="F93" s="16">
        <f t="shared" ref="F93:AI93" si="136">(F67)</f>
        <v>0</v>
      </c>
      <c r="G93" s="16">
        <f t="shared" si="136"/>
        <v>0</v>
      </c>
      <c r="H93" s="16">
        <f t="shared" si="136"/>
        <v>0</v>
      </c>
      <c r="I93" s="16">
        <f t="shared" si="136"/>
        <v>0.6999999999998181</v>
      </c>
      <c r="J93" s="16">
        <f t="shared" si="136"/>
        <v>0</v>
      </c>
      <c r="K93" s="16">
        <f t="shared" si="136"/>
        <v>38.5</v>
      </c>
      <c r="L93" s="16">
        <f t="shared" si="136"/>
        <v>23.300000000000182</v>
      </c>
      <c r="M93" s="16">
        <f t="shared" si="136"/>
        <v>3.3000000000001819</v>
      </c>
      <c r="N93" s="16">
        <f t="shared" si="136"/>
        <v>6.3000000000001819</v>
      </c>
      <c r="O93" s="16">
        <f t="shared" si="136"/>
        <v>0</v>
      </c>
      <c r="P93" s="16">
        <f t="shared" si="136"/>
        <v>0</v>
      </c>
      <c r="Q93" s="16">
        <f t="shared" si="136"/>
        <v>4.7999999999992724</v>
      </c>
      <c r="R93" s="16">
        <f t="shared" si="136"/>
        <v>40.600000000000364</v>
      </c>
      <c r="S93" s="16">
        <f t="shared" si="136"/>
        <v>16.5</v>
      </c>
      <c r="T93" s="16">
        <f t="shared" si="136"/>
        <v>26</v>
      </c>
      <c r="U93" s="16">
        <f t="shared" si="136"/>
        <v>11</v>
      </c>
      <c r="V93" s="16">
        <f t="shared" si="136"/>
        <v>0</v>
      </c>
      <c r="W93" s="16">
        <f t="shared" si="136"/>
        <v>0</v>
      </c>
      <c r="X93" s="16">
        <f t="shared" si="136"/>
        <v>25</v>
      </c>
      <c r="Y93" s="16">
        <f t="shared" si="136"/>
        <v>36</v>
      </c>
      <c r="Z93" s="16">
        <f t="shared" si="136"/>
        <v>29</v>
      </c>
      <c r="AA93" s="16">
        <f t="shared" si="136"/>
        <v>25</v>
      </c>
      <c r="AB93" s="16">
        <f t="shared" si="136"/>
        <v>0</v>
      </c>
      <c r="AC93" s="16">
        <f t="shared" si="136"/>
        <v>0</v>
      </c>
      <c r="AD93" s="16">
        <f t="shared" si="136"/>
        <v>0</v>
      </c>
      <c r="AE93" s="16">
        <f t="shared" si="136"/>
        <v>8</v>
      </c>
      <c r="AF93" s="16">
        <f t="shared" si="136"/>
        <v>0</v>
      </c>
      <c r="AG93" s="16">
        <f t="shared" si="136"/>
        <v>0</v>
      </c>
      <c r="AH93" s="16">
        <f t="shared" si="136"/>
        <v>0</v>
      </c>
      <c r="AI93" s="16">
        <f t="shared" si="136"/>
        <v>0</v>
      </c>
      <c r="AJ93" s="17"/>
    </row>
    <row r="94" spans="2:36">
      <c r="B94" s="18" t="s">
        <v>68</v>
      </c>
      <c r="C94" s="16"/>
      <c r="D94" s="16"/>
      <c r="E94" s="16">
        <f>E69</f>
        <v>21</v>
      </c>
      <c r="F94" s="16">
        <f t="shared" ref="F94:AI94" si="137">F69</f>
        <v>0</v>
      </c>
      <c r="G94" s="16">
        <f t="shared" si="137"/>
        <v>0</v>
      </c>
      <c r="H94" s="16">
        <f t="shared" si="137"/>
        <v>0</v>
      </c>
      <c r="I94" s="16">
        <f t="shared" si="137"/>
        <v>0</v>
      </c>
      <c r="J94" s="16">
        <f t="shared" si="137"/>
        <v>0</v>
      </c>
      <c r="K94" s="16">
        <f t="shared" si="137"/>
        <v>12</v>
      </c>
      <c r="L94" s="16">
        <f t="shared" si="137"/>
        <v>7</v>
      </c>
      <c r="M94" s="16">
        <f t="shared" si="137"/>
        <v>9</v>
      </c>
      <c r="N94" s="16">
        <f t="shared" si="137"/>
        <v>14</v>
      </c>
      <c r="O94" s="16">
        <f t="shared" si="137"/>
        <v>0</v>
      </c>
      <c r="P94" s="16">
        <f t="shared" si="137"/>
        <v>0</v>
      </c>
      <c r="Q94" s="16">
        <f t="shared" si="137"/>
        <v>5</v>
      </c>
      <c r="R94" s="16">
        <f t="shared" si="137"/>
        <v>13</v>
      </c>
      <c r="S94" s="16">
        <f t="shared" si="137"/>
        <v>10</v>
      </c>
      <c r="T94" s="16">
        <f t="shared" si="137"/>
        <v>9</v>
      </c>
      <c r="U94" s="16">
        <f t="shared" si="137"/>
        <v>7</v>
      </c>
      <c r="V94" s="16">
        <f t="shared" si="137"/>
        <v>0</v>
      </c>
      <c r="W94" s="16">
        <f t="shared" si="137"/>
        <v>0</v>
      </c>
      <c r="X94" s="16">
        <f t="shared" si="137"/>
        <v>1</v>
      </c>
      <c r="Y94" s="16">
        <f t="shared" si="137"/>
        <v>12</v>
      </c>
      <c r="Z94" s="16">
        <f t="shared" si="137"/>
        <v>7</v>
      </c>
      <c r="AA94" s="16">
        <f t="shared" si="137"/>
        <v>8</v>
      </c>
      <c r="AB94" s="16">
        <f t="shared" si="137"/>
        <v>0</v>
      </c>
      <c r="AC94" s="16">
        <f t="shared" si="137"/>
        <v>0</v>
      </c>
      <c r="AD94" s="16">
        <f t="shared" si="137"/>
        <v>0</v>
      </c>
      <c r="AE94" s="16">
        <f t="shared" si="137"/>
        <v>17</v>
      </c>
      <c r="AF94" s="16">
        <f t="shared" si="137"/>
        <v>0</v>
      </c>
      <c r="AG94" s="16">
        <f t="shared" si="137"/>
        <v>0</v>
      </c>
      <c r="AH94" s="16">
        <f t="shared" si="137"/>
        <v>0</v>
      </c>
      <c r="AI94" s="16">
        <f t="shared" si="137"/>
        <v>0</v>
      </c>
      <c r="AJ94" s="17"/>
    </row>
    <row r="95" spans="2:36">
      <c r="B95" s="18" t="s">
        <v>96</v>
      </c>
      <c r="C95" s="16"/>
      <c r="D95" s="16"/>
      <c r="E95" s="16">
        <v>0</v>
      </c>
      <c r="F95" s="16">
        <v>1</v>
      </c>
      <c r="G95" s="16">
        <v>2</v>
      </c>
      <c r="H95" s="16">
        <v>3</v>
      </c>
      <c r="I95" s="16">
        <v>4</v>
      </c>
      <c r="J95" s="16">
        <v>5</v>
      </c>
      <c r="K95" s="16">
        <v>6</v>
      </c>
      <c r="L95" s="16">
        <v>7</v>
      </c>
      <c r="M95" s="16">
        <v>8</v>
      </c>
      <c r="N95" s="16">
        <v>9</v>
      </c>
      <c r="O95" s="16">
        <v>10</v>
      </c>
      <c r="P95" s="16">
        <v>11</v>
      </c>
      <c r="Q95" s="16">
        <v>12</v>
      </c>
      <c r="R95" s="16">
        <v>13</v>
      </c>
      <c r="S95" s="16">
        <v>14</v>
      </c>
      <c r="T95" s="16">
        <v>15</v>
      </c>
      <c r="U95" s="16">
        <v>16</v>
      </c>
      <c r="V95" s="16">
        <v>17</v>
      </c>
      <c r="W95" s="16">
        <v>18</v>
      </c>
      <c r="X95" s="16">
        <v>19</v>
      </c>
      <c r="Y95" s="16">
        <v>20</v>
      </c>
      <c r="Z95" s="16">
        <v>21</v>
      </c>
      <c r="AA95" s="16">
        <v>22</v>
      </c>
      <c r="AB95" s="16">
        <v>23</v>
      </c>
      <c r="AC95" s="16">
        <v>24</v>
      </c>
      <c r="AD95" s="16">
        <v>25</v>
      </c>
      <c r="AE95" s="16">
        <v>26</v>
      </c>
      <c r="AF95" s="16">
        <v>27</v>
      </c>
      <c r="AG95" s="16">
        <v>28</v>
      </c>
      <c r="AH95" s="16">
        <v>29</v>
      </c>
      <c r="AI95" s="16">
        <v>30</v>
      </c>
      <c r="AJ95" s="17"/>
    </row>
    <row r="96" spans="2:36">
      <c r="B96" s="18" t="s">
        <v>69</v>
      </c>
      <c r="C96" s="16"/>
      <c r="D96" s="16"/>
      <c r="E96" s="16">
        <f>E70</f>
        <v>3</v>
      </c>
      <c r="F96" s="16">
        <f t="shared" ref="F96:AI96" si="138">F70</f>
        <v>0</v>
      </c>
      <c r="G96" s="16">
        <f t="shared" si="138"/>
        <v>0</v>
      </c>
      <c r="H96" s="16">
        <f t="shared" si="138"/>
        <v>0</v>
      </c>
      <c r="I96" s="16">
        <f t="shared" si="138"/>
        <v>1</v>
      </c>
      <c r="J96" s="16">
        <f t="shared" si="138"/>
        <v>0</v>
      </c>
      <c r="K96" s="16">
        <f t="shared" si="138"/>
        <v>1</v>
      </c>
      <c r="L96" s="16">
        <f t="shared" si="138"/>
        <v>1</v>
      </c>
      <c r="M96" s="16">
        <f t="shared" si="138"/>
        <v>0</v>
      </c>
      <c r="N96" s="16">
        <f t="shared" si="138"/>
        <v>1</v>
      </c>
      <c r="O96" s="16">
        <f t="shared" si="138"/>
        <v>0</v>
      </c>
      <c r="P96" s="16">
        <f t="shared" si="138"/>
        <v>0</v>
      </c>
      <c r="Q96" s="16">
        <f t="shared" si="138"/>
        <v>2</v>
      </c>
      <c r="R96" s="16">
        <f t="shared" si="138"/>
        <v>1</v>
      </c>
      <c r="S96" s="16">
        <f t="shared" si="138"/>
        <v>0</v>
      </c>
      <c r="T96" s="16">
        <f t="shared" si="138"/>
        <v>1</v>
      </c>
      <c r="U96" s="16">
        <f t="shared" si="138"/>
        <v>1</v>
      </c>
      <c r="V96" s="16">
        <f t="shared" si="138"/>
        <v>0.8000000000001819</v>
      </c>
      <c r="W96" s="16">
        <f t="shared" si="138"/>
        <v>0.1999999999998181</v>
      </c>
      <c r="X96" s="16">
        <f t="shared" si="138"/>
        <v>0</v>
      </c>
      <c r="Y96" s="16">
        <f t="shared" si="138"/>
        <v>1</v>
      </c>
      <c r="Z96" s="16">
        <f t="shared" si="138"/>
        <v>0</v>
      </c>
      <c r="AA96" s="16">
        <f t="shared" si="138"/>
        <v>2</v>
      </c>
      <c r="AB96" s="16">
        <f t="shared" si="138"/>
        <v>0</v>
      </c>
      <c r="AC96" s="16">
        <f t="shared" si="138"/>
        <v>0</v>
      </c>
      <c r="AD96" s="16">
        <f t="shared" si="138"/>
        <v>0</v>
      </c>
      <c r="AE96" s="16">
        <f t="shared" si="138"/>
        <v>2</v>
      </c>
      <c r="AF96" s="16">
        <f t="shared" si="138"/>
        <v>1</v>
      </c>
      <c r="AG96" s="16">
        <f t="shared" si="138"/>
        <v>1</v>
      </c>
      <c r="AH96" s="16">
        <f t="shared" si="138"/>
        <v>0</v>
      </c>
      <c r="AI96" s="16">
        <f t="shared" si="138"/>
        <v>1</v>
      </c>
      <c r="AJ96" s="17"/>
    </row>
    <row r="97" spans="1:36">
      <c r="A97" s="3" t="s">
        <v>120</v>
      </c>
      <c r="B97" s="15" t="s">
        <v>72</v>
      </c>
      <c r="C97" s="16"/>
      <c r="D97" s="16"/>
      <c r="E97" s="16">
        <f>SUM(E98:E99)</f>
        <v>-66</v>
      </c>
      <c r="F97" s="16">
        <f t="shared" ref="F97:AI97" si="139">SUM(F98:F99)</f>
        <v>0</v>
      </c>
      <c r="G97" s="16">
        <f t="shared" si="139"/>
        <v>0</v>
      </c>
      <c r="H97" s="16">
        <f t="shared" si="139"/>
        <v>0</v>
      </c>
      <c r="I97" s="16">
        <f t="shared" si="139"/>
        <v>0</v>
      </c>
      <c r="J97" s="16">
        <f t="shared" si="139"/>
        <v>46</v>
      </c>
      <c r="K97" s="16">
        <f t="shared" si="139"/>
        <v>-36.16566820631266</v>
      </c>
      <c r="L97" s="16">
        <f t="shared" si="139"/>
        <v>-52.907204359085334</v>
      </c>
      <c r="M97" s="16">
        <f t="shared" si="139"/>
        <v>-86.750061162079504</v>
      </c>
      <c r="N97" s="16">
        <f t="shared" si="139"/>
        <v>-123.10818421052556</v>
      </c>
      <c r="O97" s="16">
        <f t="shared" si="139"/>
        <v>0</v>
      </c>
      <c r="P97" s="16">
        <f t="shared" si="139"/>
        <v>0</v>
      </c>
      <c r="Q97" s="16">
        <f t="shared" si="139"/>
        <v>-84</v>
      </c>
      <c r="R97" s="16">
        <f t="shared" si="139"/>
        <v>-37.946468638762852</v>
      </c>
      <c r="S97" s="16">
        <f t="shared" si="139"/>
        <v>-68.568014224218501</v>
      </c>
      <c r="T97" s="16">
        <f t="shared" si="139"/>
        <v>-41.110897435897442</v>
      </c>
      <c r="U97" s="16">
        <f t="shared" si="139"/>
        <v>-100.92572145545762</v>
      </c>
      <c r="V97" s="16">
        <f t="shared" si="139"/>
        <v>13</v>
      </c>
      <c r="W97" s="16">
        <f t="shared" si="139"/>
        <v>-1</v>
      </c>
      <c r="X97" s="16">
        <f t="shared" si="139"/>
        <v>70</v>
      </c>
      <c r="Y97" s="16">
        <f t="shared" si="139"/>
        <v>-61.832865035517273</v>
      </c>
      <c r="Z97" s="16">
        <f t="shared" si="139"/>
        <v>-36.897646025471673</v>
      </c>
      <c r="AA97" s="16">
        <f t="shared" si="139"/>
        <v>-98.879311216900163</v>
      </c>
      <c r="AB97" s="16">
        <f t="shared" si="139"/>
        <v>-3.9215884861406458</v>
      </c>
      <c r="AC97" s="16">
        <f t="shared" si="139"/>
        <v>0</v>
      </c>
      <c r="AD97" s="16">
        <f t="shared" si="139"/>
        <v>0</v>
      </c>
      <c r="AE97" s="16">
        <f t="shared" si="139"/>
        <v>-234</v>
      </c>
      <c r="AF97" s="16">
        <f t="shared" si="139"/>
        <v>38</v>
      </c>
      <c r="AG97" s="16">
        <f t="shared" si="139"/>
        <v>-1</v>
      </c>
      <c r="AH97" s="16">
        <f t="shared" si="139"/>
        <v>0</v>
      </c>
      <c r="AI97" s="16">
        <f t="shared" si="139"/>
        <v>-6</v>
      </c>
      <c r="AJ97" s="17">
        <f>SUM(E97:P97)</f>
        <v>-318.93111793800307</v>
      </c>
    </row>
    <row r="98" spans="1:36">
      <c r="B98" s="18" t="s">
        <v>73</v>
      </c>
      <c r="C98" s="16"/>
      <c r="D98" s="16"/>
      <c r="E98" s="16">
        <f>E60-E61-E62-E63</f>
        <v>-66</v>
      </c>
      <c r="F98" s="16">
        <f t="shared" ref="F98:AI98" si="140">F60-F61-F62-F63</f>
        <v>0</v>
      </c>
      <c r="G98" s="16">
        <f t="shared" si="140"/>
        <v>0</v>
      </c>
      <c r="H98" s="16">
        <f t="shared" si="140"/>
        <v>0</v>
      </c>
      <c r="I98" s="16">
        <f t="shared" si="140"/>
        <v>-17.899999999999636</v>
      </c>
      <c r="J98" s="16">
        <f t="shared" si="140"/>
        <v>22.700000000000728</v>
      </c>
      <c r="K98" s="16">
        <f t="shared" si="140"/>
        <v>-49.100000000000364</v>
      </c>
      <c r="L98" s="16">
        <f t="shared" si="140"/>
        <v>-65.300000000001091</v>
      </c>
      <c r="M98" s="16">
        <f t="shared" si="140"/>
        <v>-95</v>
      </c>
      <c r="N98" s="16">
        <f t="shared" si="140"/>
        <v>-127.69999999999891</v>
      </c>
      <c r="O98" s="16">
        <f t="shared" si="140"/>
        <v>0</v>
      </c>
      <c r="P98" s="16">
        <f t="shared" si="140"/>
        <v>0</v>
      </c>
      <c r="Q98" s="16">
        <f t="shared" si="140"/>
        <v>-103.39999999999964</v>
      </c>
      <c r="R98" s="16">
        <f t="shared" si="140"/>
        <v>-48.100000000000364</v>
      </c>
      <c r="S98" s="16">
        <f t="shared" si="140"/>
        <v>-82.399999999999636</v>
      </c>
      <c r="T98" s="16">
        <f t="shared" si="140"/>
        <v>-58.300000000001091</v>
      </c>
      <c r="U98" s="16">
        <f t="shared" si="140"/>
        <v>-109.79999999999927</v>
      </c>
      <c r="V98" s="16">
        <f t="shared" si="140"/>
        <v>13</v>
      </c>
      <c r="W98" s="16">
        <f t="shared" si="140"/>
        <v>-26.100000000000364</v>
      </c>
      <c r="X98" s="16">
        <f t="shared" si="140"/>
        <v>47.700000000000728</v>
      </c>
      <c r="Y98" s="16">
        <f t="shared" si="140"/>
        <v>-76.800000000001091</v>
      </c>
      <c r="Z98" s="16">
        <f t="shared" si="140"/>
        <v>-45.699999999998909</v>
      </c>
      <c r="AA98" s="16">
        <f t="shared" si="140"/>
        <v>-111.30000000000109</v>
      </c>
      <c r="AB98" s="16">
        <f t="shared" si="140"/>
        <v>-17.899999999999636</v>
      </c>
      <c r="AC98" s="16">
        <f t="shared" si="140"/>
        <v>0</v>
      </c>
      <c r="AD98" s="16">
        <f t="shared" si="140"/>
        <v>0</v>
      </c>
      <c r="AE98" s="16">
        <f t="shared" si="140"/>
        <v>-234</v>
      </c>
      <c r="AF98" s="16">
        <f t="shared" si="140"/>
        <v>38</v>
      </c>
      <c r="AG98" s="16">
        <f t="shared" si="140"/>
        <v>-1</v>
      </c>
      <c r="AH98" s="16">
        <f t="shared" si="140"/>
        <v>0</v>
      </c>
      <c r="AI98" s="16">
        <f t="shared" si="140"/>
        <v>-6</v>
      </c>
      <c r="AJ98" s="17"/>
    </row>
    <row r="99" spans="1:36">
      <c r="B99" s="18" t="s">
        <v>74</v>
      </c>
      <c r="C99" s="36">
        <v>0.75</v>
      </c>
      <c r="D99" s="16"/>
      <c r="E99" s="16">
        <f>E61-E103</f>
        <v>0</v>
      </c>
      <c r="F99" s="16">
        <f t="shared" ref="F99:AI99" si="141">F61-F103</f>
        <v>0</v>
      </c>
      <c r="G99" s="16">
        <f t="shared" si="141"/>
        <v>0</v>
      </c>
      <c r="H99" s="16">
        <f t="shared" si="141"/>
        <v>0</v>
      </c>
      <c r="I99" s="16">
        <f t="shared" si="141"/>
        <v>17.899999999999636</v>
      </c>
      <c r="J99" s="16">
        <f t="shared" si="141"/>
        <v>23.299999999999272</v>
      </c>
      <c r="K99" s="16">
        <f t="shared" si="141"/>
        <v>12.934331793687701</v>
      </c>
      <c r="L99" s="16">
        <f t="shared" si="141"/>
        <v>12.392795640915757</v>
      </c>
      <c r="M99" s="16">
        <f t="shared" si="141"/>
        <v>8.2499388379204905</v>
      </c>
      <c r="N99" s="16">
        <f t="shared" si="141"/>
        <v>4.591815789473344</v>
      </c>
      <c r="O99" s="16">
        <f t="shared" si="141"/>
        <v>0</v>
      </c>
      <c r="P99" s="16">
        <f t="shared" si="141"/>
        <v>0</v>
      </c>
      <c r="Q99" s="16">
        <f t="shared" si="141"/>
        <v>19.399999999999636</v>
      </c>
      <c r="R99" s="16">
        <f t="shared" si="141"/>
        <v>10.15353136123751</v>
      </c>
      <c r="S99" s="16">
        <f t="shared" si="141"/>
        <v>13.831985775781137</v>
      </c>
      <c r="T99" s="16">
        <f t="shared" si="141"/>
        <v>17.189102564103649</v>
      </c>
      <c r="U99" s="16">
        <f t="shared" si="141"/>
        <v>8.8742785445416477</v>
      </c>
      <c r="V99" s="16">
        <f t="shared" si="141"/>
        <v>0</v>
      </c>
      <c r="W99" s="16">
        <f t="shared" si="141"/>
        <v>25.100000000000364</v>
      </c>
      <c r="X99" s="16">
        <f t="shared" si="141"/>
        <v>22.299999999999272</v>
      </c>
      <c r="Y99" s="16">
        <f t="shared" si="141"/>
        <v>14.967134964483815</v>
      </c>
      <c r="Z99" s="16">
        <f t="shared" si="141"/>
        <v>8.8023539745272341</v>
      </c>
      <c r="AA99" s="16">
        <f t="shared" si="141"/>
        <v>12.420688783100935</v>
      </c>
      <c r="AB99" s="16">
        <f t="shared" si="141"/>
        <v>13.97841151385899</v>
      </c>
      <c r="AC99" s="16">
        <f t="shared" si="141"/>
        <v>0</v>
      </c>
      <c r="AD99" s="16">
        <f t="shared" si="141"/>
        <v>0</v>
      </c>
      <c r="AE99" s="16">
        <f t="shared" si="141"/>
        <v>0</v>
      </c>
      <c r="AF99" s="16">
        <f t="shared" si="141"/>
        <v>0</v>
      </c>
      <c r="AG99" s="16">
        <f t="shared" si="141"/>
        <v>0</v>
      </c>
      <c r="AH99" s="16">
        <f t="shared" si="141"/>
        <v>0</v>
      </c>
      <c r="AI99" s="16">
        <f t="shared" si="141"/>
        <v>0</v>
      </c>
      <c r="AJ99" s="17"/>
    </row>
    <row r="100" spans="1:36">
      <c r="B100" s="15" t="s">
        <v>75</v>
      </c>
      <c r="C100" s="16"/>
      <c r="D100" s="16"/>
      <c r="E100" s="16">
        <f>SUM(E101:E103)</f>
        <v>140</v>
      </c>
      <c r="F100" s="16">
        <f t="shared" ref="F100:AI100" si="142">SUM(F101:F103)</f>
        <v>0</v>
      </c>
      <c r="G100" s="16">
        <f t="shared" si="142"/>
        <v>0</v>
      </c>
      <c r="H100" s="16">
        <f t="shared" si="142"/>
        <v>0</v>
      </c>
      <c r="I100" s="16">
        <f t="shared" si="142"/>
        <v>0</v>
      </c>
      <c r="J100" s="16">
        <f t="shared" si="142"/>
        <v>3</v>
      </c>
      <c r="K100" s="16">
        <f t="shared" si="142"/>
        <v>88.16566820631266</v>
      </c>
      <c r="L100" s="16">
        <f t="shared" si="142"/>
        <v>106.90720435908533</v>
      </c>
      <c r="M100" s="16">
        <f t="shared" si="142"/>
        <v>144.7500611620795</v>
      </c>
      <c r="N100" s="16">
        <f t="shared" si="142"/>
        <v>165.10818421052556</v>
      </c>
      <c r="O100" s="16">
        <f t="shared" si="142"/>
        <v>0</v>
      </c>
      <c r="P100" s="16">
        <f t="shared" si="142"/>
        <v>0</v>
      </c>
      <c r="Q100" s="16">
        <f t="shared" si="142"/>
        <v>110</v>
      </c>
      <c r="R100" s="16">
        <f t="shared" si="142"/>
        <v>117.94646863876285</v>
      </c>
      <c r="S100" s="16">
        <f t="shared" si="142"/>
        <v>115.5680142242185</v>
      </c>
      <c r="T100" s="16">
        <f t="shared" si="142"/>
        <v>106.11089743589744</v>
      </c>
      <c r="U100" s="16">
        <f t="shared" si="142"/>
        <v>135.92572145545762</v>
      </c>
      <c r="V100" s="16">
        <f t="shared" si="142"/>
        <v>3</v>
      </c>
      <c r="W100" s="16">
        <f t="shared" si="142"/>
        <v>1</v>
      </c>
      <c r="X100" s="16">
        <f t="shared" si="142"/>
        <v>9</v>
      </c>
      <c r="Y100" s="16">
        <f t="shared" si="142"/>
        <v>137.83286503551727</v>
      </c>
      <c r="Z100" s="16">
        <f t="shared" si="142"/>
        <v>112.89764602547167</v>
      </c>
      <c r="AA100" s="16">
        <f t="shared" si="142"/>
        <v>138.87931121690016</v>
      </c>
      <c r="AB100" s="16">
        <f t="shared" si="142"/>
        <v>3.9215884861406454</v>
      </c>
      <c r="AC100" s="16">
        <f t="shared" si="142"/>
        <v>0</v>
      </c>
      <c r="AD100" s="16">
        <f t="shared" si="142"/>
        <v>0</v>
      </c>
      <c r="AE100" s="16">
        <f t="shared" si="142"/>
        <v>234</v>
      </c>
      <c r="AF100" s="16">
        <f t="shared" si="142"/>
        <v>38</v>
      </c>
      <c r="AG100" s="16">
        <f t="shared" si="142"/>
        <v>1</v>
      </c>
      <c r="AH100" s="16">
        <f t="shared" si="142"/>
        <v>0</v>
      </c>
      <c r="AI100" s="16">
        <f t="shared" si="142"/>
        <v>6</v>
      </c>
      <c r="AJ100" s="17"/>
    </row>
    <row r="101" spans="1:36">
      <c r="B101" s="18" t="s">
        <v>66</v>
      </c>
      <c r="C101" s="16"/>
      <c r="D101" s="16"/>
      <c r="E101" s="16">
        <f>E62</f>
        <v>0</v>
      </c>
      <c r="F101" s="16">
        <f t="shared" ref="F101:AI101" si="143">F62</f>
        <v>0</v>
      </c>
      <c r="G101" s="16">
        <f t="shared" si="143"/>
        <v>0</v>
      </c>
      <c r="H101" s="16">
        <f t="shared" si="143"/>
        <v>0</v>
      </c>
      <c r="I101" s="16">
        <f t="shared" si="143"/>
        <v>0</v>
      </c>
      <c r="J101" s="16">
        <f t="shared" si="143"/>
        <v>0</v>
      </c>
      <c r="K101" s="16">
        <f t="shared" si="143"/>
        <v>10</v>
      </c>
      <c r="L101" s="16">
        <f t="shared" si="143"/>
        <v>4</v>
      </c>
      <c r="M101" s="16">
        <f t="shared" si="143"/>
        <v>0</v>
      </c>
      <c r="N101" s="16">
        <f t="shared" si="143"/>
        <v>0</v>
      </c>
      <c r="O101" s="16">
        <f t="shared" si="143"/>
        <v>0</v>
      </c>
      <c r="P101" s="16">
        <f t="shared" si="143"/>
        <v>0</v>
      </c>
      <c r="Q101" s="16">
        <f t="shared" si="143"/>
        <v>0</v>
      </c>
      <c r="R101" s="16">
        <f t="shared" si="143"/>
        <v>13</v>
      </c>
      <c r="S101" s="16">
        <f t="shared" si="143"/>
        <v>6</v>
      </c>
      <c r="T101" s="16">
        <f t="shared" si="143"/>
        <v>7</v>
      </c>
      <c r="U101" s="16">
        <f t="shared" si="143"/>
        <v>1</v>
      </c>
      <c r="V101" s="16">
        <f t="shared" si="143"/>
        <v>0</v>
      </c>
      <c r="W101" s="16">
        <f t="shared" si="143"/>
        <v>0</v>
      </c>
      <c r="X101" s="16">
        <f t="shared" si="143"/>
        <v>5</v>
      </c>
      <c r="Y101" s="16">
        <f t="shared" si="143"/>
        <v>19</v>
      </c>
      <c r="Z101" s="16">
        <f t="shared" si="143"/>
        <v>8</v>
      </c>
      <c r="AA101" s="16">
        <f t="shared" si="143"/>
        <v>6</v>
      </c>
      <c r="AB101" s="16">
        <f t="shared" si="143"/>
        <v>0</v>
      </c>
      <c r="AC101" s="16">
        <f t="shared" si="143"/>
        <v>0</v>
      </c>
      <c r="AD101" s="16">
        <f t="shared" si="143"/>
        <v>0</v>
      </c>
      <c r="AE101" s="16">
        <f t="shared" si="143"/>
        <v>2</v>
      </c>
      <c r="AF101" s="16">
        <f t="shared" si="143"/>
        <v>0</v>
      </c>
      <c r="AG101" s="16">
        <f t="shared" si="143"/>
        <v>0</v>
      </c>
      <c r="AH101" s="16">
        <f t="shared" si="143"/>
        <v>0</v>
      </c>
      <c r="AI101" s="16">
        <f t="shared" si="143"/>
        <v>0</v>
      </c>
      <c r="AJ101" s="17"/>
    </row>
    <row r="102" spans="1:36">
      <c r="B102" s="18" t="s">
        <v>67</v>
      </c>
      <c r="C102" s="16"/>
      <c r="D102" s="16"/>
      <c r="E102" s="16">
        <f>E63</f>
        <v>140</v>
      </c>
      <c r="F102" s="16">
        <f t="shared" ref="F102:AI102" si="144">F63</f>
        <v>0</v>
      </c>
      <c r="G102" s="16">
        <f t="shared" si="144"/>
        <v>0</v>
      </c>
      <c r="H102" s="16">
        <f t="shared" si="144"/>
        <v>0</v>
      </c>
      <c r="I102" s="16">
        <f t="shared" si="144"/>
        <v>0</v>
      </c>
      <c r="J102" s="16">
        <f t="shared" si="144"/>
        <v>3</v>
      </c>
      <c r="K102" s="16">
        <f t="shared" si="144"/>
        <v>72</v>
      </c>
      <c r="L102" s="16">
        <f t="shared" si="144"/>
        <v>98</v>
      </c>
      <c r="M102" s="16">
        <f t="shared" si="144"/>
        <v>136</v>
      </c>
      <c r="N102" s="16">
        <f t="shared" si="144"/>
        <v>155</v>
      </c>
      <c r="O102" s="16">
        <f t="shared" si="144"/>
        <v>0</v>
      </c>
      <c r="P102" s="16">
        <f t="shared" si="144"/>
        <v>0</v>
      </c>
      <c r="Q102" s="16">
        <f t="shared" si="144"/>
        <v>110</v>
      </c>
      <c r="R102" s="16">
        <f t="shared" si="144"/>
        <v>100</v>
      </c>
      <c r="S102" s="16">
        <f t="shared" si="144"/>
        <v>104</v>
      </c>
      <c r="T102" s="16">
        <f t="shared" si="144"/>
        <v>99</v>
      </c>
      <c r="U102" s="16">
        <f t="shared" si="144"/>
        <v>127</v>
      </c>
      <c r="V102" s="16">
        <f t="shared" si="144"/>
        <v>3</v>
      </c>
      <c r="W102" s="16">
        <f t="shared" si="144"/>
        <v>1</v>
      </c>
      <c r="X102" s="16">
        <f t="shared" si="144"/>
        <v>4</v>
      </c>
      <c r="Y102" s="16">
        <f t="shared" si="144"/>
        <v>113</v>
      </c>
      <c r="Z102" s="16">
        <f t="shared" si="144"/>
        <v>99</v>
      </c>
      <c r="AA102" s="16">
        <f t="shared" si="144"/>
        <v>125</v>
      </c>
      <c r="AB102" s="16">
        <f t="shared" si="144"/>
        <v>0</v>
      </c>
      <c r="AC102" s="16">
        <f t="shared" si="144"/>
        <v>0</v>
      </c>
      <c r="AD102" s="16">
        <f t="shared" si="144"/>
        <v>0</v>
      </c>
      <c r="AE102" s="16">
        <f t="shared" si="144"/>
        <v>232</v>
      </c>
      <c r="AF102" s="16">
        <f t="shared" si="144"/>
        <v>38</v>
      </c>
      <c r="AG102" s="16">
        <f t="shared" si="144"/>
        <v>1</v>
      </c>
      <c r="AH102" s="16">
        <f t="shared" si="144"/>
        <v>0</v>
      </c>
      <c r="AI102" s="16">
        <f t="shared" si="144"/>
        <v>6</v>
      </c>
      <c r="AJ102" s="17"/>
    </row>
    <row r="103" spans="1:36">
      <c r="B103" s="18" t="s">
        <v>76</v>
      </c>
      <c r="C103" s="36"/>
      <c r="D103" s="16"/>
      <c r="E103" s="16">
        <f>SUM(E104:E106)</f>
        <v>0</v>
      </c>
      <c r="F103" s="16">
        <f t="shared" ref="F103:AI103" si="145">SUM(F104:F106)</f>
        <v>0</v>
      </c>
      <c r="G103" s="16">
        <f t="shared" si="145"/>
        <v>0</v>
      </c>
      <c r="H103" s="16">
        <f t="shared" si="145"/>
        <v>0</v>
      </c>
      <c r="I103" s="16">
        <f t="shared" si="145"/>
        <v>0</v>
      </c>
      <c r="J103" s="16">
        <f t="shared" si="145"/>
        <v>0</v>
      </c>
      <c r="K103" s="16">
        <f t="shared" si="145"/>
        <v>6.165668206312664</v>
      </c>
      <c r="L103" s="16">
        <f t="shared" si="145"/>
        <v>4.9072043590853331</v>
      </c>
      <c r="M103" s="16">
        <f t="shared" si="145"/>
        <v>8.7500611620795095</v>
      </c>
      <c r="N103" s="16">
        <f t="shared" si="145"/>
        <v>10.108184210525565</v>
      </c>
      <c r="O103" s="16">
        <f t="shared" si="145"/>
        <v>0</v>
      </c>
      <c r="P103" s="16">
        <f t="shared" si="145"/>
        <v>0</v>
      </c>
      <c r="Q103" s="16">
        <f t="shared" si="145"/>
        <v>0</v>
      </c>
      <c r="R103" s="16">
        <f t="shared" si="145"/>
        <v>4.9464686387628536</v>
      </c>
      <c r="S103" s="16">
        <f t="shared" si="145"/>
        <v>5.5680142242184996</v>
      </c>
      <c r="T103" s="16">
        <f t="shared" si="145"/>
        <v>0.11089743589744289</v>
      </c>
      <c r="U103" s="16">
        <f t="shared" si="145"/>
        <v>7.9257214554576247</v>
      </c>
      <c r="V103" s="16">
        <f t="shared" si="145"/>
        <v>0</v>
      </c>
      <c r="W103" s="16">
        <f t="shared" si="145"/>
        <v>0</v>
      </c>
      <c r="X103" s="16">
        <f t="shared" si="145"/>
        <v>0</v>
      </c>
      <c r="Y103" s="16">
        <f t="shared" si="145"/>
        <v>5.8328650355172753</v>
      </c>
      <c r="Z103" s="16">
        <f t="shared" si="145"/>
        <v>5.8976460254716745</v>
      </c>
      <c r="AA103" s="16">
        <f t="shared" si="145"/>
        <v>7.879311216900156</v>
      </c>
      <c r="AB103" s="16">
        <f t="shared" si="145"/>
        <v>3.9215884861406454</v>
      </c>
      <c r="AC103" s="16">
        <f t="shared" si="145"/>
        <v>0</v>
      </c>
      <c r="AD103" s="16">
        <f t="shared" si="145"/>
        <v>0</v>
      </c>
      <c r="AE103" s="16">
        <f t="shared" si="145"/>
        <v>0</v>
      </c>
      <c r="AF103" s="16">
        <f t="shared" si="145"/>
        <v>0</v>
      </c>
      <c r="AG103" s="16">
        <f t="shared" si="145"/>
        <v>0</v>
      </c>
      <c r="AH103" s="16">
        <f t="shared" si="145"/>
        <v>0</v>
      </c>
      <c r="AI103" s="16">
        <f t="shared" si="145"/>
        <v>0</v>
      </c>
      <c r="AJ103" s="17"/>
    </row>
    <row r="104" spans="1:36">
      <c r="B104" s="40" t="s">
        <v>117</v>
      </c>
      <c r="C104" s="36"/>
      <c r="D104" s="16"/>
      <c r="E104" s="16">
        <f>IFERROR(('[1]JANUARI 2019'!E$89/'[1]JANUARI 2019'!E$86)*E61,0)</f>
        <v>0</v>
      </c>
      <c r="F104" s="16">
        <f>IFERROR(('[1]JANUARI 2019'!F$89/'[1]JANUARI 2019'!F$86)*F61,0)</f>
        <v>0</v>
      </c>
      <c r="G104" s="16">
        <f>IFERROR(('[1]JANUARI 2019'!G$89/'[1]JANUARI 2019'!G$86)*G61,0)</f>
        <v>0</v>
      </c>
      <c r="H104" s="16">
        <f>IFERROR(('[1]JANUARI 2019'!H$89/'[1]JANUARI 2019'!H$86)*H61,0)</f>
        <v>0</v>
      </c>
      <c r="I104" s="16">
        <f>IFERROR(('[1]JANUARI 2019'!I$89/'[1]JANUARI 2019'!I$86)*I61,0)</f>
        <v>0</v>
      </c>
      <c r="J104" s="16">
        <f>IFERROR(('[1]JANUARI 2019'!J$89/'[1]JANUARI 2019'!J$86)*J61,0)</f>
        <v>0</v>
      </c>
      <c r="K104" s="16">
        <f>IFERROR(('[1]JANUARI 2019'!K$89/'[1]JANUARI 2019'!K$86)*K61,0)</f>
        <v>5.4701870669746988</v>
      </c>
      <c r="L104" s="16">
        <f>IFERROR(('[1]JANUARI 2019'!L$89/'[1]JANUARI 2019'!L$86)*L61,0)</f>
        <v>4.9072043590853331</v>
      </c>
      <c r="M104" s="16">
        <f>IFERROR(('[1]JANUARI 2019'!M$89/'[1]JANUARI 2019'!M$86)*M61,0)</f>
        <v>2.4907339449541284</v>
      </c>
      <c r="N104" s="16">
        <f>IFERROR(('[1]JANUARI 2019'!N$89/'[1]JANUARI 2019'!N$86)*N61,0)</f>
        <v>0.35976315789471014</v>
      </c>
      <c r="O104" s="16">
        <f>IFERROR(('[1]JANUARI 2019'!O$89/'[1]JANUARI 2019'!O$86)*O61,0)</f>
        <v>0</v>
      </c>
      <c r="P104" s="16">
        <f>IFERROR(('[1]JANUARI 2019'!P$89/'[1]JANUARI 2019'!P$86)*P61,0)</f>
        <v>0</v>
      </c>
      <c r="Q104" s="16">
        <f>IFERROR(('[1]JANUARI 2019'!Q$89/'[1]JANUARI 2019'!Q$86)*Q61,0)</f>
        <v>0</v>
      </c>
      <c r="R104" s="16">
        <f>IFERROR(('[1]JANUARI 2019'!R$89/'[1]JANUARI 2019'!R$86)*R61,0)</f>
        <v>4.3515134405303613</v>
      </c>
      <c r="S104" s="16">
        <f>IFERROR(('[1]JANUARI 2019'!S$89/'[1]JANUARI 2019'!S$86)*S61,0)</f>
        <v>5.3755755193710391</v>
      </c>
      <c r="T104" s="16">
        <f>IFERROR(('[1]JANUARI 2019'!T$89/'[1]JANUARI 2019'!T$86)*T61,0)</f>
        <v>0</v>
      </c>
      <c r="U104" s="16">
        <f>IFERROR(('[1]JANUARI 2019'!U$89/'[1]JANUARI 2019'!U$86)*U61,0)</f>
        <v>0</v>
      </c>
      <c r="V104" s="16">
        <f>IFERROR(('[1]JANUARI 2019'!V$89/'[1]JANUARI 2019'!V$86)*V61,0)</f>
        <v>0</v>
      </c>
      <c r="W104" s="16">
        <f>IFERROR(('[1]JANUARI 2019'!W$89/'[1]JANUARI 2019'!W$86)*W61,0)</f>
        <v>0</v>
      </c>
      <c r="X104" s="16">
        <f>IFERROR(('[1]JANUARI 2019'!X$89/'[1]JANUARI 2019'!X$86)*X61,0)</f>
        <v>0</v>
      </c>
      <c r="Y104" s="16">
        <f>IFERROR(('[1]JANUARI 2019'!Y$89/'[1]JANUARI 2019'!Y$86)*Y61,0)</f>
        <v>5.7726703499082221</v>
      </c>
      <c r="Z104" s="16">
        <f>IFERROR(('[1]JANUARI 2019'!Z$89/'[1]JANUARI 2019'!Z$86)*Z61,0)</f>
        <v>3.287325428194749</v>
      </c>
      <c r="AA104" s="16">
        <f>IFERROR(('[1]JANUARI 2019'!AA$89/'[1]JANUARI 2019'!AA$86)*AA61,0)</f>
        <v>4.7174397500746359</v>
      </c>
      <c r="AB104" s="16">
        <f>IFERROR(('[1]JANUARI 2019'!AB$89/'[1]JANUARI 2019'!AB$86)*AB61,0)</f>
        <v>0</v>
      </c>
      <c r="AC104" s="16">
        <f>IFERROR(('[1]JANUARI 2019'!AC$89/'[1]JANUARI 2019'!AC$86)*AC61,0)</f>
        <v>0</v>
      </c>
      <c r="AD104" s="16">
        <f>IFERROR(('[1]JANUARI 2019'!AD$89/'[1]JANUARI 2019'!AD$86)*AD61,0)</f>
        <v>0</v>
      </c>
      <c r="AE104" s="16">
        <f>IFERROR(('[1]JANUARI 2019'!AE$89/'[1]JANUARI 2019'!AE$86)*AE61,0)</f>
        <v>0</v>
      </c>
      <c r="AF104" s="16">
        <f>IFERROR(('[1]JANUARI 2019'!AF$89/'[1]JANUARI 2019'!AF$86)*AF61,0)</f>
        <v>0</v>
      </c>
      <c r="AG104" s="16">
        <f>IFERROR(('[1]JANUARI 2019'!AG$89/'[1]JANUARI 2019'!AG$86)*AG61,0)</f>
        <v>0</v>
      </c>
      <c r="AH104" s="16">
        <f>IFERROR(('[1]JANUARI 2019'!AH$89/'[1]JANUARI 2019'!AH$86)*AH61,0)</f>
        <v>0</v>
      </c>
      <c r="AI104" s="16">
        <f>IFERROR(('[1]JANUARI 2019'!AI$89/'[1]JANUARI 2019'!AI$86)*AI61,0)</f>
        <v>0</v>
      </c>
      <c r="AJ104" s="17"/>
    </row>
    <row r="105" spans="1:36">
      <c r="B105" s="40" t="s">
        <v>118</v>
      </c>
      <c r="C105" s="36"/>
      <c r="D105" s="16"/>
      <c r="E105" s="16">
        <f>IFERROR('[1]JANUARI 2019'!E$91/'[1]JANUARI 2019'!E$86*E61,0)</f>
        <v>0</v>
      </c>
      <c r="F105" s="16">
        <f>IFERROR('[1]JANUARI 2019'!F$91/'[1]JANUARI 2019'!F$86*F61,0)</f>
        <v>0</v>
      </c>
      <c r="G105" s="16">
        <f>IFERROR('[1]JANUARI 2019'!G$91/'[1]JANUARI 2019'!G$86*G61,0)</f>
        <v>0</v>
      </c>
      <c r="H105" s="16">
        <f>IFERROR('[1]JANUARI 2019'!H$91/'[1]JANUARI 2019'!H$86*H61,0)</f>
        <v>0</v>
      </c>
      <c r="I105" s="16">
        <f>IFERROR('[1]JANUARI 2019'!I$91/'[1]JANUARI 2019'!I$86*I61,0)</f>
        <v>0</v>
      </c>
      <c r="J105" s="16">
        <f>IFERROR('[1]JANUARI 2019'!J$91/'[1]JANUARI 2019'!J$86*J61,0)</f>
        <v>0</v>
      </c>
      <c r="K105" s="16">
        <f>IFERROR('[1]JANUARI 2019'!K$91/'[1]JANUARI 2019'!K$86*K61,0)</f>
        <v>0.69548113933796551</v>
      </c>
      <c r="L105" s="16">
        <f>IFERROR('[1]JANUARI 2019'!L$91/'[1]JANUARI 2019'!L$86*L61,0)</f>
        <v>0</v>
      </c>
      <c r="M105" s="16">
        <f>IFERROR('[1]JANUARI 2019'!M$91/'[1]JANUARI 2019'!M$86*M61,0)</f>
        <v>6.2593272171253815</v>
      </c>
      <c r="N105" s="16">
        <f>IFERROR('[1]JANUARI 2019'!N$91/'[1]JANUARI 2019'!N$86*N61,0)</f>
        <v>9.7484210526308548</v>
      </c>
      <c r="O105" s="16">
        <f>IFERROR('[1]JANUARI 2019'!O$91/'[1]JANUARI 2019'!O$86*O61,0)</f>
        <v>0</v>
      </c>
      <c r="P105" s="16">
        <f>IFERROR('[1]JANUARI 2019'!P$91/'[1]JANUARI 2019'!P$86*P61,0)</f>
        <v>0</v>
      </c>
      <c r="Q105" s="16">
        <f>IFERROR('[1]JANUARI 2019'!Q$91/'[1]JANUARI 2019'!Q$86*Q61,0)</f>
        <v>0</v>
      </c>
      <c r="R105" s="16">
        <f>IFERROR('[1]JANUARI 2019'!R$91/'[1]JANUARI 2019'!R$86*R61,0)</f>
        <v>0.59495519823249254</v>
      </c>
      <c r="S105" s="16">
        <f>IFERROR('[1]JANUARI 2019'!S$91/'[1]JANUARI 2019'!S$86*S61,0)</f>
        <v>0.19243870484746037</v>
      </c>
      <c r="T105" s="16">
        <f>IFERROR('[1]JANUARI 2019'!T$91/'[1]JANUARI 2019'!T$86*T61,0)</f>
        <v>0.11089743589744289</v>
      </c>
      <c r="U105" s="16">
        <f>IFERROR('[1]JANUARI 2019'!U$91/'[1]JANUARI 2019'!U$86*U61,0)</f>
        <v>7.9257214554576247</v>
      </c>
      <c r="V105" s="16">
        <f>IFERROR('[1]JANUARI 2019'!V$91/'[1]JANUARI 2019'!V$86*V61,0)</f>
        <v>0</v>
      </c>
      <c r="W105" s="16">
        <f>IFERROR('[1]JANUARI 2019'!W$91/'[1]JANUARI 2019'!W$86*W61,0)</f>
        <v>0</v>
      </c>
      <c r="X105" s="16">
        <f>IFERROR('[1]JANUARI 2019'!X$91/'[1]JANUARI 2019'!X$86*X61,0)</f>
        <v>0</v>
      </c>
      <c r="Y105" s="16">
        <f>IFERROR('[1]JANUARI 2019'!Y$91/'[1]JANUARI 2019'!Y$86*Y61,0)</f>
        <v>6.019468560905341E-2</v>
      </c>
      <c r="Z105" s="16">
        <f>IFERROR('[1]JANUARI 2019'!Z$91/'[1]JANUARI 2019'!Z$86*Z61,0)</f>
        <v>2.6103205972769254</v>
      </c>
      <c r="AA105" s="16">
        <f>IFERROR('[1]JANUARI 2019'!AA$91/'[1]JANUARI 2019'!AA$86*AA61,0)</f>
        <v>3.1618714668255197</v>
      </c>
      <c r="AB105" s="16">
        <f>IFERROR('[1]JANUARI 2019'!AB$91/'[1]JANUARI 2019'!AB$86*AB61,0)</f>
        <v>3.9215884861406454</v>
      </c>
      <c r="AC105" s="16">
        <f>IFERROR('[1]JANUARI 2019'!AC$91/'[1]JANUARI 2019'!AC$86*AC61,0)</f>
        <v>0</v>
      </c>
      <c r="AD105" s="16">
        <f>IFERROR('[1]JANUARI 2019'!AD$91/'[1]JANUARI 2019'!AD$86*AD61,0)</f>
        <v>0</v>
      </c>
      <c r="AE105" s="16">
        <f>IFERROR('[1]JANUARI 2019'!AE$91/'[1]JANUARI 2019'!AE$86*AE61,0)</f>
        <v>0</v>
      </c>
      <c r="AF105" s="16">
        <f>IFERROR('[1]JANUARI 2019'!AF$91/'[1]JANUARI 2019'!AF$86*AF61,0)</f>
        <v>0</v>
      </c>
      <c r="AG105" s="16">
        <f>IFERROR('[1]JANUARI 2019'!AG$91/'[1]JANUARI 2019'!AG$86*AG61,0)</f>
        <v>0</v>
      </c>
      <c r="AH105" s="16">
        <f>IFERROR('[1]JANUARI 2019'!AH$91/'[1]JANUARI 2019'!AH$86*AH61,0)</f>
        <v>0</v>
      </c>
      <c r="AI105" s="16">
        <f>IFERROR('[1]JANUARI 2019'!AI$91/'[1]JANUARI 2019'!AI$86*AI61,0)</f>
        <v>0</v>
      </c>
      <c r="AJ105" s="17"/>
    </row>
    <row r="106" spans="1:36">
      <c r="B106" s="40" t="s">
        <v>119</v>
      </c>
      <c r="C106" s="36"/>
      <c r="D106" s="16"/>
      <c r="E106" s="16">
        <f>IFERROR('[1]JANUARI 2019'!E$891/'[1]JANUARI 2019'!E$86*E61,0)</f>
        <v>0</v>
      </c>
      <c r="F106" s="16">
        <f>IFERROR('[1]JANUARI 2019'!F$891/'[1]JANUARI 2019'!F$86*F61,0)</f>
        <v>0</v>
      </c>
      <c r="G106" s="16">
        <f>IFERROR('[1]JANUARI 2019'!G$891/'[1]JANUARI 2019'!G$86*G61,0)</f>
        <v>0</v>
      </c>
      <c r="H106" s="16">
        <f>IFERROR('[1]JANUARI 2019'!H$891/'[1]JANUARI 2019'!H$86*H61,0)</f>
        <v>0</v>
      </c>
      <c r="I106" s="16">
        <f>IFERROR('[1]JANUARI 2019'!I$891/'[1]JANUARI 2019'!I$86*I61,0)</f>
        <v>0</v>
      </c>
      <c r="J106" s="16">
        <f>IFERROR('[1]JANUARI 2019'!J$891/'[1]JANUARI 2019'!J$86*J61,0)</f>
        <v>0</v>
      </c>
      <c r="K106" s="16">
        <f>IFERROR('[1]JANUARI 2019'!K$891/'[1]JANUARI 2019'!K$86*K61,0)</f>
        <v>0</v>
      </c>
      <c r="L106" s="16">
        <f>IFERROR('[1]JANUARI 2019'!L$891/'[1]JANUARI 2019'!L$86*L61,0)</f>
        <v>0</v>
      </c>
      <c r="M106" s="16">
        <f>IFERROR('[1]JANUARI 2019'!M$891/'[1]JANUARI 2019'!M$86*M61,0)</f>
        <v>0</v>
      </c>
      <c r="N106" s="16">
        <f>IFERROR('[1]JANUARI 2019'!N$891/'[1]JANUARI 2019'!N$86*N61,0)</f>
        <v>0</v>
      </c>
      <c r="O106" s="16">
        <f>IFERROR('[1]JANUARI 2019'!O$891/'[1]JANUARI 2019'!O$86*O61,0)</f>
        <v>0</v>
      </c>
      <c r="P106" s="16">
        <f>IFERROR('[1]JANUARI 2019'!P$891/'[1]JANUARI 2019'!P$86*P61,0)</f>
        <v>0</v>
      </c>
      <c r="Q106" s="16">
        <f>IFERROR('[1]JANUARI 2019'!Q$891/'[1]JANUARI 2019'!Q$86*Q61,0)</f>
        <v>0</v>
      </c>
      <c r="R106" s="16">
        <f>IFERROR('[1]JANUARI 2019'!R$891/'[1]JANUARI 2019'!R$86*R61,0)</f>
        <v>0</v>
      </c>
      <c r="S106" s="16">
        <f>IFERROR('[1]JANUARI 2019'!S$891/'[1]JANUARI 2019'!S$86*S61,0)</f>
        <v>0</v>
      </c>
      <c r="T106" s="16">
        <f>IFERROR('[1]JANUARI 2019'!T$891/'[1]JANUARI 2019'!T$86*T61,0)</f>
        <v>0</v>
      </c>
      <c r="U106" s="16">
        <f>IFERROR('[1]JANUARI 2019'!U$891/'[1]JANUARI 2019'!U$86*U61,0)</f>
        <v>0</v>
      </c>
      <c r="V106" s="16">
        <f>IFERROR('[1]JANUARI 2019'!V$891/'[1]JANUARI 2019'!V$86*V61,0)</f>
        <v>0</v>
      </c>
      <c r="W106" s="16">
        <f>IFERROR('[1]JANUARI 2019'!W$891/'[1]JANUARI 2019'!W$86*W61,0)</f>
        <v>0</v>
      </c>
      <c r="X106" s="16">
        <f>IFERROR('[1]JANUARI 2019'!X$891/'[1]JANUARI 2019'!X$86*X61,0)</f>
        <v>0</v>
      </c>
      <c r="Y106" s="16">
        <f>IFERROR('[1]JANUARI 2019'!Y$891/'[1]JANUARI 2019'!Y$86*Y61,0)</f>
        <v>0</v>
      </c>
      <c r="Z106" s="16">
        <f>IFERROR('[1]JANUARI 2019'!Z$891/'[1]JANUARI 2019'!Z$86*Z61,0)</f>
        <v>0</v>
      </c>
      <c r="AA106" s="16">
        <f>IFERROR('[1]JANUARI 2019'!AA$891/'[1]JANUARI 2019'!AA$86*AA61,0)</f>
        <v>0</v>
      </c>
      <c r="AB106" s="16">
        <f>IFERROR('[1]JANUARI 2019'!AB$891/'[1]JANUARI 2019'!AB$86*AB61,0)</f>
        <v>0</v>
      </c>
      <c r="AC106" s="16">
        <f>IFERROR('[1]JANUARI 2019'!AC$891/'[1]JANUARI 2019'!AC$86*AC61,0)</f>
        <v>0</v>
      </c>
      <c r="AD106" s="16">
        <f>IFERROR('[1]JANUARI 2019'!AD$891/'[1]JANUARI 2019'!AD$86*AD61,0)</f>
        <v>0</v>
      </c>
      <c r="AE106" s="16">
        <f>IFERROR('[1]JANUARI 2019'!AE$891/'[1]JANUARI 2019'!AE$86*AE61,0)</f>
        <v>0</v>
      </c>
      <c r="AF106" s="16">
        <f>IFERROR('[1]JANUARI 2019'!AF$891/'[1]JANUARI 2019'!AF$86*AF61,0)</f>
        <v>0</v>
      </c>
      <c r="AG106" s="16">
        <f>IFERROR('[1]JANUARI 2019'!AG$891/'[1]JANUARI 2019'!AG$86*AG61,0)</f>
        <v>0</v>
      </c>
      <c r="AH106" s="16">
        <f>IFERROR('[1]JANUARI 2019'!AH$891/'[1]JANUARI 2019'!AH$86*AH61,0)</f>
        <v>0</v>
      </c>
      <c r="AI106" s="16">
        <f>IFERROR('[1]JANUARI 2019'!AI$891/'[1]JANUARI 2019'!AI$86*AI61,0)</f>
        <v>0</v>
      </c>
      <c r="AJ106" s="17"/>
    </row>
    <row r="107" spans="1:36">
      <c r="B107" s="19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19"/>
    </row>
    <row r="108" spans="1:36">
      <c r="B108" s="19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19"/>
    </row>
    <row r="109" spans="1:36">
      <c r="B109" s="19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19"/>
    </row>
    <row r="110" spans="1:36">
      <c r="B110" s="19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19"/>
    </row>
    <row r="111" spans="1:36">
      <c r="B111" s="19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19"/>
    </row>
    <row r="112" spans="1:36">
      <c r="B112" s="19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19"/>
    </row>
    <row r="113" spans="2:36">
      <c r="B113" s="19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19"/>
    </row>
    <row r="114" spans="2:36">
      <c r="B114" s="19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19"/>
    </row>
    <row r="115" spans="2:36">
      <c r="B115" s="19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19"/>
    </row>
    <row r="116" spans="2:36">
      <c r="B116" s="19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19"/>
    </row>
    <row r="117" spans="2:36">
      <c r="B117" s="19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19"/>
    </row>
    <row r="118" spans="2:36">
      <c r="B118" s="19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19"/>
    </row>
    <row r="119" spans="2:36">
      <c r="B119" s="19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19"/>
    </row>
    <row r="120" spans="2:36">
      <c r="B120" s="19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19"/>
    </row>
    <row r="121" spans="2:36">
      <c r="B121" s="19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19"/>
    </row>
    <row r="122" spans="2:36">
      <c r="B122" s="19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19"/>
    </row>
    <row r="123" spans="2:36">
      <c r="B123" s="19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19"/>
    </row>
    <row r="124" spans="2:36">
      <c r="B124" s="19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19"/>
    </row>
    <row r="125" spans="2:36">
      <c r="B125" s="19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19"/>
    </row>
    <row r="126" spans="2:36">
      <c r="B126" s="19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19"/>
    </row>
    <row r="127" spans="2:36">
      <c r="B127" s="19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19"/>
    </row>
    <row r="128" spans="2:36">
      <c r="B128" s="19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19"/>
    </row>
    <row r="129" spans="2:36">
      <c r="B129" s="19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19"/>
    </row>
    <row r="130" spans="2:36">
      <c r="B130" s="19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19"/>
    </row>
    <row r="131" spans="2:36">
      <c r="B131" s="19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19"/>
    </row>
    <row r="132" spans="2:36">
      <c r="B132" s="19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19"/>
    </row>
    <row r="135" spans="2:36">
      <c r="B135" s="24" t="s">
        <v>36</v>
      </c>
    </row>
    <row r="136" spans="2:36">
      <c r="B136" s="13"/>
    </row>
    <row r="137" spans="2:36">
      <c r="B137" s="25"/>
      <c r="C137" s="26" t="s">
        <v>19</v>
      </c>
      <c r="D137" s="26">
        <v>31</v>
      </c>
      <c r="E137" s="26">
        <v>1</v>
      </c>
      <c r="F137" s="26">
        <v>2</v>
      </c>
      <c r="G137" s="26">
        <v>3</v>
      </c>
      <c r="H137" s="26">
        <v>4</v>
      </c>
      <c r="I137" s="26">
        <v>5</v>
      </c>
      <c r="J137" s="26">
        <v>6</v>
      </c>
      <c r="K137" s="26">
        <v>7</v>
      </c>
      <c r="L137" s="26">
        <v>8</v>
      </c>
      <c r="M137" s="26">
        <v>9</v>
      </c>
      <c r="N137" s="26">
        <v>10</v>
      </c>
      <c r="O137" s="26">
        <v>11</v>
      </c>
      <c r="P137" s="26">
        <v>12</v>
      </c>
      <c r="Q137" s="26">
        <v>13</v>
      </c>
      <c r="R137" s="26">
        <v>14</v>
      </c>
      <c r="S137" s="26">
        <v>15</v>
      </c>
      <c r="T137" s="26">
        <v>16</v>
      </c>
      <c r="U137" s="26">
        <v>17</v>
      </c>
      <c r="V137" s="26">
        <v>18</v>
      </c>
      <c r="W137" s="26">
        <v>19</v>
      </c>
      <c r="X137" s="26">
        <v>20</v>
      </c>
      <c r="Y137" s="26">
        <v>21</v>
      </c>
      <c r="Z137" s="26">
        <v>22</v>
      </c>
      <c r="AA137" s="26">
        <v>23</v>
      </c>
      <c r="AB137" s="26">
        <v>24</v>
      </c>
      <c r="AC137" s="26">
        <v>25</v>
      </c>
      <c r="AD137" s="26">
        <v>26</v>
      </c>
      <c r="AE137" s="26">
        <v>27</v>
      </c>
      <c r="AF137" s="26">
        <v>28</v>
      </c>
      <c r="AG137" s="26">
        <v>29</v>
      </c>
      <c r="AH137" s="26">
        <v>30</v>
      </c>
      <c r="AI137" s="26">
        <v>31</v>
      </c>
      <c r="AJ137" s="26" t="s">
        <v>32</v>
      </c>
    </row>
    <row r="138" spans="2:36">
      <c r="B138" s="15" t="s">
        <v>113</v>
      </c>
      <c r="C138" s="21"/>
      <c r="D138" s="21"/>
      <c r="E138" s="16">
        <f>SUM(E53:E56)</f>
        <v>785</v>
      </c>
      <c r="F138" s="16">
        <f t="shared" ref="F138:AI138" si="146">SUM(F53:F56)</f>
        <v>0</v>
      </c>
      <c r="G138" s="16">
        <f t="shared" si="146"/>
        <v>0</v>
      </c>
      <c r="H138" s="16">
        <f t="shared" si="146"/>
        <v>0</v>
      </c>
      <c r="I138" s="16">
        <f t="shared" si="146"/>
        <v>16</v>
      </c>
      <c r="J138" s="16">
        <f t="shared" si="146"/>
        <v>390</v>
      </c>
      <c r="K138" s="16">
        <f t="shared" si="146"/>
        <v>442</v>
      </c>
      <c r="L138" s="16">
        <f t="shared" si="146"/>
        <v>410</v>
      </c>
      <c r="M138" s="16">
        <f t="shared" si="146"/>
        <v>338</v>
      </c>
      <c r="N138" s="16">
        <f t="shared" si="146"/>
        <v>371</v>
      </c>
      <c r="O138" s="16">
        <f t="shared" si="146"/>
        <v>0</v>
      </c>
      <c r="P138" s="16">
        <f t="shared" si="146"/>
        <v>0</v>
      </c>
      <c r="Q138" s="16">
        <f t="shared" si="146"/>
        <v>236</v>
      </c>
      <c r="R138" s="16">
        <f t="shared" si="146"/>
        <v>147</v>
      </c>
      <c r="S138" s="16">
        <f t="shared" si="146"/>
        <v>151</v>
      </c>
      <c r="T138" s="16">
        <f t="shared" si="146"/>
        <v>213</v>
      </c>
      <c r="U138" s="16">
        <f t="shared" si="146"/>
        <v>77</v>
      </c>
      <c r="V138" s="16">
        <f t="shared" si="146"/>
        <v>108</v>
      </c>
      <c r="W138" s="16">
        <f t="shared" si="146"/>
        <v>62</v>
      </c>
      <c r="X138" s="16">
        <f t="shared" si="146"/>
        <v>370</v>
      </c>
      <c r="Y138" s="16">
        <f t="shared" si="146"/>
        <v>281</v>
      </c>
      <c r="Z138" s="16">
        <f t="shared" si="146"/>
        <v>165</v>
      </c>
      <c r="AA138" s="16">
        <f t="shared" si="146"/>
        <v>156</v>
      </c>
      <c r="AB138" s="16">
        <f t="shared" si="146"/>
        <v>446</v>
      </c>
      <c r="AC138" s="16">
        <f t="shared" si="146"/>
        <v>0</v>
      </c>
      <c r="AD138" s="16">
        <f t="shared" si="146"/>
        <v>0</v>
      </c>
      <c r="AE138" s="16">
        <f t="shared" si="146"/>
        <v>195</v>
      </c>
      <c r="AF138" s="16">
        <f t="shared" si="146"/>
        <v>0</v>
      </c>
      <c r="AG138" s="16">
        <f t="shared" si="146"/>
        <v>1</v>
      </c>
      <c r="AH138" s="16">
        <f t="shared" si="146"/>
        <v>35</v>
      </c>
      <c r="AI138" s="16">
        <f t="shared" si="146"/>
        <v>49</v>
      </c>
      <c r="AJ138" s="21"/>
    </row>
    <row r="139" spans="2:36">
      <c r="B139" s="15" t="s">
        <v>80</v>
      </c>
      <c r="C139" s="21"/>
      <c r="D139" s="21"/>
      <c r="E139" s="16">
        <f>E86+E97</f>
        <v>469</v>
      </c>
      <c r="F139" s="16">
        <f t="shared" ref="F139:AI139" si="147">F86+F97</f>
        <v>0</v>
      </c>
      <c r="G139" s="16">
        <f t="shared" si="147"/>
        <v>0</v>
      </c>
      <c r="H139" s="16">
        <f t="shared" si="147"/>
        <v>0</v>
      </c>
      <c r="I139" s="16">
        <f t="shared" si="147"/>
        <v>26.300000000000182</v>
      </c>
      <c r="J139" s="16">
        <f t="shared" si="147"/>
        <v>359</v>
      </c>
      <c r="K139" s="16">
        <f t="shared" si="147"/>
        <v>288.33433179368734</v>
      </c>
      <c r="L139" s="16">
        <f t="shared" si="147"/>
        <v>65.792795640914477</v>
      </c>
      <c r="M139" s="16">
        <f t="shared" si="147"/>
        <v>215.94993883792031</v>
      </c>
      <c r="N139" s="16">
        <f t="shared" si="147"/>
        <v>155.59181578947425</v>
      </c>
      <c r="O139" s="16">
        <f t="shared" si="147"/>
        <v>0</v>
      </c>
      <c r="P139" s="16">
        <f t="shared" si="147"/>
        <v>0</v>
      </c>
      <c r="Q139" s="16">
        <f t="shared" si="147"/>
        <v>200.20000000000073</v>
      </c>
      <c r="R139" s="16">
        <f t="shared" si="147"/>
        <v>206.4535313612368</v>
      </c>
      <c r="S139" s="16">
        <f t="shared" si="147"/>
        <v>179.9319857757815</v>
      </c>
      <c r="T139" s="16">
        <f t="shared" si="147"/>
        <v>186.88910256410256</v>
      </c>
      <c r="U139" s="16">
        <f t="shared" si="147"/>
        <v>133.07427854454238</v>
      </c>
      <c r="V139" s="16">
        <f t="shared" si="147"/>
        <v>134.19999999999982</v>
      </c>
      <c r="W139" s="16">
        <f t="shared" si="147"/>
        <v>33.800000000000182</v>
      </c>
      <c r="X139" s="16">
        <f t="shared" si="147"/>
        <v>318</v>
      </c>
      <c r="Y139" s="16">
        <f t="shared" si="147"/>
        <v>290.16713496448273</v>
      </c>
      <c r="Z139" s="16">
        <f t="shared" si="147"/>
        <v>202.00235397452843</v>
      </c>
      <c r="AA139" s="16">
        <f t="shared" si="147"/>
        <v>152.0206887830997</v>
      </c>
      <c r="AB139" s="16">
        <f t="shared" si="147"/>
        <v>-3.9215884861406458</v>
      </c>
      <c r="AC139" s="16">
        <f t="shared" si="147"/>
        <v>0</v>
      </c>
      <c r="AD139" s="16">
        <f t="shared" si="147"/>
        <v>0</v>
      </c>
      <c r="AE139" s="16">
        <f t="shared" si="147"/>
        <v>-264.79999999999995</v>
      </c>
      <c r="AF139" s="16">
        <f t="shared" si="147"/>
        <v>491</v>
      </c>
      <c r="AG139" s="16">
        <f t="shared" si="147"/>
        <v>9</v>
      </c>
      <c r="AH139" s="16">
        <f t="shared" si="147"/>
        <v>16</v>
      </c>
      <c r="AI139" s="16">
        <f t="shared" si="147"/>
        <v>10</v>
      </c>
      <c r="AJ139" s="21">
        <f>SUM(E139:P139)</f>
        <v>1579.9688820619967</v>
      </c>
    </row>
    <row r="140" spans="2:36">
      <c r="B140" s="15" t="s">
        <v>81</v>
      </c>
      <c r="C140" s="21"/>
      <c r="D140" s="21"/>
      <c r="E140" s="16">
        <f>E92+E100</f>
        <v>164</v>
      </c>
      <c r="F140" s="16">
        <f t="shared" ref="F140:AI140" si="148">F92+F100</f>
        <v>1</v>
      </c>
      <c r="G140" s="16">
        <f t="shared" si="148"/>
        <v>2</v>
      </c>
      <c r="H140" s="16">
        <f t="shared" si="148"/>
        <v>3</v>
      </c>
      <c r="I140" s="16">
        <f t="shared" si="148"/>
        <v>5.6999999999998181</v>
      </c>
      <c r="J140" s="16">
        <f t="shared" si="148"/>
        <v>8</v>
      </c>
      <c r="K140" s="16">
        <f t="shared" si="148"/>
        <v>145.66566820631266</v>
      </c>
      <c r="L140" s="16">
        <f t="shared" si="148"/>
        <v>145.20720435908549</v>
      </c>
      <c r="M140" s="16">
        <f t="shared" si="148"/>
        <v>165.05006116207969</v>
      </c>
      <c r="N140" s="16">
        <f t="shared" si="148"/>
        <v>195.40818421052575</v>
      </c>
      <c r="O140" s="16">
        <f t="shared" si="148"/>
        <v>10</v>
      </c>
      <c r="P140" s="16">
        <f t="shared" si="148"/>
        <v>11</v>
      </c>
      <c r="Q140" s="16">
        <f t="shared" si="148"/>
        <v>133.79999999999927</v>
      </c>
      <c r="R140" s="16">
        <f t="shared" si="148"/>
        <v>185.5464686387632</v>
      </c>
      <c r="S140" s="16">
        <f t="shared" si="148"/>
        <v>156.0680142242185</v>
      </c>
      <c r="T140" s="16">
        <f t="shared" si="148"/>
        <v>157.11089743589744</v>
      </c>
      <c r="U140" s="16">
        <f t="shared" si="148"/>
        <v>170.92572145545762</v>
      </c>
      <c r="V140" s="16">
        <f t="shared" si="148"/>
        <v>20.800000000000182</v>
      </c>
      <c r="W140" s="16">
        <f t="shared" si="148"/>
        <v>19.199999999999818</v>
      </c>
      <c r="X140" s="16">
        <f t="shared" si="148"/>
        <v>54</v>
      </c>
      <c r="Y140" s="16">
        <f t="shared" si="148"/>
        <v>206.83286503551727</v>
      </c>
      <c r="Z140" s="16">
        <f t="shared" si="148"/>
        <v>169.89764602547166</v>
      </c>
      <c r="AA140" s="16">
        <f t="shared" si="148"/>
        <v>195.87931121690016</v>
      </c>
      <c r="AB140" s="16">
        <f t="shared" si="148"/>
        <v>26.921588486140646</v>
      </c>
      <c r="AC140" s="16">
        <f t="shared" si="148"/>
        <v>24</v>
      </c>
      <c r="AD140" s="16">
        <f t="shared" si="148"/>
        <v>25</v>
      </c>
      <c r="AE140" s="16">
        <f t="shared" si="148"/>
        <v>287</v>
      </c>
      <c r="AF140" s="16">
        <f t="shared" si="148"/>
        <v>66</v>
      </c>
      <c r="AG140" s="16">
        <f t="shared" si="148"/>
        <v>30</v>
      </c>
      <c r="AH140" s="16">
        <f t="shared" si="148"/>
        <v>29</v>
      </c>
      <c r="AI140" s="16">
        <f t="shared" si="148"/>
        <v>37</v>
      </c>
      <c r="AJ140" s="21">
        <f t="shared" ref="AJ140:AJ142" si="149">SUM(E140:P140)</f>
        <v>856.03111793800338</v>
      </c>
    </row>
    <row r="141" spans="2:36" outlineLevel="1">
      <c r="B141" s="18" t="s">
        <v>82</v>
      </c>
      <c r="C141" s="21"/>
      <c r="D141" s="21"/>
      <c r="E141" s="16">
        <f>E101+E93</f>
        <v>0</v>
      </c>
      <c r="F141" s="16">
        <f t="shared" ref="F141:AI141" si="150">F101+F93</f>
        <v>0</v>
      </c>
      <c r="G141" s="16">
        <f t="shared" si="150"/>
        <v>0</v>
      </c>
      <c r="H141" s="16">
        <f t="shared" si="150"/>
        <v>0</v>
      </c>
      <c r="I141" s="16">
        <f t="shared" si="150"/>
        <v>0.6999999999998181</v>
      </c>
      <c r="J141" s="16">
        <f t="shared" si="150"/>
        <v>0</v>
      </c>
      <c r="K141" s="16">
        <f t="shared" si="150"/>
        <v>48.5</v>
      </c>
      <c r="L141" s="16">
        <f t="shared" si="150"/>
        <v>27.300000000000182</v>
      </c>
      <c r="M141" s="16">
        <f t="shared" si="150"/>
        <v>3.3000000000001819</v>
      </c>
      <c r="N141" s="16">
        <f t="shared" si="150"/>
        <v>6.3000000000001819</v>
      </c>
      <c r="O141" s="16">
        <f t="shared" si="150"/>
        <v>0</v>
      </c>
      <c r="P141" s="16">
        <f t="shared" si="150"/>
        <v>0</v>
      </c>
      <c r="Q141" s="16">
        <f t="shared" si="150"/>
        <v>4.7999999999992724</v>
      </c>
      <c r="R141" s="16">
        <f t="shared" si="150"/>
        <v>53.600000000000364</v>
      </c>
      <c r="S141" s="16">
        <f t="shared" si="150"/>
        <v>22.5</v>
      </c>
      <c r="T141" s="16">
        <f t="shared" si="150"/>
        <v>33</v>
      </c>
      <c r="U141" s="16">
        <f t="shared" si="150"/>
        <v>12</v>
      </c>
      <c r="V141" s="16">
        <f t="shared" si="150"/>
        <v>0</v>
      </c>
      <c r="W141" s="16">
        <f t="shared" si="150"/>
        <v>0</v>
      </c>
      <c r="X141" s="16">
        <f t="shared" si="150"/>
        <v>30</v>
      </c>
      <c r="Y141" s="16">
        <f t="shared" si="150"/>
        <v>55</v>
      </c>
      <c r="Z141" s="16">
        <f t="shared" si="150"/>
        <v>37</v>
      </c>
      <c r="AA141" s="16">
        <f t="shared" si="150"/>
        <v>31</v>
      </c>
      <c r="AB141" s="16">
        <f t="shared" si="150"/>
        <v>0</v>
      </c>
      <c r="AC141" s="16">
        <f t="shared" si="150"/>
        <v>0</v>
      </c>
      <c r="AD141" s="16">
        <f t="shared" si="150"/>
        <v>0</v>
      </c>
      <c r="AE141" s="16">
        <f t="shared" si="150"/>
        <v>10</v>
      </c>
      <c r="AF141" s="16">
        <f t="shared" si="150"/>
        <v>0</v>
      </c>
      <c r="AG141" s="16">
        <f t="shared" si="150"/>
        <v>0</v>
      </c>
      <c r="AH141" s="16">
        <f t="shared" si="150"/>
        <v>0</v>
      </c>
      <c r="AI141" s="16">
        <f t="shared" si="150"/>
        <v>0</v>
      </c>
      <c r="AJ141" s="21">
        <f t="shared" si="149"/>
        <v>86.100000000000364</v>
      </c>
    </row>
    <row r="142" spans="2:36" outlineLevel="1">
      <c r="B142" s="18" t="s">
        <v>84</v>
      </c>
      <c r="C142" s="21"/>
      <c r="D142" s="21"/>
      <c r="E142" s="16">
        <f>E102+E92</f>
        <v>164</v>
      </c>
      <c r="F142" s="16">
        <f t="shared" ref="F142:AI142" si="151">F102+F92</f>
        <v>1</v>
      </c>
      <c r="G142" s="16">
        <f t="shared" si="151"/>
        <v>2</v>
      </c>
      <c r="H142" s="16">
        <f t="shared" si="151"/>
        <v>3</v>
      </c>
      <c r="I142" s="16">
        <f t="shared" si="151"/>
        <v>5.6999999999998181</v>
      </c>
      <c r="J142" s="16">
        <f t="shared" si="151"/>
        <v>8</v>
      </c>
      <c r="K142" s="16">
        <f t="shared" si="151"/>
        <v>129.5</v>
      </c>
      <c r="L142" s="16">
        <f t="shared" si="151"/>
        <v>136.30000000000018</v>
      </c>
      <c r="M142" s="16">
        <f t="shared" si="151"/>
        <v>156.30000000000018</v>
      </c>
      <c r="N142" s="16">
        <f t="shared" si="151"/>
        <v>185.30000000000018</v>
      </c>
      <c r="O142" s="16">
        <f t="shared" si="151"/>
        <v>10</v>
      </c>
      <c r="P142" s="16">
        <f t="shared" si="151"/>
        <v>11</v>
      </c>
      <c r="Q142" s="16">
        <f t="shared" si="151"/>
        <v>133.79999999999927</v>
      </c>
      <c r="R142" s="16">
        <f t="shared" si="151"/>
        <v>167.60000000000036</v>
      </c>
      <c r="S142" s="16">
        <f t="shared" si="151"/>
        <v>144.5</v>
      </c>
      <c r="T142" s="16">
        <f t="shared" si="151"/>
        <v>150</v>
      </c>
      <c r="U142" s="16">
        <f t="shared" si="151"/>
        <v>162</v>
      </c>
      <c r="V142" s="16">
        <f t="shared" si="151"/>
        <v>20.800000000000182</v>
      </c>
      <c r="W142" s="16">
        <f t="shared" si="151"/>
        <v>19.199999999999818</v>
      </c>
      <c r="X142" s="16">
        <f t="shared" si="151"/>
        <v>49</v>
      </c>
      <c r="Y142" s="16">
        <f t="shared" si="151"/>
        <v>182</v>
      </c>
      <c r="Z142" s="16">
        <f t="shared" si="151"/>
        <v>156</v>
      </c>
      <c r="AA142" s="16">
        <f t="shared" si="151"/>
        <v>182</v>
      </c>
      <c r="AB142" s="16">
        <f t="shared" si="151"/>
        <v>23</v>
      </c>
      <c r="AC142" s="16">
        <f t="shared" si="151"/>
        <v>24</v>
      </c>
      <c r="AD142" s="16">
        <f t="shared" si="151"/>
        <v>25</v>
      </c>
      <c r="AE142" s="16">
        <f t="shared" si="151"/>
        <v>285</v>
      </c>
      <c r="AF142" s="16">
        <f t="shared" si="151"/>
        <v>66</v>
      </c>
      <c r="AG142" s="16">
        <f t="shared" si="151"/>
        <v>30</v>
      </c>
      <c r="AH142" s="16">
        <f t="shared" si="151"/>
        <v>29</v>
      </c>
      <c r="AI142" s="16">
        <f t="shared" si="151"/>
        <v>37</v>
      </c>
      <c r="AJ142" s="21">
        <f t="shared" si="149"/>
        <v>812.10000000000036</v>
      </c>
    </row>
    <row r="143" spans="2:36">
      <c r="B143" s="15" t="s">
        <v>138</v>
      </c>
      <c r="C143" s="21"/>
      <c r="D143" s="21"/>
      <c r="E143" s="73">
        <f>IFERROR((E139/(E139+E140))*E138,0)</f>
        <v>581.61927330173773</v>
      </c>
      <c r="F143" s="73">
        <f t="shared" ref="F143:AI143" si="152">IFERROR((F139/(F139+F140))*F138,0)</f>
        <v>0</v>
      </c>
      <c r="G143" s="73">
        <f t="shared" si="152"/>
        <v>0</v>
      </c>
      <c r="H143" s="73">
        <f t="shared" si="152"/>
        <v>0</v>
      </c>
      <c r="I143" s="73">
        <f t="shared" si="152"/>
        <v>13.150000000000091</v>
      </c>
      <c r="J143" s="73">
        <f t="shared" si="152"/>
        <v>381.49863760217983</v>
      </c>
      <c r="K143" s="73">
        <f t="shared" si="152"/>
        <v>293.64925035209632</v>
      </c>
      <c r="L143" s="73">
        <f t="shared" si="152"/>
        <v>127.84382091362531</v>
      </c>
      <c r="M143" s="73">
        <f t="shared" si="152"/>
        <v>191.57763602944112</v>
      </c>
      <c r="N143" s="73">
        <f t="shared" si="152"/>
        <v>164.45744631878901</v>
      </c>
      <c r="O143" s="73">
        <f t="shared" si="152"/>
        <v>0</v>
      </c>
      <c r="P143" s="73">
        <f t="shared" si="152"/>
        <v>0</v>
      </c>
      <c r="Q143" s="73">
        <f t="shared" si="152"/>
        <v>141.45868263473105</v>
      </c>
      <c r="R143" s="73">
        <f t="shared" si="152"/>
        <v>77.420074260463792</v>
      </c>
      <c r="S143" s="73">
        <f t="shared" si="152"/>
        <v>80.862291226616094</v>
      </c>
      <c r="T143" s="73">
        <f t="shared" si="152"/>
        <v>115.7191245527728</v>
      </c>
      <c r="U143" s="73">
        <f t="shared" si="152"/>
        <v>33.70631397345317</v>
      </c>
      <c r="V143" s="73">
        <f t="shared" si="152"/>
        <v>93.507096774193414</v>
      </c>
      <c r="W143" s="73">
        <f t="shared" si="152"/>
        <v>39.539622641509645</v>
      </c>
      <c r="X143" s="73">
        <f t="shared" si="152"/>
        <v>316.29032258064518</v>
      </c>
      <c r="Y143" s="73">
        <f t="shared" si="152"/>
        <v>164.0582795272025</v>
      </c>
      <c r="Z143" s="73">
        <f t="shared" si="152"/>
        <v>89.62191020649955</v>
      </c>
      <c r="AA143" s="73">
        <f t="shared" si="152"/>
        <v>68.166793475606667</v>
      </c>
      <c r="AB143" s="73">
        <f t="shared" si="152"/>
        <v>-76.044715861683827</v>
      </c>
      <c r="AC143" s="73">
        <f t="shared" si="152"/>
        <v>0</v>
      </c>
      <c r="AD143" s="73">
        <f t="shared" si="152"/>
        <v>0</v>
      </c>
      <c r="AE143" s="73">
        <f t="shared" si="152"/>
        <v>-2325.9459459459408</v>
      </c>
      <c r="AF143" s="73">
        <f t="shared" si="152"/>
        <v>0</v>
      </c>
      <c r="AG143" s="73">
        <f t="shared" si="152"/>
        <v>0.23076923076923078</v>
      </c>
      <c r="AH143" s="73">
        <f t="shared" si="152"/>
        <v>12.444444444444445</v>
      </c>
      <c r="AI143" s="73">
        <f t="shared" si="152"/>
        <v>10.425531914893616</v>
      </c>
      <c r="AJ143" s="21">
        <f>SUM(E143:P143)</f>
        <v>1753.7960645178694</v>
      </c>
    </row>
    <row r="144" spans="2:36">
      <c r="B144" s="15" t="s">
        <v>139</v>
      </c>
      <c r="C144" s="21"/>
      <c r="D144" s="21"/>
      <c r="E144" s="73">
        <f>IFERROR((E140/(E139+E140))*E138,0)</f>
        <v>203.38072669826224</v>
      </c>
      <c r="F144" s="73">
        <f t="shared" ref="F144:AI144" si="153">IFERROR((F140/(F139+F140))*F138,0)</f>
        <v>0</v>
      </c>
      <c r="G144" s="73">
        <f t="shared" si="153"/>
        <v>0</v>
      </c>
      <c r="H144" s="73">
        <f t="shared" si="153"/>
        <v>0</v>
      </c>
      <c r="I144" s="73">
        <f t="shared" si="153"/>
        <v>2.8499999999999091</v>
      </c>
      <c r="J144" s="73">
        <f t="shared" si="153"/>
        <v>8.5013623978201629</v>
      </c>
      <c r="K144" s="73">
        <f t="shared" si="153"/>
        <v>148.35074964790368</v>
      </c>
      <c r="L144" s="73">
        <f t="shared" si="153"/>
        <v>282.15617908637472</v>
      </c>
      <c r="M144" s="73">
        <f t="shared" si="153"/>
        <v>146.42236397055888</v>
      </c>
      <c r="N144" s="73">
        <f t="shared" si="153"/>
        <v>206.54255368121099</v>
      </c>
      <c r="O144" s="73">
        <f t="shared" si="153"/>
        <v>0</v>
      </c>
      <c r="P144" s="73">
        <f t="shared" si="153"/>
        <v>0</v>
      </c>
      <c r="Q144" s="73">
        <f t="shared" si="153"/>
        <v>94.541317365268952</v>
      </c>
      <c r="R144" s="73">
        <f t="shared" si="153"/>
        <v>69.579925739536193</v>
      </c>
      <c r="S144" s="73">
        <f t="shared" si="153"/>
        <v>70.137708773383906</v>
      </c>
      <c r="T144" s="73">
        <f t="shared" si="153"/>
        <v>97.280875447227203</v>
      </c>
      <c r="U144" s="73">
        <f t="shared" si="153"/>
        <v>43.29368602654683</v>
      </c>
      <c r="V144" s="73">
        <f t="shared" si="153"/>
        <v>14.492903225806579</v>
      </c>
      <c r="W144" s="73">
        <f t="shared" si="153"/>
        <v>22.460377358490355</v>
      </c>
      <c r="X144" s="73">
        <f t="shared" si="153"/>
        <v>53.70967741935484</v>
      </c>
      <c r="Y144" s="73">
        <f t="shared" si="153"/>
        <v>116.94172047279748</v>
      </c>
      <c r="Z144" s="73">
        <f t="shared" si="153"/>
        <v>75.37808979350045</v>
      </c>
      <c r="AA144" s="73">
        <f t="shared" si="153"/>
        <v>87.833206524393319</v>
      </c>
      <c r="AB144" s="73">
        <f t="shared" si="153"/>
        <v>522.04471586168381</v>
      </c>
      <c r="AC144" s="73">
        <f t="shared" si="153"/>
        <v>0</v>
      </c>
      <c r="AD144" s="73">
        <f t="shared" si="153"/>
        <v>0</v>
      </c>
      <c r="AE144" s="73">
        <f t="shared" si="153"/>
        <v>2520.9459459459408</v>
      </c>
      <c r="AF144" s="73">
        <f t="shared" si="153"/>
        <v>0</v>
      </c>
      <c r="AG144" s="73">
        <f t="shared" si="153"/>
        <v>0.76923076923076927</v>
      </c>
      <c r="AH144" s="73">
        <f t="shared" si="153"/>
        <v>22.555555555555557</v>
      </c>
      <c r="AI144" s="73">
        <f t="shared" si="153"/>
        <v>38.574468085106382</v>
      </c>
      <c r="AJ144" s="21">
        <f t="shared" ref="AJ144" si="154">SUM(E144:P144)</f>
        <v>998.20393548213065</v>
      </c>
    </row>
    <row r="145" spans="1:36" outlineLevel="1">
      <c r="B145" s="71"/>
      <c r="C145" s="72"/>
      <c r="D145" s="72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72"/>
    </row>
    <row r="146" spans="1:36" outlineLevel="1">
      <c r="B146" s="71"/>
      <c r="C146" s="72"/>
      <c r="D146" s="72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72"/>
    </row>
    <row r="147" spans="1:36" outlineLevel="1">
      <c r="B147" s="71"/>
      <c r="C147" s="72"/>
      <c r="D147" s="72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72"/>
    </row>
    <row r="148" spans="1:36" outlineLevel="1">
      <c r="B148" s="71"/>
      <c r="C148" s="72"/>
      <c r="D148" s="72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72"/>
    </row>
    <row r="151" spans="1:36" outlineLevel="1">
      <c r="A151" s="41"/>
      <c r="B151" s="42" t="s">
        <v>128</v>
      </c>
      <c r="C151" s="42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3"/>
      <c r="T151" s="43"/>
      <c r="U151" s="43"/>
      <c r="V151" s="43"/>
      <c r="W151" s="43"/>
    </row>
    <row r="152" spans="1:36" ht="15.75" thickBot="1">
      <c r="B152" s="44"/>
      <c r="C152" s="44"/>
      <c r="D152" s="44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</row>
    <row r="153" spans="1:36">
      <c r="B153" s="46" t="s">
        <v>129</v>
      </c>
      <c r="C153" s="44"/>
      <c r="D153" s="44"/>
      <c r="E153" s="47">
        <v>0</v>
      </c>
      <c r="F153" s="47">
        <v>1</v>
      </c>
      <c r="G153" s="47">
        <v>1</v>
      </c>
      <c r="H153" s="47">
        <v>1</v>
      </c>
      <c r="I153" s="47">
        <v>0.66666666666666663</v>
      </c>
      <c r="J153" s="47">
        <v>0</v>
      </c>
      <c r="K153" s="47">
        <v>1</v>
      </c>
      <c r="L153" s="47">
        <v>1</v>
      </c>
      <c r="M153" s="47">
        <v>1</v>
      </c>
      <c r="N153" s="47">
        <v>0</v>
      </c>
      <c r="O153" s="47">
        <v>0</v>
      </c>
      <c r="P153" s="47">
        <v>0</v>
      </c>
      <c r="Q153" s="47">
        <v>0</v>
      </c>
      <c r="R153" s="47">
        <v>1</v>
      </c>
      <c r="S153" s="47">
        <v>1</v>
      </c>
      <c r="T153" s="47">
        <v>1</v>
      </c>
      <c r="U153" s="47">
        <v>0.33333333333333331</v>
      </c>
      <c r="V153" s="47">
        <v>0</v>
      </c>
      <c r="W153" s="47">
        <v>0</v>
      </c>
      <c r="X153" s="47">
        <v>0</v>
      </c>
      <c r="Y153" s="47">
        <v>1</v>
      </c>
      <c r="Z153" s="47">
        <v>1</v>
      </c>
      <c r="AA153" s="47">
        <v>1</v>
      </c>
      <c r="AB153" s="47">
        <v>0.66666666666666663</v>
      </c>
      <c r="AC153" s="47">
        <v>0</v>
      </c>
      <c r="AD153" s="47">
        <v>0</v>
      </c>
      <c r="AE153" s="47">
        <v>0</v>
      </c>
      <c r="AF153" s="47">
        <v>0</v>
      </c>
      <c r="AG153" s="47">
        <v>0</v>
      </c>
      <c r="AH153" s="47">
        <v>0</v>
      </c>
      <c r="AI153" s="47">
        <v>0</v>
      </c>
      <c r="AJ153" s="48"/>
    </row>
    <row r="154" spans="1:36">
      <c r="B154" s="49" t="s">
        <v>130</v>
      </c>
      <c r="C154" s="44"/>
      <c r="D154" s="44"/>
      <c r="E154" s="50"/>
      <c r="F154" s="50"/>
      <c r="G154" s="50"/>
      <c r="H154" s="50"/>
      <c r="I154" s="50"/>
      <c r="J154" s="50"/>
      <c r="K154" s="50"/>
      <c r="L154" s="50"/>
      <c r="M154" s="50"/>
      <c r="N154" s="50">
        <v>1</v>
      </c>
      <c r="O154" s="50">
        <v>1</v>
      </c>
      <c r="P154" s="50">
        <v>1</v>
      </c>
      <c r="Q154" s="50"/>
      <c r="R154" s="50"/>
      <c r="S154" s="50"/>
      <c r="T154" s="50"/>
      <c r="U154" s="50"/>
      <c r="V154" s="50"/>
      <c r="W154" s="50"/>
      <c r="X154" s="50"/>
      <c r="Y154" s="50"/>
      <c r="Z154" s="50">
        <v>1</v>
      </c>
      <c r="AA154" s="50"/>
      <c r="AB154" s="50">
        <v>1</v>
      </c>
      <c r="AC154" s="50"/>
      <c r="AD154" s="50"/>
      <c r="AE154" s="50"/>
      <c r="AF154" s="50"/>
      <c r="AG154" s="50"/>
      <c r="AH154" s="50"/>
      <c r="AI154" s="50"/>
      <c r="AJ154" s="51"/>
    </row>
    <row r="155" spans="1:36">
      <c r="B155" s="52" t="s">
        <v>131</v>
      </c>
      <c r="C155" s="44"/>
      <c r="D155" s="44"/>
      <c r="E155" s="53"/>
      <c r="F155" s="53">
        <v>1</v>
      </c>
      <c r="G155" s="53">
        <v>1</v>
      </c>
      <c r="H155" s="53">
        <v>1</v>
      </c>
      <c r="I155" s="53"/>
      <c r="J155" s="53"/>
      <c r="K155" s="53">
        <v>1</v>
      </c>
      <c r="L155" s="53">
        <v>1</v>
      </c>
      <c r="M155" s="53">
        <v>1</v>
      </c>
      <c r="N155" s="53">
        <v>1</v>
      </c>
      <c r="O155" s="53">
        <v>1</v>
      </c>
      <c r="P155" s="53"/>
      <c r="Q155" s="53"/>
      <c r="R155" s="53">
        <v>1</v>
      </c>
      <c r="S155" s="53">
        <v>1</v>
      </c>
      <c r="T155" s="53">
        <v>1</v>
      </c>
      <c r="U155" s="53">
        <v>1</v>
      </c>
      <c r="V155" s="53">
        <v>1</v>
      </c>
      <c r="W155" s="53">
        <v>1</v>
      </c>
      <c r="X155" s="53"/>
      <c r="Y155" s="53">
        <v>1</v>
      </c>
      <c r="Z155" s="53">
        <v>1</v>
      </c>
      <c r="AA155" s="53">
        <v>1</v>
      </c>
      <c r="AB155" s="53">
        <v>1</v>
      </c>
      <c r="AC155" s="53">
        <v>1</v>
      </c>
      <c r="AD155" s="53"/>
      <c r="AE155" s="53"/>
      <c r="AF155" s="53">
        <v>1</v>
      </c>
      <c r="AG155" s="53">
        <v>1</v>
      </c>
      <c r="AH155" s="53">
        <v>1</v>
      </c>
      <c r="AI155" s="53">
        <v>1</v>
      </c>
      <c r="AJ155" s="51"/>
    </row>
    <row r="156" spans="1:36" ht="15.75" thickBot="1">
      <c r="B156" s="54" t="s">
        <v>132</v>
      </c>
      <c r="C156" s="44"/>
      <c r="D156" s="44"/>
      <c r="E156" s="55"/>
      <c r="F156" s="55"/>
      <c r="G156" s="55"/>
      <c r="H156" s="55"/>
      <c r="I156" s="55"/>
      <c r="J156" s="55"/>
      <c r="K156" s="55"/>
      <c r="L156" s="55"/>
      <c r="M156" s="55"/>
      <c r="N156" s="55">
        <v>1</v>
      </c>
      <c r="O156" s="55">
        <v>1</v>
      </c>
      <c r="P156" s="55">
        <v>1</v>
      </c>
      <c r="Q156" s="55"/>
      <c r="R156" s="55"/>
      <c r="S156" s="55"/>
      <c r="T156" s="55"/>
      <c r="U156" s="55"/>
      <c r="V156" s="55"/>
      <c r="W156" s="55"/>
      <c r="X156" s="55"/>
      <c r="Y156" s="55"/>
      <c r="Z156" s="55">
        <v>1</v>
      </c>
      <c r="AA156" s="55"/>
      <c r="AB156" s="55">
        <v>1</v>
      </c>
      <c r="AC156" s="55"/>
      <c r="AD156" s="55"/>
      <c r="AE156" s="55"/>
      <c r="AF156" s="55"/>
      <c r="AG156" s="55"/>
      <c r="AH156" s="55"/>
      <c r="AI156" s="55"/>
      <c r="AJ156" s="51"/>
    </row>
    <row r="157" spans="1:36" ht="15.75" thickBot="1">
      <c r="B157" s="56" t="s">
        <v>133</v>
      </c>
      <c r="C157" s="44"/>
      <c r="D157" s="44"/>
      <c r="E157" s="57" t="s">
        <v>134</v>
      </c>
      <c r="F157" s="58" t="s">
        <v>135</v>
      </c>
      <c r="G157" s="58" t="s">
        <v>135</v>
      </c>
      <c r="H157" s="58" t="s">
        <v>135</v>
      </c>
      <c r="I157" s="59" t="s">
        <v>136</v>
      </c>
      <c r="J157" s="60" t="s">
        <v>134</v>
      </c>
      <c r="K157" s="58" t="s">
        <v>135</v>
      </c>
      <c r="L157" s="58" t="s">
        <v>135</v>
      </c>
      <c r="M157" s="58" t="s">
        <v>135</v>
      </c>
      <c r="N157" s="61" t="s">
        <v>137</v>
      </c>
      <c r="O157" s="61" t="s">
        <v>137</v>
      </c>
      <c r="P157" s="62" t="s">
        <v>134</v>
      </c>
      <c r="Q157" s="62" t="s">
        <v>134</v>
      </c>
      <c r="R157" s="58" t="s">
        <v>135</v>
      </c>
      <c r="S157" s="58" t="s">
        <v>135</v>
      </c>
      <c r="T157" s="58" t="s">
        <v>135</v>
      </c>
      <c r="U157" s="58" t="s">
        <v>135</v>
      </c>
      <c r="V157" s="61" t="s">
        <v>137</v>
      </c>
      <c r="W157" s="61" t="s">
        <v>137</v>
      </c>
      <c r="X157" s="60" t="s">
        <v>134</v>
      </c>
      <c r="Y157" s="58" t="s">
        <v>135</v>
      </c>
      <c r="Z157" s="58" t="s">
        <v>135</v>
      </c>
      <c r="AA157" s="58" t="s">
        <v>135</v>
      </c>
      <c r="AB157" s="58" t="s">
        <v>135</v>
      </c>
      <c r="AC157" s="63" t="s">
        <v>137</v>
      </c>
      <c r="AD157" s="62" t="s">
        <v>134</v>
      </c>
      <c r="AE157" s="62" t="s">
        <v>134</v>
      </c>
      <c r="AF157" s="61" t="s">
        <v>137</v>
      </c>
      <c r="AG157" s="61" t="s">
        <v>137</v>
      </c>
      <c r="AH157" s="61" t="s">
        <v>137</v>
      </c>
      <c r="AI157" s="64" t="s">
        <v>137</v>
      </c>
      <c r="AJ157" s="65"/>
    </row>
    <row r="158" spans="1:36" ht="15.75" thickBot="1">
      <c r="B158" s="66"/>
      <c r="C158" s="44"/>
      <c r="D158" s="44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</row>
    <row r="159" spans="1:36" ht="15.75" thickBot="1">
      <c r="B159" s="66"/>
      <c r="C159" s="66"/>
      <c r="D159" s="57" t="s">
        <v>134</v>
      </c>
      <c r="E159" s="67">
        <f t="shared" ref="E159:AI159" si="155">IF(E157="OFF",E143,0)</f>
        <v>581.61927330173773</v>
      </c>
      <c r="F159" s="67">
        <f t="shared" si="155"/>
        <v>0</v>
      </c>
      <c r="G159" s="67">
        <f t="shared" si="155"/>
        <v>0</v>
      </c>
      <c r="H159" s="67">
        <f t="shared" si="155"/>
        <v>0</v>
      </c>
      <c r="I159" s="67">
        <f t="shared" si="155"/>
        <v>0</v>
      </c>
      <c r="J159" s="67">
        <f t="shared" si="155"/>
        <v>381.49863760217983</v>
      </c>
      <c r="K159" s="67">
        <f t="shared" si="155"/>
        <v>0</v>
      </c>
      <c r="L159" s="67">
        <f t="shared" si="155"/>
        <v>0</v>
      </c>
      <c r="M159" s="67">
        <f t="shared" si="155"/>
        <v>0</v>
      </c>
      <c r="N159" s="67">
        <f t="shared" si="155"/>
        <v>0</v>
      </c>
      <c r="O159" s="67">
        <f t="shared" si="155"/>
        <v>0</v>
      </c>
      <c r="P159" s="67">
        <f t="shared" si="155"/>
        <v>0</v>
      </c>
      <c r="Q159" s="67">
        <f t="shared" si="155"/>
        <v>141.45868263473105</v>
      </c>
      <c r="R159" s="67">
        <f t="shared" si="155"/>
        <v>0</v>
      </c>
      <c r="S159" s="67">
        <f t="shared" si="155"/>
        <v>0</v>
      </c>
      <c r="T159" s="67">
        <f t="shared" si="155"/>
        <v>0</v>
      </c>
      <c r="U159" s="67">
        <f t="shared" si="155"/>
        <v>0</v>
      </c>
      <c r="V159" s="67">
        <f t="shared" si="155"/>
        <v>0</v>
      </c>
      <c r="W159" s="67">
        <f t="shared" si="155"/>
        <v>0</v>
      </c>
      <c r="X159" s="67">
        <f t="shared" si="155"/>
        <v>316.29032258064518</v>
      </c>
      <c r="Y159" s="67">
        <f t="shared" si="155"/>
        <v>0</v>
      </c>
      <c r="Z159" s="67">
        <f t="shared" si="155"/>
        <v>0</v>
      </c>
      <c r="AA159" s="67">
        <f t="shared" si="155"/>
        <v>0</v>
      </c>
      <c r="AB159" s="67">
        <f t="shared" si="155"/>
        <v>0</v>
      </c>
      <c r="AC159" s="67">
        <f t="shared" si="155"/>
        <v>0</v>
      </c>
      <c r="AD159" s="67">
        <f t="shared" si="155"/>
        <v>0</v>
      </c>
      <c r="AE159" s="67">
        <f t="shared" si="155"/>
        <v>-2325.9459459459408</v>
      </c>
      <c r="AF159" s="67">
        <f t="shared" si="155"/>
        <v>0</v>
      </c>
      <c r="AG159" s="67">
        <f t="shared" si="155"/>
        <v>0</v>
      </c>
      <c r="AH159" s="67">
        <f t="shared" si="155"/>
        <v>0</v>
      </c>
      <c r="AI159" s="67">
        <f t="shared" si="155"/>
        <v>0</v>
      </c>
      <c r="AJ159" s="67">
        <f>SUM(E159:AI159)</f>
        <v>-905.079029826647</v>
      </c>
    </row>
    <row r="160" spans="1:36" ht="15.75" thickBot="1">
      <c r="B160" s="66"/>
      <c r="C160" s="66"/>
      <c r="D160" s="59" t="s">
        <v>136</v>
      </c>
      <c r="E160" s="67">
        <f t="shared" ref="E160:AI160" si="156">IF(E157="NFI",E143,0)</f>
        <v>0</v>
      </c>
      <c r="F160" s="67">
        <f t="shared" si="156"/>
        <v>0</v>
      </c>
      <c r="G160" s="67">
        <f t="shared" si="156"/>
        <v>0</v>
      </c>
      <c r="H160" s="67">
        <f t="shared" si="156"/>
        <v>0</v>
      </c>
      <c r="I160" s="67">
        <f t="shared" si="156"/>
        <v>13.150000000000091</v>
      </c>
      <c r="J160" s="67">
        <f t="shared" si="156"/>
        <v>0</v>
      </c>
      <c r="K160" s="67">
        <f t="shared" si="156"/>
        <v>0</v>
      </c>
      <c r="L160" s="67">
        <f t="shared" si="156"/>
        <v>0</v>
      </c>
      <c r="M160" s="67">
        <f t="shared" si="156"/>
        <v>0</v>
      </c>
      <c r="N160" s="67">
        <f t="shared" si="156"/>
        <v>0</v>
      </c>
      <c r="O160" s="67">
        <f t="shared" si="156"/>
        <v>0</v>
      </c>
      <c r="P160" s="67">
        <f t="shared" si="156"/>
        <v>0</v>
      </c>
      <c r="Q160" s="67">
        <f t="shared" si="156"/>
        <v>0</v>
      </c>
      <c r="R160" s="67">
        <f t="shared" si="156"/>
        <v>0</v>
      </c>
      <c r="S160" s="67">
        <f t="shared" si="156"/>
        <v>0</v>
      </c>
      <c r="T160" s="67">
        <f t="shared" si="156"/>
        <v>0</v>
      </c>
      <c r="U160" s="67">
        <f t="shared" si="156"/>
        <v>0</v>
      </c>
      <c r="V160" s="67">
        <f t="shared" si="156"/>
        <v>0</v>
      </c>
      <c r="W160" s="67">
        <f t="shared" si="156"/>
        <v>0</v>
      </c>
      <c r="X160" s="67">
        <f t="shared" si="156"/>
        <v>0</v>
      </c>
      <c r="Y160" s="67">
        <f t="shared" si="156"/>
        <v>0</v>
      </c>
      <c r="Z160" s="67">
        <f t="shared" si="156"/>
        <v>0</v>
      </c>
      <c r="AA160" s="67">
        <f t="shared" si="156"/>
        <v>0</v>
      </c>
      <c r="AB160" s="67">
        <f t="shared" si="156"/>
        <v>0</v>
      </c>
      <c r="AC160" s="67">
        <f t="shared" si="156"/>
        <v>0</v>
      </c>
      <c r="AD160" s="67">
        <f t="shared" si="156"/>
        <v>0</v>
      </c>
      <c r="AE160" s="67">
        <f t="shared" si="156"/>
        <v>0</v>
      </c>
      <c r="AF160" s="67">
        <f t="shared" si="156"/>
        <v>0</v>
      </c>
      <c r="AG160" s="67">
        <f t="shared" si="156"/>
        <v>0</v>
      </c>
      <c r="AH160" s="67">
        <f t="shared" si="156"/>
        <v>0</v>
      </c>
      <c r="AI160" s="67">
        <f t="shared" si="156"/>
        <v>0</v>
      </c>
      <c r="AJ160" s="67">
        <f t="shared" ref="AJ160:AJ163" si="157">SUM(E160:AI160)</f>
        <v>13.150000000000091</v>
      </c>
    </row>
    <row r="161" spans="1:36" ht="15.75" thickBot="1">
      <c r="B161" s="66"/>
      <c r="C161" s="66"/>
      <c r="D161" s="63" t="s">
        <v>137</v>
      </c>
      <c r="E161" s="67">
        <f t="shared" ref="E161:AI161" si="158">IF(E157="HNI",E143,0)</f>
        <v>0</v>
      </c>
      <c r="F161" s="67">
        <f t="shared" si="158"/>
        <v>0</v>
      </c>
      <c r="G161" s="67">
        <f t="shared" si="158"/>
        <v>0</v>
      </c>
      <c r="H161" s="67">
        <f t="shared" si="158"/>
        <v>0</v>
      </c>
      <c r="I161" s="67">
        <f t="shared" si="158"/>
        <v>0</v>
      </c>
      <c r="J161" s="67">
        <f t="shared" si="158"/>
        <v>0</v>
      </c>
      <c r="K161" s="67">
        <f t="shared" si="158"/>
        <v>0</v>
      </c>
      <c r="L161" s="67">
        <f t="shared" si="158"/>
        <v>0</v>
      </c>
      <c r="M161" s="67">
        <f t="shared" si="158"/>
        <v>0</v>
      </c>
      <c r="N161" s="67">
        <f t="shared" si="158"/>
        <v>164.45744631878901</v>
      </c>
      <c r="O161" s="67">
        <f t="shared" si="158"/>
        <v>0</v>
      </c>
      <c r="P161" s="67">
        <f t="shared" si="158"/>
        <v>0</v>
      </c>
      <c r="Q161" s="67">
        <f t="shared" si="158"/>
        <v>0</v>
      </c>
      <c r="R161" s="67">
        <f t="shared" si="158"/>
        <v>0</v>
      </c>
      <c r="S161" s="67">
        <f t="shared" si="158"/>
        <v>0</v>
      </c>
      <c r="T161" s="67">
        <f t="shared" si="158"/>
        <v>0</v>
      </c>
      <c r="U161" s="67">
        <f t="shared" si="158"/>
        <v>0</v>
      </c>
      <c r="V161" s="67">
        <f t="shared" si="158"/>
        <v>93.507096774193414</v>
      </c>
      <c r="W161" s="67">
        <f t="shared" si="158"/>
        <v>39.539622641509645</v>
      </c>
      <c r="X161" s="67">
        <f t="shared" si="158"/>
        <v>0</v>
      </c>
      <c r="Y161" s="67">
        <f t="shared" si="158"/>
        <v>0</v>
      </c>
      <c r="Z161" s="67">
        <f t="shared" si="158"/>
        <v>0</v>
      </c>
      <c r="AA161" s="67">
        <f t="shared" si="158"/>
        <v>0</v>
      </c>
      <c r="AB161" s="67">
        <f t="shared" si="158"/>
        <v>0</v>
      </c>
      <c r="AC161" s="67">
        <f t="shared" si="158"/>
        <v>0</v>
      </c>
      <c r="AD161" s="67">
        <f t="shared" si="158"/>
        <v>0</v>
      </c>
      <c r="AE161" s="67">
        <f t="shared" si="158"/>
        <v>0</v>
      </c>
      <c r="AF161" s="67">
        <f t="shared" si="158"/>
        <v>0</v>
      </c>
      <c r="AG161" s="67">
        <f t="shared" si="158"/>
        <v>0.23076923076923078</v>
      </c>
      <c r="AH161" s="67">
        <f t="shared" si="158"/>
        <v>12.444444444444445</v>
      </c>
      <c r="AI161" s="67">
        <f t="shared" si="158"/>
        <v>10.425531914893616</v>
      </c>
      <c r="AJ161" s="67">
        <f t="shared" si="157"/>
        <v>320.60491132459936</v>
      </c>
    </row>
    <row r="162" spans="1:36" ht="15.75" thickBot="1">
      <c r="A162" s="68"/>
      <c r="B162" s="66"/>
      <c r="C162" s="66"/>
      <c r="D162" s="69" t="s">
        <v>135</v>
      </c>
      <c r="E162" s="67">
        <f t="shared" ref="E162:AI162" si="159">IF(E157="NFI &amp; HNI",E143,0)</f>
        <v>0</v>
      </c>
      <c r="F162" s="67">
        <f t="shared" si="159"/>
        <v>0</v>
      </c>
      <c r="G162" s="67">
        <f t="shared" si="159"/>
        <v>0</v>
      </c>
      <c r="H162" s="67">
        <f t="shared" si="159"/>
        <v>0</v>
      </c>
      <c r="I162" s="67">
        <f t="shared" si="159"/>
        <v>0</v>
      </c>
      <c r="J162" s="67">
        <f t="shared" si="159"/>
        <v>0</v>
      </c>
      <c r="K162" s="67">
        <f t="shared" si="159"/>
        <v>293.64925035209632</v>
      </c>
      <c r="L162" s="67">
        <f t="shared" si="159"/>
        <v>127.84382091362531</v>
      </c>
      <c r="M162" s="67">
        <f t="shared" si="159"/>
        <v>191.57763602944112</v>
      </c>
      <c r="N162" s="67">
        <f t="shared" si="159"/>
        <v>0</v>
      </c>
      <c r="O162" s="67">
        <f t="shared" si="159"/>
        <v>0</v>
      </c>
      <c r="P162" s="67">
        <f t="shared" si="159"/>
        <v>0</v>
      </c>
      <c r="Q162" s="67">
        <f t="shared" si="159"/>
        <v>0</v>
      </c>
      <c r="R162" s="67">
        <f t="shared" si="159"/>
        <v>77.420074260463792</v>
      </c>
      <c r="S162" s="67">
        <f t="shared" si="159"/>
        <v>80.862291226616094</v>
      </c>
      <c r="T162" s="67">
        <f t="shared" si="159"/>
        <v>115.7191245527728</v>
      </c>
      <c r="U162" s="67">
        <f t="shared" si="159"/>
        <v>33.70631397345317</v>
      </c>
      <c r="V162" s="67">
        <f t="shared" si="159"/>
        <v>0</v>
      </c>
      <c r="W162" s="67">
        <f t="shared" si="159"/>
        <v>0</v>
      </c>
      <c r="X162" s="67">
        <f t="shared" si="159"/>
        <v>0</v>
      </c>
      <c r="Y162" s="67">
        <f t="shared" si="159"/>
        <v>164.0582795272025</v>
      </c>
      <c r="Z162" s="67">
        <f t="shared" si="159"/>
        <v>89.62191020649955</v>
      </c>
      <c r="AA162" s="67">
        <f t="shared" si="159"/>
        <v>68.166793475606667</v>
      </c>
      <c r="AB162" s="67">
        <f t="shared" si="159"/>
        <v>-76.044715861683827</v>
      </c>
      <c r="AC162" s="67">
        <f t="shared" si="159"/>
        <v>0</v>
      </c>
      <c r="AD162" s="67">
        <f t="shared" si="159"/>
        <v>0</v>
      </c>
      <c r="AE162" s="67">
        <f t="shared" si="159"/>
        <v>0</v>
      </c>
      <c r="AF162" s="67">
        <f t="shared" si="159"/>
        <v>0</v>
      </c>
      <c r="AG162" s="67">
        <f t="shared" si="159"/>
        <v>0</v>
      </c>
      <c r="AH162" s="67">
        <f t="shared" si="159"/>
        <v>0</v>
      </c>
      <c r="AI162" s="67">
        <f t="shared" si="159"/>
        <v>0</v>
      </c>
      <c r="AJ162" s="67">
        <f t="shared" si="157"/>
        <v>1166.5807786560933</v>
      </c>
    </row>
    <row r="163" spans="1:36">
      <c r="B163" s="66"/>
      <c r="C163" s="66"/>
      <c r="D163" s="70" t="s">
        <v>140</v>
      </c>
      <c r="E163" s="67">
        <f t="shared" ref="E163:AI163" si="160">IF(AND(E153=0,OR(E3="Mon",E3="Tue",E3="Wed",E3="Thu",E3="Fri")),E143,0)</f>
        <v>581.61927330173773</v>
      </c>
      <c r="F163" s="67">
        <f t="shared" si="160"/>
        <v>0</v>
      </c>
      <c r="G163" s="67">
        <f t="shared" si="160"/>
        <v>0</v>
      </c>
      <c r="H163" s="67">
        <f t="shared" si="160"/>
        <v>0</v>
      </c>
      <c r="I163" s="67">
        <f t="shared" si="160"/>
        <v>0</v>
      </c>
      <c r="J163" s="67">
        <f t="shared" si="160"/>
        <v>381.49863760217983</v>
      </c>
      <c r="K163" s="67">
        <f t="shared" si="160"/>
        <v>0</v>
      </c>
      <c r="L163" s="67">
        <f t="shared" si="160"/>
        <v>0</v>
      </c>
      <c r="M163" s="67">
        <f t="shared" si="160"/>
        <v>0</v>
      </c>
      <c r="N163" s="67">
        <f t="shared" si="160"/>
        <v>164.45744631878901</v>
      </c>
      <c r="O163" s="67">
        <f t="shared" si="160"/>
        <v>0</v>
      </c>
      <c r="P163" s="67">
        <f t="shared" si="160"/>
        <v>0</v>
      </c>
      <c r="Q163" s="67">
        <f t="shared" si="160"/>
        <v>141.45868263473105</v>
      </c>
      <c r="R163" s="67">
        <f t="shared" si="160"/>
        <v>0</v>
      </c>
      <c r="S163" s="67">
        <f t="shared" si="160"/>
        <v>0</v>
      </c>
      <c r="T163" s="67">
        <f t="shared" si="160"/>
        <v>0</v>
      </c>
      <c r="U163" s="67">
        <f t="shared" si="160"/>
        <v>0</v>
      </c>
      <c r="V163" s="67">
        <f t="shared" si="160"/>
        <v>0</v>
      </c>
      <c r="W163" s="67">
        <f t="shared" si="160"/>
        <v>0</v>
      </c>
      <c r="X163" s="67">
        <f t="shared" si="160"/>
        <v>316.29032258064518</v>
      </c>
      <c r="Y163" s="67">
        <f t="shared" si="160"/>
        <v>0</v>
      </c>
      <c r="Z163" s="67">
        <f t="shared" si="160"/>
        <v>0</v>
      </c>
      <c r="AA163" s="67">
        <f t="shared" si="160"/>
        <v>0</v>
      </c>
      <c r="AB163" s="67">
        <f t="shared" si="160"/>
        <v>0</v>
      </c>
      <c r="AC163" s="67">
        <f t="shared" si="160"/>
        <v>0</v>
      </c>
      <c r="AD163" s="67">
        <f t="shared" si="160"/>
        <v>0</v>
      </c>
      <c r="AE163" s="67">
        <f t="shared" si="160"/>
        <v>-2325.9459459459408</v>
      </c>
      <c r="AF163" s="67">
        <f t="shared" si="160"/>
        <v>0</v>
      </c>
      <c r="AG163" s="67">
        <f t="shared" si="160"/>
        <v>0.23076923076923078</v>
      </c>
      <c r="AH163" s="67">
        <f t="shared" si="160"/>
        <v>12.444444444444445</v>
      </c>
      <c r="AI163" s="67">
        <f t="shared" si="160"/>
        <v>10.425531914893616</v>
      </c>
      <c r="AJ163" s="67">
        <f t="shared" si="157"/>
        <v>-717.52083791775067</v>
      </c>
    </row>
  </sheetData>
  <conditionalFormatting sqref="E153:AI156">
    <cfRule type="cellIs" dxfId="74" priority="1" operator="equal">
      <formula>3</formula>
    </cfRule>
    <cfRule type="cellIs" dxfId="73" priority="2" operator="equal">
      <formula>2</formula>
    </cfRule>
    <cfRule type="cellIs" dxfId="72" priority="3" operator="equal">
      <formula>1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163"/>
  <sheetViews>
    <sheetView zoomScale="70" zoomScaleNormal="70" workbookViewId="0">
      <pane xSplit="2" ySplit="4" topLeftCell="AA5" activePane="bottomRight" state="frozen"/>
      <selection pane="topRight" activeCell="C1" sqref="C1"/>
      <selection pane="bottomLeft" activeCell="A5" sqref="A5"/>
      <selection pane="bottomRight" activeCell="AF25" sqref="AF25"/>
    </sheetView>
  </sheetViews>
  <sheetFormatPr defaultColWidth="9.140625" defaultRowHeight="15" outlineLevelRow="1"/>
  <cols>
    <col min="1" max="1" width="9.140625" style="3"/>
    <col min="2" max="2" width="53.5703125" style="3" customWidth="1"/>
    <col min="3" max="36" width="17.28515625" style="3" customWidth="1"/>
    <col min="37" max="37" width="11.5703125" style="3" bestFit="1" customWidth="1"/>
    <col min="38" max="16384" width="9.140625" style="3"/>
  </cols>
  <sheetData>
    <row r="1" spans="1:37" outlineLevel="1"/>
    <row r="2" spans="1:37" outlineLevel="1">
      <c r="B2" s="24" t="s">
        <v>18</v>
      </c>
    </row>
    <row r="3" spans="1:37" outlineLevel="1">
      <c r="E3" s="41" t="s">
        <v>125</v>
      </c>
      <c r="F3" s="41" t="s">
        <v>126</v>
      </c>
      <c r="G3" s="41" t="s">
        <v>127</v>
      </c>
      <c r="H3" s="41" t="s">
        <v>121</v>
      </c>
      <c r="I3" s="41" t="s">
        <v>122</v>
      </c>
      <c r="J3" s="41" t="s">
        <v>123</v>
      </c>
      <c r="K3" s="41" t="s">
        <v>124</v>
      </c>
      <c r="L3" s="41" t="s">
        <v>125</v>
      </c>
      <c r="M3" s="41" t="s">
        <v>126</v>
      </c>
      <c r="N3" s="41" t="s">
        <v>127</v>
      </c>
      <c r="O3" s="41" t="s">
        <v>121</v>
      </c>
      <c r="P3" s="41" t="s">
        <v>122</v>
      </c>
      <c r="Q3" s="41" t="s">
        <v>123</v>
      </c>
      <c r="R3" s="41" t="s">
        <v>124</v>
      </c>
      <c r="S3" s="41" t="s">
        <v>125</v>
      </c>
      <c r="T3" s="41" t="s">
        <v>126</v>
      </c>
      <c r="U3" s="41" t="s">
        <v>127</v>
      </c>
      <c r="V3" s="41" t="s">
        <v>121</v>
      </c>
      <c r="W3" s="41" t="s">
        <v>122</v>
      </c>
      <c r="X3" s="41" t="s">
        <v>123</v>
      </c>
      <c r="Y3" s="41" t="s">
        <v>124</v>
      </c>
      <c r="Z3" s="41" t="s">
        <v>125</v>
      </c>
      <c r="AA3" s="41" t="s">
        <v>126</v>
      </c>
      <c r="AB3" s="41" t="s">
        <v>127</v>
      </c>
      <c r="AC3" s="41" t="s">
        <v>121</v>
      </c>
      <c r="AD3" s="41" t="s">
        <v>122</v>
      </c>
      <c r="AE3" s="41" t="s">
        <v>123</v>
      </c>
      <c r="AF3" s="41" t="s">
        <v>124</v>
      </c>
      <c r="AG3" s="41" t="s">
        <v>125</v>
      </c>
    </row>
    <row r="4" spans="1:37" customFormat="1" outlineLevel="1">
      <c r="A4" s="4"/>
      <c r="B4" s="25"/>
      <c r="C4" s="26" t="s">
        <v>19</v>
      </c>
      <c r="D4" s="26">
        <v>31</v>
      </c>
      <c r="E4" s="26">
        <v>1</v>
      </c>
      <c r="F4" s="26">
        <v>2</v>
      </c>
      <c r="G4" s="26">
        <v>3</v>
      </c>
      <c r="H4" s="26">
        <v>4</v>
      </c>
      <c r="I4" s="26">
        <v>5</v>
      </c>
      <c r="J4" s="26">
        <v>6</v>
      </c>
      <c r="K4" s="26">
        <v>7</v>
      </c>
      <c r="L4" s="26">
        <v>8</v>
      </c>
      <c r="M4" s="26">
        <v>9</v>
      </c>
      <c r="N4" s="26">
        <v>10</v>
      </c>
      <c r="O4" s="26">
        <v>11</v>
      </c>
      <c r="P4" s="26">
        <v>12</v>
      </c>
      <c r="Q4" s="26">
        <v>13</v>
      </c>
      <c r="R4" s="26">
        <v>14</v>
      </c>
      <c r="S4" s="26">
        <v>15</v>
      </c>
      <c r="T4" s="26">
        <v>16</v>
      </c>
      <c r="U4" s="26">
        <v>17</v>
      </c>
      <c r="V4" s="26">
        <v>18</v>
      </c>
      <c r="W4" s="26">
        <v>19</v>
      </c>
      <c r="X4" s="26">
        <v>20</v>
      </c>
      <c r="Y4" s="26">
        <v>21</v>
      </c>
      <c r="Z4" s="26">
        <v>22</v>
      </c>
      <c r="AA4" s="26">
        <v>23</v>
      </c>
      <c r="AB4" s="26">
        <v>24</v>
      </c>
      <c r="AC4" s="26">
        <v>25</v>
      </c>
      <c r="AD4" s="26">
        <v>26</v>
      </c>
      <c r="AE4" s="26">
        <v>27</v>
      </c>
      <c r="AF4" s="26">
        <v>28</v>
      </c>
      <c r="AG4" s="26">
        <v>29</v>
      </c>
      <c r="AH4" s="26">
        <v>30</v>
      </c>
      <c r="AI4" s="26">
        <v>31</v>
      </c>
      <c r="AJ4" s="26" t="s">
        <v>32</v>
      </c>
      <c r="AK4" s="3"/>
    </row>
    <row r="5" spans="1:37" customFormat="1" outlineLevel="1">
      <c r="A5" s="4"/>
      <c r="B5" s="27" t="s">
        <v>0</v>
      </c>
      <c r="C5" s="6"/>
      <c r="D5" s="7">
        <f>'JANUARI 2020'!AI29</f>
        <v>57324</v>
      </c>
      <c r="E5" s="7">
        <v>0</v>
      </c>
      <c r="F5" s="7">
        <v>0</v>
      </c>
      <c r="G5" s="7">
        <v>57324</v>
      </c>
      <c r="H5" s="7">
        <v>57324</v>
      </c>
      <c r="I5" s="7">
        <v>57324</v>
      </c>
      <c r="J5" s="7">
        <v>57324</v>
      </c>
      <c r="K5" s="7">
        <v>57324</v>
      </c>
      <c r="L5" s="7">
        <v>0</v>
      </c>
      <c r="M5" s="7">
        <v>0</v>
      </c>
      <c r="N5" s="7">
        <v>57324</v>
      </c>
      <c r="O5" s="7">
        <v>57324</v>
      </c>
      <c r="P5" s="7">
        <v>57365</v>
      </c>
      <c r="Q5" s="7">
        <v>57404</v>
      </c>
      <c r="R5" s="7">
        <v>57483</v>
      </c>
      <c r="S5" s="7">
        <v>57506</v>
      </c>
      <c r="T5" s="7">
        <v>0</v>
      </c>
      <c r="U5" s="7">
        <v>57506</v>
      </c>
      <c r="V5" s="7">
        <v>57521</v>
      </c>
      <c r="W5" s="7">
        <v>57544</v>
      </c>
      <c r="X5" s="7">
        <v>57569</v>
      </c>
      <c r="Y5" s="7">
        <v>57585</v>
      </c>
      <c r="Z5" s="7">
        <v>0</v>
      </c>
      <c r="AA5" s="7">
        <v>0</v>
      </c>
      <c r="AB5" s="7">
        <v>57588</v>
      </c>
      <c r="AC5" s="7">
        <v>0</v>
      </c>
      <c r="AD5" s="7">
        <v>57667</v>
      </c>
      <c r="AE5" s="7">
        <v>57680</v>
      </c>
      <c r="AF5" s="7">
        <v>57711</v>
      </c>
      <c r="AG5" s="7">
        <v>0</v>
      </c>
      <c r="AH5" s="7"/>
      <c r="AI5" s="7"/>
      <c r="AJ5" s="32"/>
      <c r="AK5" s="3"/>
    </row>
    <row r="6" spans="1:37" customFormat="1" outlineLevel="1">
      <c r="A6" s="4"/>
      <c r="B6" s="27" t="s">
        <v>1</v>
      </c>
      <c r="C6" s="6"/>
      <c r="D6" s="7">
        <f>'JANUARI 2020'!AI30</f>
        <v>62306</v>
      </c>
      <c r="E6" s="7">
        <v>0</v>
      </c>
      <c r="F6" s="7">
        <v>0</v>
      </c>
      <c r="G6" s="7">
        <v>62306</v>
      </c>
      <c r="H6" s="7">
        <v>62354</v>
      </c>
      <c r="I6" s="7">
        <v>62467</v>
      </c>
      <c r="J6" s="7">
        <v>62546</v>
      </c>
      <c r="K6" s="7">
        <v>62601</v>
      </c>
      <c r="L6" s="7">
        <v>0</v>
      </c>
      <c r="M6" s="7">
        <v>0</v>
      </c>
      <c r="N6" s="7">
        <v>62609</v>
      </c>
      <c r="O6" s="7">
        <v>62672</v>
      </c>
      <c r="P6" s="7">
        <v>62699</v>
      </c>
      <c r="Q6" s="7">
        <v>62739</v>
      </c>
      <c r="R6" s="7">
        <v>62819</v>
      </c>
      <c r="S6" s="7">
        <v>62842</v>
      </c>
      <c r="T6" s="7">
        <v>0</v>
      </c>
      <c r="U6" s="7">
        <v>62842</v>
      </c>
      <c r="V6" s="7">
        <v>62857</v>
      </c>
      <c r="W6" s="7">
        <v>62880</v>
      </c>
      <c r="X6" s="7">
        <v>62905</v>
      </c>
      <c r="Y6" s="7">
        <v>62920</v>
      </c>
      <c r="Z6" s="7">
        <v>0</v>
      </c>
      <c r="AA6" s="7">
        <v>0</v>
      </c>
      <c r="AB6" s="7">
        <v>62923</v>
      </c>
      <c r="AC6" s="7">
        <v>0</v>
      </c>
      <c r="AD6" s="7">
        <v>63001</v>
      </c>
      <c r="AE6" s="7">
        <v>63013</v>
      </c>
      <c r="AF6" s="7">
        <v>63045</v>
      </c>
      <c r="AG6" s="7">
        <v>0</v>
      </c>
      <c r="AH6" s="7"/>
      <c r="AI6" s="7"/>
      <c r="AJ6" s="32"/>
      <c r="AK6" s="3"/>
    </row>
    <row r="7" spans="1:37" customFormat="1" outlineLevel="1">
      <c r="A7" s="4"/>
      <c r="B7" s="27" t="s">
        <v>2</v>
      </c>
      <c r="C7" s="6"/>
      <c r="D7" s="7">
        <f>'JANUARI 2020'!AI31</f>
        <v>68322</v>
      </c>
      <c r="E7" s="7">
        <v>0</v>
      </c>
      <c r="F7" s="7">
        <v>0</v>
      </c>
      <c r="G7" s="7">
        <v>68335</v>
      </c>
      <c r="H7" s="7">
        <v>68391</v>
      </c>
      <c r="I7" s="7">
        <v>68443</v>
      </c>
      <c r="J7" s="7">
        <v>68559</v>
      </c>
      <c r="K7" s="7">
        <v>68601</v>
      </c>
      <c r="L7" s="7">
        <v>0</v>
      </c>
      <c r="M7" s="7">
        <v>0</v>
      </c>
      <c r="N7" s="7">
        <v>68636</v>
      </c>
      <c r="O7" s="7">
        <v>68690</v>
      </c>
      <c r="P7" s="7">
        <v>68735</v>
      </c>
      <c r="Q7" s="7">
        <v>68786</v>
      </c>
      <c r="R7" s="7">
        <v>68851</v>
      </c>
      <c r="S7" s="7">
        <v>68919</v>
      </c>
      <c r="T7" s="7">
        <v>0</v>
      </c>
      <c r="U7" s="7">
        <v>68926</v>
      </c>
      <c r="V7" s="7">
        <v>68982</v>
      </c>
      <c r="W7" s="7">
        <v>69016</v>
      </c>
      <c r="X7" s="7">
        <v>69044</v>
      </c>
      <c r="Y7" s="7">
        <v>69045</v>
      </c>
      <c r="Z7" s="7">
        <v>0</v>
      </c>
      <c r="AA7" s="7">
        <v>0</v>
      </c>
      <c r="AB7" s="7">
        <v>69066</v>
      </c>
      <c r="AC7" s="7">
        <v>0</v>
      </c>
      <c r="AD7" s="7">
        <v>69180</v>
      </c>
      <c r="AE7" s="7">
        <v>69220</v>
      </c>
      <c r="AF7" s="7">
        <v>69226</v>
      </c>
      <c r="AG7" s="7">
        <v>0</v>
      </c>
      <c r="AH7" s="7"/>
      <c r="AI7" s="7"/>
      <c r="AJ7" s="32"/>
      <c r="AK7" s="3"/>
    </row>
    <row r="8" spans="1:37" customFormat="1" outlineLevel="1">
      <c r="A8" s="4"/>
      <c r="B8" s="27" t="s">
        <v>3</v>
      </c>
      <c r="C8" s="6"/>
      <c r="D8" s="7">
        <f>'JANUARI 2020'!AI32</f>
        <v>70900</v>
      </c>
      <c r="E8" s="7">
        <v>0</v>
      </c>
      <c r="F8" s="7">
        <v>0</v>
      </c>
      <c r="G8" s="7">
        <v>70913</v>
      </c>
      <c r="H8" s="7">
        <v>70991</v>
      </c>
      <c r="I8" s="7">
        <v>71032</v>
      </c>
      <c r="J8" s="7">
        <v>71129</v>
      </c>
      <c r="K8" s="7">
        <v>71146</v>
      </c>
      <c r="L8" s="7">
        <v>0</v>
      </c>
      <c r="M8" s="7">
        <v>0</v>
      </c>
      <c r="N8" s="7">
        <v>71182</v>
      </c>
      <c r="O8" s="7">
        <v>71204</v>
      </c>
      <c r="P8" s="7">
        <v>71241</v>
      </c>
      <c r="Q8" s="7">
        <v>71286</v>
      </c>
      <c r="R8" s="7">
        <v>71341</v>
      </c>
      <c r="S8" s="7">
        <v>71405</v>
      </c>
      <c r="T8" s="7">
        <v>0</v>
      </c>
      <c r="U8" s="7">
        <v>71412</v>
      </c>
      <c r="V8" s="7">
        <v>71463</v>
      </c>
      <c r="W8" s="7">
        <v>71494</v>
      </c>
      <c r="X8" s="7">
        <v>71519</v>
      </c>
      <c r="Y8" s="7">
        <v>71520</v>
      </c>
      <c r="Z8" s="7">
        <v>0</v>
      </c>
      <c r="AA8" s="7">
        <v>0</v>
      </c>
      <c r="AB8" s="7">
        <v>71539</v>
      </c>
      <c r="AC8" s="7">
        <v>0</v>
      </c>
      <c r="AD8" s="7">
        <v>71643</v>
      </c>
      <c r="AE8" s="7">
        <v>71680</v>
      </c>
      <c r="AF8" s="7">
        <v>71683</v>
      </c>
      <c r="AG8" s="7">
        <v>0</v>
      </c>
      <c r="AH8" s="7"/>
      <c r="AI8" s="7"/>
      <c r="AJ8" s="32"/>
      <c r="AK8" s="3"/>
    </row>
    <row r="9" spans="1:37" customFormat="1" outlineLevel="1">
      <c r="A9" s="4"/>
      <c r="B9" s="27" t="s">
        <v>114</v>
      </c>
      <c r="C9" s="6"/>
      <c r="D9" s="7">
        <f>'JANUARI 2020'!AI33</f>
        <v>83121</v>
      </c>
      <c r="E9" s="7">
        <v>0</v>
      </c>
      <c r="F9" s="7">
        <v>0</v>
      </c>
      <c r="G9" s="7">
        <v>83121</v>
      </c>
      <c r="H9" s="7">
        <v>83121</v>
      </c>
      <c r="I9" s="7">
        <v>83389</v>
      </c>
      <c r="J9" s="7">
        <v>83596</v>
      </c>
      <c r="K9" s="7">
        <v>83797</v>
      </c>
      <c r="L9" s="7">
        <v>0</v>
      </c>
      <c r="M9" s="7">
        <v>0</v>
      </c>
      <c r="N9" s="7">
        <v>84076</v>
      </c>
      <c r="O9" s="7">
        <v>84248</v>
      </c>
      <c r="P9" s="7">
        <v>84480</v>
      </c>
      <c r="Q9" s="7">
        <v>84634</v>
      </c>
      <c r="R9" s="7">
        <v>84634</v>
      </c>
      <c r="S9" s="7">
        <v>84771</v>
      </c>
      <c r="T9" s="7">
        <v>0</v>
      </c>
      <c r="U9" s="7">
        <v>84771</v>
      </c>
      <c r="V9" s="7">
        <v>85012</v>
      </c>
      <c r="W9" s="7">
        <v>85249</v>
      </c>
      <c r="X9" s="7">
        <v>85491</v>
      </c>
      <c r="Y9" s="7">
        <v>85598</v>
      </c>
      <c r="Z9" s="7">
        <v>0</v>
      </c>
      <c r="AA9" s="7">
        <v>0</v>
      </c>
      <c r="AB9" s="7">
        <v>85782</v>
      </c>
      <c r="AC9" s="7">
        <v>0</v>
      </c>
      <c r="AD9" s="7">
        <v>0</v>
      </c>
      <c r="AE9" s="7">
        <v>86492</v>
      </c>
      <c r="AF9" s="7">
        <v>86634</v>
      </c>
      <c r="AG9" s="7">
        <v>0</v>
      </c>
      <c r="AH9" s="7"/>
      <c r="AI9" s="7"/>
      <c r="AJ9" s="32"/>
      <c r="AK9" s="3"/>
    </row>
    <row r="10" spans="1:37" customFormat="1" outlineLevel="1">
      <c r="A10" s="4"/>
      <c r="B10" s="27" t="s">
        <v>115</v>
      </c>
      <c r="C10" s="6"/>
      <c r="D10" s="7">
        <f>'JANUARI 2020'!AI34</f>
        <v>97191</v>
      </c>
      <c r="E10" s="7">
        <v>0</v>
      </c>
      <c r="F10" s="7">
        <v>0</v>
      </c>
      <c r="G10" s="7">
        <v>97191</v>
      </c>
      <c r="H10" s="7">
        <v>97191</v>
      </c>
      <c r="I10" s="7">
        <v>97303</v>
      </c>
      <c r="J10" s="7">
        <v>97391</v>
      </c>
      <c r="K10" s="7">
        <v>97474</v>
      </c>
      <c r="L10" s="7">
        <v>0</v>
      </c>
      <c r="M10" s="7">
        <v>0</v>
      </c>
      <c r="N10" s="7">
        <v>97590</v>
      </c>
      <c r="O10" s="7">
        <v>97663</v>
      </c>
      <c r="P10" s="7">
        <v>97762</v>
      </c>
      <c r="Q10" s="7">
        <v>97840</v>
      </c>
      <c r="R10" s="7">
        <v>97840</v>
      </c>
      <c r="S10" s="7">
        <v>97899</v>
      </c>
      <c r="T10" s="7">
        <v>0</v>
      </c>
      <c r="U10" s="7">
        <v>97899</v>
      </c>
      <c r="V10" s="7">
        <v>97999</v>
      </c>
      <c r="W10" s="7">
        <v>98096</v>
      </c>
      <c r="X10" s="7">
        <v>98197</v>
      </c>
      <c r="Y10" s="7">
        <v>98243</v>
      </c>
      <c r="Z10" s="7">
        <v>0</v>
      </c>
      <c r="AA10" s="7">
        <v>0</v>
      </c>
      <c r="AB10" s="7">
        <v>98324</v>
      </c>
      <c r="AC10" s="7">
        <v>0</v>
      </c>
      <c r="AD10" s="7">
        <v>0</v>
      </c>
      <c r="AE10" s="7">
        <v>98624</v>
      </c>
      <c r="AF10" s="7">
        <v>98684</v>
      </c>
      <c r="AG10" s="7">
        <v>0</v>
      </c>
      <c r="AH10" s="7"/>
      <c r="AI10" s="7"/>
      <c r="AJ10" s="32"/>
      <c r="AK10" s="3"/>
    </row>
    <row r="11" spans="1:37" customFormat="1" outlineLevel="1">
      <c r="A11" s="4"/>
      <c r="B11" s="27" t="s">
        <v>116</v>
      </c>
      <c r="C11" s="6"/>
      <c r="D11" s="7">
        <f>'JANUARI 2020'!AI35</f>
        <v>1218846</v>
      </c>
      <c r="E11" s="7">
        <v>0</v>
      </c>
      <c r="F11" s="7">
        <v>0</v>
      </c>
      <c r="G11" s="7">
        <v>1219041</v>
      </c>
      <c r="H11" s="7">
        <v>1219041</v>
      </c>
      <c r="I11" s="7">
        <v>1219081</v>
      </c>
      <c r="J11" s="7">
        <v>1219136</v>
      </c>
      <c r="K11" s="7">
        <v>1219169</v>
      </c>
      <c r="L11" s="7">
        <v>0</v>
      </c>
      <c r="M11" s="7">
        <v>0</v>
      </c>
      <c r="N11" s="7">
        <v>1219224</v>
      </c>
      <c r="O11" s="7">
        <v>1219262</v>
      </c>
      <c r="P11" s="7">
        <v>1219303</v>
      </c>
      <c r="Q11" s="7">
        <v>1219329</v>
      </c>
      <c r="R11" s="7">
        <v>1219342</v>
      </c>
      <c r="S11" s="7">
        <v>1219392</v>
      </c>
      <c r="T11" s="7">
        <v>0</v>
      </c>
      <c r="U11" s="7">
        <v>1219392</v>
      </c>
      <c r="V11" s="7">
        <v>1219442</v>
      </c>
      <c r="W11" s="7">
        <v>1219500</v>
      </c>
      <c r="X11" s="7">
        <v>1219549</v>
      </c>
      <c r="Y11" s="7">
        <v>1219567</v>
      </c>
      <c r="Z11" s="7">
        <v>0</v>
      </c>
      <c r="AA11" s="7">
        <v>0</v>
      </c>
      <c r="AB11" s="7">
        <v>1219651</v>
      </c>
      <c r="AC11" s="7">
        <v>0</v>
      </c>
      <c r="AD11" s="7">
        <v>1219775</v>
      </c>
      <c r="AE11" s="7">
        <v>1219832</v>
      </c>
      <c r="AF11" s="7">
        <v>1219863</v>
      </c>
      <c r="AG11" s="7">
        <v>0</v>
      </c>
      <c r="AH11" s="7"/>
      <c r="AI11" s="7"/>
      <c r="AJ11" s="32"/>
      <c r="AK11" s="3"/>
    </row>
    <row r="12" spans="1:37" customFormat="1" outlineLevel="1">
      <c r="A12" s="4"/>
      <c r="B12" s="28" t="s">
        <v>98</v>
      </c>
      <c r="C12" s="6"/>
      <c r="D12" s="7">
        <f>'JANUARI 2020'!AI36</f>
        <v>54673</v>
      </c>
      <c r="E12" s="7">
        <v>0</v>
      </c>
      <c r="F12" s="7">
        <v>0</v>
      </c>
      <c r="G12" s="7">
        <v>54677</v>
      </c>
      <c r="H12" s="7">
        <v>54688</v>
      </c>
      <c r="I12" s="7">
        <v>54756</v>
      </c>
      <c r="J12" s="7">
        <v>54831</v>
      </c>
      <c r="K12" s="7">
        <v>54898</v>
      </c>
      <c r="L12" s="7">
        <v>0</v>
      </c>
      <c r="M12" s="7">
        <v>0</v>
      </c>
      <c r="N12" s="7">
        <v>54928</v>
      </c>
      <c r="O12" s="7">
        <v>54991</v>
      </c>
      <c r="P12" s="7">
        <v>55046</v>
      </c>
      <c r="Q12" s="7">
        <v>55103</v>
      </c>
      <c r="R12" s="7">
        <v>55176</v>
      </c>
      <c r="S12" s="7">
        <v>55199</v>
      </c>
      <c r="T12" s="7">
        <v>0</v>
      </c>
      <c r="U12" s="7">
        <v>55200</v>
      </c>
      <c r="V12" s="7">
        <v>55298</v>
      </c>
      <c r="W12" s="7">
        <v>55343</v>
      </c>
      <c r="X12" s="7">
        <v>55390</v>
      </c>
      <c r="Y12" s="7">
        <v>55397</v>
      </c>
      <c r="Z12" s="7">
        <v>0</v>
      </c>
      <c r="AA12" s="7">
        <v>0</v>
      </c>
      <c r="AB12" s="7">
        <v>55408</v>
      </c>
      <c r="AC12" s="7">
        <v>0</v>
      </c>
      <c r="AD12" s="7">
        <v>55571</v>
      </c>
      <c r="AE12" s="7">
        <v>55600</v>
      </c>
      <c r="AF12" s="7">
        <v>55638</v>
      </c>
      <c r="AG12" s="7">
        <v>0</v>
      </c>
      <c r="AH12" s="7"/>
      <c r="AI12" s="7"/>
      <c r="AJ12" s="32"/>
      <c r="AK12" s="3"/>
    </row>
    <row r="13" spans="1:37" customFormat="1" outlineLevel="1">
      <c r="A13" s="4"/>
      <c r="B13" s="28" t="s">
        <v>99</v>
      </c>
      <c r="C13" s="6"/>
      <c r="D13" s="7">
        <f>'JANUARI 2020'!AI37</f>
        <v>10308</v>
      </c>
      <c r="E13" s="7"/>
      <c r="F13" s="7"/>
      <c r="G13" s="7">
        <v>10330.700000000001</v>
      </c>
      <c r="H13" s="7"/>
      <c r="I13" s="7">
        <v>10386.700000000001</v>
      </c>
      <c r="J13" s="7">
        <v>10411.9</v>
      </c>
      <c r="K13" s="7">
        <v>10436.200000000001</v>
      </c>
      <c r="L13" s="7"/>
      <c r="M13" s="7">
        <v>10458.700000000001</v>
      </c>
      <c r="N13" s="7">
        <v>10486.4</v>
      </c>
      <c r="O13" s="7">
        <v>10505.4</v>
      </c>
      <c r="P13" s="7">
        <v>10524.3</v>
      </c>
      <c r="Q13" s="7">
        <v>10544.9</v>
      </c>
      <c r="R13" s="7">
        <v>10569.3</v>
      </c>
      <c r="S13" s="7">
        <v>10573.9</v>
      </c>
      <c r="T13" s="7"/>
      <c r="U13" s="7"/>
      <c r="V13" s="7">
        <v>10600.5</v>
      </c>
      <c r="W13" s="7">
        <v>10625.3</v>
      </c>
      <c r="X13" s="7">
        <v>10656.5</v>
      </c>
      <c r="Y13" s="7">
        <v>10674</v>
      </c>
      <c r="Z13" s="7">
        <v>10704.1</v>
      </c>
      <c r="AA13" s="7"/>
      <c r="AB13" s="7">
        <v>10732.2</v>
      </c>
      <c r="AC13" s="7">
        <v>10760.5</v>
      </c>
      <c r="AD13" s="7">
        <v>10788.7</v>
      </c>
      <c r="AE13" s="7">
        <v>10815.9</v>
      </c>
      <c r="AF13" s="7">
        <v>10840.9</v>
      </c>
      <c r="AG13" s="7"/>
      <c r="AH13" s="7"/>
      <c r="AI13" s="7"/>
      <c r="AJ13" s="32"/>
      <c r="AK13" s="3"/>
    </row>
    <row r="14" spans="1:37" customFormat="1" outlineLevel="1">
      <c r="A14" s="4"/>
      <c r="B14" s="27" t="s">
        <v>100</v>
      </c>
      <c r="C14" s="6"/>
      <c r="D14" s="7">
        <f>'JANUARI 2020'!AI38</f>
        <v>1847</v>
      </c>
      <c r="E14" s="7">
        <v>0</v>
      </c>
      <c r="F14" s="7">
        <v>0</v>
      </c>
      <c r="G14" s="7">
        <v>1849</v>
      </c>
      <c r="H14" s="7">
        <v>1856</v>
      </c>
      <c r="I14" s="7">
        <v>1862</v>
      </c>
      <c r="J14" s="7">
        <v>1871</v>
      </c>
      <c r="K14" s="7">
        <v>1872</v>
      </c>
      <c r="L14" s="7">
        <v>0</v>
      </c>
      <c r="M14" s="7">
        <v>0</v>
      </c>
      <c r="N14" s="7">
        <v>1872</v>
      </c>
      <c r="O14" s="7">
        <v>1872</v>
      </c>
      <c r="P14" s="7">
        <v>1885</v>
      </c>
      <c r="Q14" s="7">
        <v>1889</v>
      </c>
      <c r="R14" s="7">
        <v>1895</v>
      </c>
      <c r="S14" s="7">
        <v>1895</v>
      </c>
      <c r="T14" s="7">
        <v>0</v>
      </c>
      <c r="U14" s="7">
        <v>1895</v>
      </c>
      <c r="V14" s="7">
        <v>1906</v>
      </c>
      <c r="W14" s="7">
        <v>1914</v>
      </c>
      <c r="X14" s="7">
        <v>1914</v>
      </c>
      <c r="Y14" s="7">
        <v>1914</v>
      </c>
      <c r="Z14" s="7">
        <v>0</v>
      </c>
      <c r="AA14" s="7">
        <v>0</v>
      </c>
      <c r="AB14" s="7">
        <v>1924</v>
      </c>
      <c r="AC14" s="7">
        <v>0</v>
      </c>
      <c r="AD14" s="7">
        <v>0</v>
      </c>
      <c r="AE14" s="7">
        <v>1963</v>
      </c>
      <c r="AF14" s="7">
        <v>1964</v>
      </c>
      <c r="AG14" s="7">
        <v>0</v>
      </c>
      <c r="AH14" s="7"/>
      <c r="AI14" s="7"/>
      <c r="AJ14" s="32"/>
      <c r="AK14" s="3"/>
    </row>
    <row r="15" spans="1:37" customFormat="1" outlineLevel="1">
      <c r="A15" s="4"/>
      <c r="B15" s="27" t="s">
        <v>101</v>
      </c>
      <c r="C15" s="6"/>
      <c r="D15" s="7">
        <f>'JANUARI 2020'!AI39</f>
        <v>23640</v>
      </c>
      <c r="E15" s="7">
        <v>0</v>
      </c>
      <c r="F15" s="7">
        <v>0</v>
      </c>
      <c r="G15" s="7">
        <v>23646</v>
      </c>
      <c r="H15" s="7">
        <v>23818</v>
      </c>
      <c r="I15" s="7">
        <v>23944</v>
      </c>
      <c r="J15" s="7">
        <v>24038</v>
      </c>
      <c r="K15" s="7">
        <v>24097</v>
      </c>
      <c r="L15" s="7">
        <v>0</v>
      </c>
      <c r="M15" s="7">
        <v>0</v>
      </c>
      <c r="N15" s="7">
        <v>24248</v>
      </c>
      <c r="O15" s="7">
        <v>24412</v>
      </c>
      <c r="P15" s="7">
        <v>24543</v>
      </c>
      <c r="Q15" s="7">
        <v>24650</v>
      </c>
      <c r="R15" s="7">
        <v>24699</v>
      </c>
      <c r="S15" s="7">
        <v>24769</v>
      </c>
      <c r="T15" s="7">
        <v>0</v>
      </c>
      <c r="U15" s="7">
        <v>24769</v>
      </c>
      <c r="V15" s="7">
        <v>24849</v>
      </c>
      <c r="W15" s="7">
        <v>24941</v>
      </c>
      <c r="X15" s="7">
        <v>25002</v>
      </c>
      <c r="Y15" s="7">
        <v>25076</v>
      </c>
      <c r="Z15" s="7">
        <v>0</v>
      </c>
      <c r="AA15" s="7">
        <v>0</v>
      </c>
      <c r="AB15" s="7">
        <v>25182</v>
      </c>
      <c r="AC15" s="7">
        <v>0</v>
      </c>
      <c r="AD15" s="7">
        <v>0</v>
      </c>
      <c r="AE15" s="7">
        <v>25360</v>
      </c>
      <c r="AF15" s="7">
        <v>25407</v>
      </c>
      <c r="AG15" s="7">
        <v>0</v>
      </c>
      <c r="AH15" s="7"/>
      <c r="AI15" s="7"/>
      <c r="AJ15" s="32"/>
      <c r="AK15" s="3"/>
    </row>
    <row r="16" spans="1:37" customFormat="1" outlineLevel="1">
      <c r="A16" s="4"/>
      <c r="B16" s="28" t="s">
        <v>102</v>
      </c>
      <c r="C16" s="6"/>
      <c r="D16" s="7">
        <f>'JANUARI 2020'!AI40</f>
        <v>68988</v>
      </c>
      <c r="E16" s="7">
        <v>0</v>
      </c>
      <c r="F16" s="7">
        <v>0</v>
      </c>
      <c r="G16" s="7">
        <v>68996</v>
      </c>
      <c r="H16" s="7">
        <v>69090</v>
      </c>
      <c r="I16" s="7">
        <v>69234</v>
      </c>
      <c r="J16" s="7">
        <v>69408</v>
      </c>
      <c r="K16" s="7">
        <v>69510</v>
      </c>
      <c r="L16" s="7">
        <v>0</v>
      </c>
      <c r="M16" s="7">
        <v>0</v>
      </c>
      <c r="N16" s="7">
        <v>69659</v>
      </c>
      <c r="O16" s="7">
        <v>69734</v>
      </c>
      <c r="P16" s="7">
        <v>69866</v>
      </c>
      <c r="Q16" s="7">
        <v>69971</v>
      </c>
      <c r="R16" s="7">
        <v>70043</v>
      </c>
      <c r="S16" s="7">
        <v>70154</v>
      </c>
      <c r="T16" s="7">
        <v>0</v>
      </c>
      <c r="U16" s="7">
        <v>70161</v>
      </c>
      <c r="V16" s="7">
        <v>70296</v>
      </c>
      <c r="W16" s="7">
        <v>70443</v>
      </c>
      <c r="X16" s="7">
        <v>70576</v>
      </c>
      <c r="Y16" s="7">
        <v>70624</v>
      </c>
      <c r="Z16" s="7">
        <v>0</v>
      </c>
      <c r="AA16" s="7">
        <v>0</v>
      </c>
      <c r="AB16" s="7">
        <v>70731</v>
      </c>
      <c r="AC16" s="7">
        <v>0</v>
      </c>
      <c r="AD16" s="7">
        <v>71056</v>
      </c>
      <c r="AE16" s="7">
        <v>71153</v>
      </c>
      <c r="AF16" s="7">
        <v>71214</v>
      </c>
      <c r="AG16" s="7">
        <v>0</v>
      </c>
      <c r="AH16" s="7"/>
      <c r="AI16" s="7"/>
      <c r="AJ16" s="32"/>
      <c r="AK16" s="3"/>
    </row>
    <row r="17" spans="1:37" customFormat="1" outlineLevel="1">
      <c r="A17" s="4"/>
      <c r="B17" s="28" t="s">
        <v>103</v>
      </c>
      <c r="C17" s="6"/>
      <c r="D17" s="7">
        <f>'JANUARI 2020'!AI41</f>
        <v>78851</v>
      </c>
      <c r="E17" s="7">
        <v>0</v>
      </c>
      <c r="F17" s="7">
        <v>0</v>
      </c>
      <c r="G17" s="7">
        <v>78871</v>
      </c>
      <c r="H17" s="7">
        <v>78979</v>
      </c>
      <c r="I17" s="7">
        <v>79128</v>
      </c>
      <c r="J17" s="7">
        <v>79275</v>
      </c>
      <c r="K17" s="7">
        <v>79394</v>
      </c>
      <c r="L17" s="7">
        <v>0</v>
      </c>
      <c r="M17" s="7">
        <v>0</v>
      </c>
      <c r="N17" s="7">
        <v>79580</v>
      </c>
      <c r="O17" s="7">
        <v>79675</v>
      </c>
      <c r="P17" s="7">
        <v>79812</v>
      </c>
      <c r="Q17" s="7">
        <v>79923</v>
      </c>
      <c r="R17" s="7">
        <v>80012</v>
      </c>
      <c r="S17" s="7">
        <v>80124</v>
      </c>
      <c r="T17" s="7">
        <v>0</v>
      </c>
      <c r="U17" s="7">
        <v>80132</v>
      </c>
      <c r="V17" s="7">
        <v>80279</v>
      </c>
      <c r="W17" s="7">
        <v>80428</v>
      </c>
      <c r="X17" s="7">
        <v>80561</v>
      </c>
      <c r="Y17" s="7">
        <v>80621</v>
      </c>
      <c r="Z17" s="7">
        <v>0</v>
      </c>
      <c r="AA17" s="7">
        <v>0</v>
      </c>
      <c r="AB17" s="7">
        <v>80738</v>
      </c>
      <c r="AC17" s="7">
        <v>0</v>
      </c>
      <c r="AD17" s="7">
        <v>81160</v>
      </c>
      <c r="AE17" s="7">
        <v>81327</v>
      </c>
      <c r="AF17" s="7">
        <v>81434</v>
      </c>
      <c r="AG17" s="7">
        <v>0</v>
      </c>
      <c r="AH17" s="7"/>
      <c r="AI17" s="7"/>
      <c r="AJ17" s="32"/>
      <c r="AK17" s="3"/>
    </row>
    <row r="18" spans="1:37" customFormat="1" outlineLevel="1">
      <c r="A18" s="4"/>
      <c r="B18" s="27" t="s">
        <v>104</v>
      </c>
      <c r="C18" s="6"/>
      <c r="D18" s="7">
        <f>'JANUARI 2020'!AI42</f>
        <v>6311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32"/>
      <c r="AK18" s="3"/>
    </row>
    <row r="19" spans="1:37" customFormat="1" outlineLevel="1">
      <c r="A19" s="4"/>
      <c r="B19" s="27" t="s">
        <v>105</v>
      </c>
      <c r="C19" s="7"/>
      <c r="D19" s="7">
        <f>'JANUARI 2020'!AI43</f>
        <v>6344</v>
      </c>
      <c r="E19" s="7">
        <v>0</v>
      </c>
      <c r="F19" s="7">
        <v>0</v>
      </c>
      <c r="G19" s="7">
        <v>6344</v>
      </c>
      <c r="H19" s="7">
        <v>6353</v>
      </c>
      <c r="I19" s="7">
        <v>6381</v>
      </c>
      <c r="J19" s="7">
        <v>6412</v>
      </c>
      <c r="K19" s="7">
        <v>6420</v>
      </c>
      <c r="L19" s="7">
        <v>0</v>
      </c>
      <c r="M19" s="7">
        <v>0</v>
      </c>
      <c r="N19" s="7">
        <v>6420</v>
      </c>
      <c r="O19" s="7">
        <v>6420</v>
      </c>
      <c r="P19" s="7">
        <v>6462</v>
      </c>
      <c r="Q19" s="7">
        <v>6486</v>
      </c>
      <c r="R19" s="7">
        <v>6505</v>
      </c>
      <c r="S19" s="7">
        <v>6505</v>
      </c>
      <c r="T19" s="7">
        <v>0</v>
      </c>
      <c r="U19" s="7">
        <v>6505</v>
      </c>
      <c r="V19" s="7">
        <v>6549</v>
      </c>
      <c r="W19" s="7">
        <v>6581</v>
      </c>
      <c r="X19" s="7">
        <v>6581</v>
      </c>
      <c r="Y19" s="7">
        <v>6581</v>
      </c>
      <c r="Z19" s="7">
        <v>0</v>
      </c>
      <c r="AA19" s="7">
        <v>0</v>
      </c>
      <c r="AB19" s="7">
        <v>6625</v>
      </c>
      <c r="AC19" s="7">
        <v>0</v>
      </c>
      <c r="AD19" s="7">
        <v>6709</v>
      </c>
      <c r="AE19" s="7">
        <v>6735</v>
      </c>
      <c r="AF19" s="7">
        <v>6756</v>
      </c>
      <c r="AG19" s="7">
        <v>0</v>
      </c>
      <c r="AH19" s="7"/>
      <c r="AI19" s="7"/>
      <c r="AJ19" s="32"/>
      <c r="AK19" s="3"/>
    </row>
    <row r="20" spans="1:37" customFormat="1" outlineLevel="1">
      <c r="A20" s="4"/>
      <c r="B20" s="27" t="s">
        <v>106</v>
      </c>
      <c r="C20" s="6"/>
      <c r="D20" s="7">
        <f>'JANUARI 2020'!AI44</f>
        <v>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32"/>
      <c r="AK20" s="3"/>
    </row>
    <row r="21" spans="1:37" customFormat="1" outlineLevel="1">
      <c r="A21" s="4"/>
      <c r="B21" s="27" t="s">
        <v>107</v>
      </c>
      <c r="C21" s="6"/>
      <c r="D21" s="7">
        <f>'JANUARI 2020'!AI45</f>
        <v>45596</v>
      </c>
      <c r="E21" s="7">
        <v>0</v>
      </c>
      <c r="F21" s="7">
        <v>0</v>
      </c>
      <c r="G21" s="7">
        <v>45598</v>
      </c>
      <c r="H21" s="7">
        <v>45612</v>
      </c>
      <c r="I21" s="7">
        <v>45623</v>
      </c>
      <c r="J21" s="7">
        <v>45628</v>
      </c>
      <c r="K21" s="7">
        <v>45636</v>
      </c>
      <c r="L21" s="7">
        <v>0</v>
      </c>
      <c r="M21" s="7">
        <v>0</v>
      </c>
      <c r="N21" s="7">
        <v>45652</v>
      </c>
      <c r="O21" s="7">
        <v>45660</v>
      </c>
      <c r="P21" s="7">
        <v>45672</v>
      </c>
      <c r="Q21" s="7">
        <v>45681</v>
      </c>
      <c r="R21" s="7">
        <v>45687</v>
      </c>
      <c r="S21" s="7">
        <v>45702</v>
      </c>
      <c r="T21" s="7">
        <v>0</v>
      </c>
      <c r="U21" s="7">
        <v>45702</v>
      </c>
      <c r="V21" s="7">
        <v>45712</v>
      </c>
      <c r="W21" s="7">
        <v>45724</v>
      </c>
      <c r="X21" s="7">
        <v>45734</v>
      </c>
      <c r="Y21" s="7">
        <v>45740</v>
      </c>
      <c r="Z21" s="7">
        <v>0</v>
      </c>
      <c r="AA21" s="7">
        <v>0</v>
      </c>
      <c r="AB21" s="7">
        <v>45755</v>
      </c>
      <c r="AC21" s="7">
        <v>0</v>
      </c>
      <c r="AD21" s="7">
        <v>0</v>
      </c>
      <c r="AE21" s="7">
        <v>45781</v>
      </c>
      <c r="AF21" s="7">
        <v>45796</v>
      </c>
      <c r="AG21" s="7">
        <v>0</v>
      </c>
      <c r="AH21" s="7"/>
      <c r="AI21" s="7"/>
      <c r="AJ21" s="32"/>
      <c r="AK21" s="3"/>
    </row>
    <row r="22" spans="1:37" customFormat="1" outlineLevel="1">
      <c r="A22" s="4"/>
      <c r="B22" s="28" t="s">
        <v>108</v>
      </c>
      <c r="C22" s="6"/>
      <c r="D22" s="7">
        <f>'JANUARI 2020'!AI46</f>
        <v>6389</v>
      </c>
      <c r="E22" s="7">
        <v>0</v>
      </c>
      <c r="F22" s="7">
        <v>0</v>
      </c>
      <c r="G22" s="7">
        <v>6390</v>
      </c>
      <c r="H22" s="7">
        <v>6392</v>
      </c>
      <c r="I22" s="7">
        <v>6393</v>
      </c>
      <c r="J22" s="7">
        <v>6394</v>
      </c>
      <c r="K22" s="7">
        <v>6395</v>
      </c>
      <c r="L22" s="7">
        <v>0</v>
      </c>
      <c r="M22" s="7">
        <v>0</v>
      </c>
      <c r="N22" s="7">
        <v>6396</v>
      </c>
      <c r="O22" s="7">
        <v>6397</v>
      </c>
      <c r="P22" s="7">
        <v>6398</v>
      </c>
      <c r="Q22" s="7">
        <v>6398</v>
      </c>
      <c r="R22" s="7">
        <v>6399</v>
      </c>
      <c r="S22" s="7">
        <v>6400</v>
      </c>
      <c r="T22" s="7">
        <v>0</v>
      </c>
      <c r="U22" s="7">
        <v>6401</v>
      </c>
      <c r="V22" s="7">
        <v>6402</v>
      </c>
      <c r="W22" s="7">
        <v>6403</v>
      </c>
      <c r="X22" s="7">
        <v>6404</v>
      </c>
      <c r="Y22" s="7">
        <v>6405</v>
      </c>
      <c r="Z22" s="7">
        <v>0</v>
      </c>
      <c r="AA22" s="7">
        <v>0</v>
      </c>
      <c r="AB22" s="7">
        <v>6406</v>
      </c>
      <c r="AC22" s="7">
        <v>0</v>
      </c>
      <c r="AD22" s="7">
        <v>6408</v>
      </c>
      <c r="AE22" s="7">
        <v>6409</v>
      </c>
      <c r="AF22" s="7">
        <v>6409</v>
      </c>
      <c r="AG22" s="7">
        <v>0</v>
      </c>
      <c r="AH22" s="7"/>
      <c r="AI22" s="7"/>
      <c r="AJ22" s="32"/>
      <c r="AK22" s="3"/>
    </row>
    <row r="23" spans="1:37" customFormat="1" outlineLevel="1">
      <c r="A23" s="4"/>
      <c r="B23" s="27" t="s">
        <v>109</v>
      </c>
      <c r="C23" s="6"/>
      <c r="D23" s="7">
        <f>'JANUARI 2020'!AI47</f>
        <v>7016</v>
      </c>
      <c r="E23" s="7">
        <v>0</v>
      </c>
      <c r="F23" s="7">
        <v>0</v>
      </c>
      <c r="G23" s="7">
        <v>7016</v>
      </c>
      <c r="H23" s="7">
        <v>7020</v>
      </c>
      <c r="I23" s="7">
        <v>7032</v>
      </c>
      <c r="J23" s="7">
        <v>7036</v>
      </c>
      <c r="K23" s="7">
        <v>7042</v>
      </c>
      <c r="L23" s="7">
        <v>0</v>
      </c>
      <c r="M23" s="7">
        <v>0</v>
      </c>
      <c r="N23" s="7">
        <v>7044</v>
      </c>
      <c r="O23" s="7">
        <v>7048</v>
      </c>
      <c r="P23" s="7">
        <v>7055</v>
      </c>
      <c r="Q23" s="7">
        <v>7055</v>
      </c>
      <c r="R23" s="7">
        <v>7067</v>
      </c>
      <c r="S23" s="7">
        <v>7069</v>
      </c>
      <c r="T23" s="7">
        <v>0</v>
      </c>
      <c r="U23" s="7">
        <v>7069</v>
      </c>
      <c r="V23" s="7">
        <v>7080</v>
      </c>
      <c r="W23" s="7">
        <v>7086</v>
      </c>
      <c r="X23" s="7">
        <v>7092</v>
      </c>
      <c r="Y23" s="7">
        <v>7093</v>
      </c>
      <c r="Z23" s="7">
        <v>0</v>
      </c>
      <c r="AA23" s="7">
        <v>0</v>
      </c>
      <c r="AB23" s="7">
        <v>7098</v>
      </c>
      <c r="AC23" s="7">
        <v>0</v>
      </c>
      <c r="AD23" s="7">
        <v>7116</v>
      </c>
      <c r="AE23" s="7">
        <v>7122</v>
      </c>
      <c r="AF23" s="7">
        <v>7122</v>
      </c>
      <c r="AG23" s="7">
        <v>0</v>
      </c>
      <c r="AH23" s="7"/>
      <c r="AI23" s="7"/>
      <c r="AJ23" s="32"/>
      <c r="AK23" s="3"/>
    </row>
    <row r="24" spans="1:37" customFormat="1" outlineLevel="1">
      <c r="A24" s="4"/>
      <c r="B24" s="27" t="s">
        <v>110</v>
      </c>
      <c r="C24" s="6"/>
      <c r="D24" s="7">
        <f>'JANUARI 2020'!AI48</f>
        <v>3948</v>
      </c>
      <c r="E24" s="7">
        <v>0</v>
      </c>
      <c r="F24" s="7">
        <v>0</v>
      </c>
      <c r="G24" s="7">
        <v>3948.96</v>
      </c>
      <c r="H24" s="7">
        <v>3948.96</v>
      </c>
      <c r="I24" s="7">
        <v>3952</v>
      </c>
      <c r="J24" s="7">
        <v>3955</v>
      </c>
      <c r="K24" s="7">
        <v>0</v>
      </c>
      <c r="L24" s="7">
        <v>0</v>
      </c>
      <c r="M24" s="7">
        <v>0</v>
      </c>
      <c r="N24" s="7">
        <v>3960</v>
      </c>
      <c r="O24" s="7">
        <v>3966</v>
      </c>
      <c r="P24" s="7">
        <v>3974</v>
      </c>
      <c r="Q24" s="7">
        <v>3979</v>
      </c>
      <c r="R24" s="7">
        <v>3986</v>
      </c>
      <c r="S24" s="7">
        <v>3990</v>
      </c>
      <c r="T24" s="7">
        <v>0</v>
      </c>
      <c r="U24" s="7">
        <v>3990</v>
      </c>
      <c r="V24" s="7">
        <v>3995</v>
      </c>
      <c r="W24" s="7">
        <v>3998</v>
      </c>
      <c r="X24" s="7">
        <v>4000</v>
      </c>
      <c r="Y24" s="7">
        <v>4001</v>
      </c>
      <c r="Z24" s="7">
        <v>0</v>
      </c>
      <c r="AA24" s="7">
        <v>0</v>
      </c>
      <c r="AB24" s="7">
        <v>4002</v>
      </c>
      <c r="AC24" s="7">
        <v>0</v>
      </c>
      <c r="AD24" s="7">
        <v>4126</v>
      </c>
      <c r="AE24" s="7">
        <v>0</v>
      </c>
      <c r="AF24" s="7">
        <v>4340</v>
      </c>
      <c r="AG24" s="7">
        <v>0</v>
      </c>
      <c r="AH24" s="7"/>
      <c r="AI24" s="7"/>
      <c r="AJ24" s="32"/>
      <c r="AK24" s="3"/>
    </row>
    <row r="25" spans="1:37" customFormat="1" outlineLevel="1">
      <c r="A25" s="4"/>
      <c r="B25" s="27" t="s">
        <v>111</v>
      </c>
      <c r="C25" s="6"/>
      <c r="D25" s="7">
        <f>'JANUARI 2020'!AI49</f>
        <v>1210</v>
      </c>
      <c r="E25" s="7">
        <v>0</v>
      </c>
      <c r="F25" s="7">
        <v>0</v>
      </c>
      <c r="G25" s="7">
        <v>1213</v>
      </c>
      <c r="H25" s="7">
        <v>1215.4000000000001</v>
      </c>
      <c r="I25" s="7">
        <v>1216</v>
      </c>
      <c r="J25" s="7">
        <v>1217</v>
      </c>
      <c r="K25" s="7">
        <v>1219</v>
      </c>
      <c r="L25" s="7">
        <v>0</v>
      </c>
      <c r="M25" s="7">
        <v>0</v>
      </c>
      <c r="N25" s="7">
        <v>1222.7</v>
      </c>
      <c r="O25" s="7">
        <v>1224</v>
      </c>
      <c r="P25" s="7">
        <v>1226</v>
      </c>
      <c r="Q25" s="7">
        <v>1228</v>
      </c>
      <c r="R25" s="7">
        <v>1230</v>
      </c>
      <c r="S25" s="7">
        <v>1232</v>
      </c>
      <c r="T25" s="7">
        <v>0</v>
      </c>
      <c r="U25" s="7">
        <v>1232</v>
      </c>
      <c r="V25" s="7">
        <v>1235</v>
      </c>
      <c r="W25" s="7">
        <v>1238</v>
      </c>
      <c r="X25" s="7">
        <v>1240</v>
      </c>
      <c r="Y25" s="7">
        <v>1242</v>
      </c>
      <c r="Z25" s="7">
        <v>0</v>
      </c>
      <c r="AA25" s="7">
        <v>0</v>
      </c>
      <c r="AB25" s="7">
        <v>1246</v>
      </c>
      <c r="AC25" s="7">
        <v>0</v>
      </c>
      <c r="AD25" s="7">
        <v>0</v>
      </c>
      <c r="AE25" s="7">
        <v>1252</v>
      </c>
      <c r="AF25" s="7">
        <v>1255</v>
      </c>
      <c r="AG25" s="7">
        <v>0</v>
      </c>
      <c r="AH25" s="7"/>
      <c r="AI25" s="7"/>
      <c r="AJ25" s="32"/>
      <c r="AK25" s="3"/>
    </row>
    <row r="26" spans="1:37" customFormat="1" outlineLevel="1">
      <c r="A26" s="4"/>
      <c r="B26" s="27" t="s">
        <v>112</v>
      </c>
      <c r="C26" s="6"/>
      <c r="D26" s="7">
        <f>'JANUARI 2020'!AI50</f>
        <v>3385</v>
      </c>
      <c r="E26" s="7">
        <v>0</v>
      </c>
      <c r="F26" s="7">
        <v>0</v>
      </c>
      <c r="G26" s="7">
        <v>3408</v>
      </c>
      <c r="H26" s="7">
        <v>3420</v>
      </c>
      <c r="I26" s="7">
        <v>3435</v>
      </c>
      <c r="J26" s="7">
        <v>3449</v>
      </c>
      <c r="K26" s="7">
        <v>3464</v>
      </c>
      <c r="L26" s="7">
        <v>0</v>
      </c>
      <c r="M26" s="7">
        <v>0</v>
      </c>
      <c r="N26" s="7">
        <v>3486</v>
      </c>
      <c r="O26" s="7">
        <v>3501</v>
      </c>
      <c r="P26" s="7">
        <v>3516</v>
      </c>
      <c r="Q26" s="7">
        <v>3530</v>
      </c>
      <c r="R26" s="7">
        <v>3546</v>
      </c>
      <c r="S26" s="7">
        <v>3562</v>
      </c>
      <c r="T26" s="7">
        <v>0</v>
      </c>
      <c r="U26" s="7">
        <v>3569</v>
      </c>
      <c r="V26" s="7">
        <v>3583</v>
      </c>
      <c r="W26" s="7">
        <v>3597</v>
      </c>
      <c r="X26" s="7">
        <v>3612</v>
      </c>
      <c r="Y26" s="7">
        <v>3626</v>
      </c>
      <c r="Z26" s="7">
        <v>0</v>
      </c>
      <c r="AA26" s="7">
        <v>0</v>
      </c>
      <c r="AB26" s="7">
        <v>3646</v>
      </c>
      <c r="AC26" s="7">
        <v>0</v>
      </c>
      <c r="AD26" s="7">
        <v>3676</v>
      </c>
      <c r="AE26" s="7">
        <v>3691</v>
      </c>
      <c r="AF26" s="7">
        <v>3706</v>
      </c>
      <c r="AG26" s="7">
        <v>0</v>
      </c>
      <c r="AH26" s="7"/>
      <c r="AI26" s="7"/>
      <c r="AJ26" s="32"/>
      <c r="AK26" s="3"/>
    </row>
    <row r="27" spans="1:37" outlineLevel="1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 spans="1:37" customFormat="1" outlineLevel="1">
      <c r="A28" s="4"/>
      <c r="B28" s="25"/>
      <c r="C28" s="26" t="s">
        <v>19</v>
      </c>
      <c r="D28" s="26">
        <v>31</v>
      </c>
      <c r="E28" s="26">
        <v>1</v>
      </c>
      <c r="F28" s="26">
        <v>2</v>
      </c>
      <c r="G28" s="26">
        <v>3</v>
      </c>
      <c r="H28" s="26">
        <v>4</v>
      </c>
      <c r="I28" s="26">
        <v>5</v>
      </c>
      <c r="J28" s="26">
        <v>6</v>
      </c>
      <c r="K28" s="26">
        <v>7</v>
      </c>
      <c r="L28" s="26">
        <v>8</v>
      </c>
      <c r="M28" s="26">
        <v>9</v>
      </c>
      <c r="N28" s="26">
        <v>10</v>
      </c>
      <c r="O28" s="26">
        <v>11</v>
      </c>
      <c r="P28" s="26">
        <v>12</v>
      </c>
      <c r="Q28" s="26">
        <v>13</v>
      </c>
      <c r="R28" s="26">
        <v>14</v>
      </c>
      <c r="S28" s="26">
        <v>15</v>
      </c>
      <c r="T28" s="26">
        <v>16</v>
      </c>
      <c r="U28" s="26">
        <v>17</v>
      </c>
      <c r="V28" s="26">
        <v>18</v>
      </c>
      <c r="W28" s="26">
        <v>19</v>
      </c>
      <c r="X28" s="26">
        <v>20</v>
      </c>
      <c r="Y28" s="26">
        <v>21</v>
      </c>
      <c r="Z28" s="26">
        <v>22</v>
      </c>
      <c r="AA28" s="26">
        <v>23</v>
      </c>
      <c r="AB28" s="26">
        <v>24</v>
      </c>
      <c r="AC28" s="26">
        <v>25</v>
      </c>
      <c r="AD28" s="26">
        <v>26</v>
      </c>
      <c r="AE28" s="26">
        <v>27</v>
      </c>
      <c r="AF28" s="26">
        <v>28</v>
      </c>
      <c r="AG28" s="26">
        <v>29</v>
      </c>
      <c r="AH28" s="26">
        <v>30</v>
      </c>
      <c r="AI28" s="26">
        <v>31</v>
      </c>
      <c r="AJ28" s="26" t="s">
        <v>32</v>
      </c>
      <c r="AK28" s="3"/>
    </row>
    <row r="29" spans="1:37" customFormat="1" outlineLevel="1">
      <c r="A29" s="4"/>
      <c r="B29" s="27" t="s">
        <v>0</v>
      </c>
      <c r="C29" s="7"/>
      <c r="D29" s="7">
        <f>D5</f>
        <v>57324</v>
      </c>
      <c r="E29" s="7">
        <f t="shared" ref="E29:AJ29" si="0">IF(E5=0,D29,E5)</f>
        <v>57324</v>
      </c>
      <c r="F29" s="7">
        <f t="shared" si="0"/>
        <v>57324</v>
      </c>
      <c r="G29" s="7">
        <f t="shared" si="0"/>
        <v>57324</v>
      </c>
      <c r="H29" s="7">
        <f t="shared" si="0"/>
        <v>57324</v>
      </c>
      <c r="I29" s="7">
        <f t="shared" si="0"/>
        <v>57324</v>
      </c>
      <c r="J29" s="7">
        <f t="shared" si="0"/>
        <v>57324</v>
      </c>
      <c r="K29" s="7">
        <f t="shared" si="0"/>
        <v>57324</v>
      </c>
      <c r="L29" s="7">
        <f t="shared" si="0"/>
        <v>57324</v>
      </c>
      <c r="M29" s="7">
        <f t="shared" si="0"/>
        <v>57324</v>
      </c>
      <c r="N29" s="7">
        <f t="shared" si="0"/>
        <v>57324</v>
      </c>
      <c r="O29" s="7">
        <f t="shared" si="0"/>
        <v>57324</v>
      </c>
      <c r="P29" s="7">
        <f t="shared" si="0"/>
        <v>57365</v>
      </c>
      <c r="Q29" s="7">
        <f t="shared" si="0"/>
        <v>57404</v>
      </c>
      <c r="R29" s="7">
        <f t="shared" si="0"/>
        <v>57483</v>
      </c>
      <c r="S29" s="7">
        <f t="shared" si="0"/>
        <v>57506</v>
      </c>
      <c r="T29" s="7">
        <f t="shared" si="0"/>
        <v>57506</v>
      </c>
      <c r="U29" s="7">
        <f t="shared" si="0"/>
        <v>57506</v>
      </c>
      <c r="V29" s="7">
        <f t="shared" si="0"/>
        <v>57521</v>
      </c>
      <c r="W29" s="7">
        <f t="shared" si="0"/>
        <v>57544</v>
      </c>
      <c r="X29" s="7">
        <f t="shared" si="0"/>
        <v>57569</v>
      </c>
      <c r="Y29" s="7">
        <f t="shared" si="0"/>
        <v>57585</v>
      </c>
      <c r="Z29" s="7">
        <f t="shared" si="0"/>
        <v>57585</v>
      </c>
      <c r="AA29" s="7">
        <f t="shared" si="0"/>
        <v>57585</v>
      </c>
      <c r="AB29" s="7">
        <f t="shared" si="0"/>
        <v>57588</v>
      </c>
      <c r="AC29" s="7">
        <f t="shared" si="0"/>
        <v>57588</v>
      </c>
      <c r="AD29" s="7">
        <f t="shared" si="0"/>
        <v>57667</v>
      </c>
      <c r="AE29" s="7">
        <f t="shared" si="0"/>
        <v>57680</v>
      </c>
      <c r="AF29" s="7">
        <f t="shared" si="0"/>
        <v>57711</v>
      </c>
      <c r="AG29" s="7">
        <f t="shared" si="0"/>
        <v>57711</v>
      </c>
      <c r="AH29" s="7">
        <f t="shared" si="0"/>
        <v>57711</v>
      </c>
      <c r="AI29" s="7">
        <f t="shared" si="0"/>
        <v>57711</v>
      </c>
      <c r="AJ29" s="7">
        <f t="shared" si="0"/>
        <v>57711</v>
      </c>
      <c r="AK29" s="3"/>
    </row>
    <row r="30" spans="1:37" customFormat="1" outlineLevel="1">
      <c r="A30" s="4"/>
      <c r="B30" s="27" t="s">
        <v>1</v>
      </c>
      <c r="C30" s="7"/>
      <c r="D30" s="7">
        <f>D6</f>
        <v>62306</v>
      </c>
      <c r="E30" s="7">
        <f t="shared" ref="E30:AJ30" si="1">IF(E6=0,D30,E6)</f>
        <v>62306</v>
      </c>
      <c r="F30" s="7">
        <f t="shared" si="1"/>
        <v>62306</v>
      </c>
      <c r="G30" s="7">
        <f t="shared" si="1"/>
        <v>62306</v>
      </c>
      <c r="H30" s="7">
        <f t="shared" si="1"/>
        <v>62354</v>
      </c>
      <c r="I30" s="7">
        <f t="shared" si="1"/>
        <v>62467</v>
      </c>
      <c r="J30" s="7">
        <f t="shared" si="1"/>
        <v>62546</v>
      </c>
      <c r="K30" s="7">
        <f t="shared" si="1"/>
        <v>62601</v>
      </c>
      <c r="L30" s="7">
        <f t="shared" si="1"/>
        <v>62601</v>
      </c>
      <c r="M30" s="7">
        <f t="shared" si="1"/>
        <v>62601</v>
      </c>
      <c r="N30" s="7">
        <f t="shared" si="1"/>
        <v>62609</v>
      </c>
      <c r="O30" s="7">
        <f t="shared" si="1"/>
        <v>62672</v>
      </c>
      <c r="P30" s="7">
        <f t="shared" si="1"/>
        <v>62699</v>
      </c>
      <c r="Q30" s="7">
        <f t="shared" si="1"/>
        <v>62739</v>
      </c>
      <c r="R30" s="7">
        <f t="shared" si="1"/>
        <v>62819</v>
      </c>
      <c r="S30" s="7">
        <f t="shared" si="1"/>
        <v>62842</v>
      </c>
      <c r="T30" s="7">
        <f t="shared" si="1"/>
        <v>62842</v>
      </c>
      <c r="U30" s="7">
        <f t="shared" si="1"/>
        <v>62842</v>
      </c>
      <c r="V30" s="7">
        <f t="shared" si="1"/>
        <v>62857</v>
      </c>
      <c r="W30" s="7">
        <f t="shared" si="1"/>
        <v>62880</v>
      </c>
      <c r="X30" s="7">
        <f t="shared" si="1"/>
        <v>62905</v>
      </c>
      <c r="Y30" s="7">
        <f t="shared" si="1"/>
        <v>62920</v>
      </c>
      <c r="Z30" s="7">
        <f t="shared" si="1"/>
        <v>62920</v>
      </c>
      <c r="AA30" s="7">
        <f t="shared" si="1"/>
        <v>62920</v>
      </c>
      <c r="AB30" s="7">
        <f t="shared" si="1"/>
        <v>62923</v>
      </c>
      <c r="AC30" s="7">
        <f t="shared" si="1"/>
        <v>62923</v>
      </c>
      <c r="AD30" s="7">
        <f t="shared" si="1"/>
        <v>63001</v>
      </c>
      <c r="AE30" s="7">
        <f t="shared" si="1"/>
        <v>63013</v>
      </c>
      <c r="AF30" s="7">
        <f t="shared" si="1"/>
        <v>63045</v>
      </c>
      <c r="AG30" s="7">
        <f t="shared" si="1"/>
        <v>63045</v>
      </c>
      <c r="AH30" s="7">
        <f t="shared" si="1"/>
        <v>63045</v>
      </c>
      <c r="AI30" s="7">
        <f t="shared" si="1"/>
        <v>63045</v>
      </c>
      <c r="AJ30" s="7">
        <f t="shared" si="1"/>
        <v>63045</v>
      </c>
      <c r="AK30" s="3"/>
    </row>
    <row r="31" spans="1:37" customFormat="1" outlineLevel="1">
      <c r="A31" s="4"/>
      <c r="B31" s="27" t="s">
        <v>2</v>
      </c>
      <c r="C31" s="7"/>
      <c r="D31" s="7">
        <f>D7</f>
        <v>68322</v>
      </c>
      <c r="E31" s="7">
        <f t="shared" ref="E31:AJ31" si="2">IF(E7=0,D31,E7)</f>
        <v>68322</v>
      </c>
      <c r="F31" s="7">
        <f t="shared" si="2"/>
        <v>68322</v>
      </c>
      <c r="G31" s="7">
        <f t="shared" si="2"/>
        <v>68335</v>
      </c>
      <c r="H31" s="7">
        <f t="shared" si="2"/>
        <v>68391</v>
      </c>
      <c r="I31" s="7">
        <f t="shared" si="2"/>
        <v>68443</v>
      </c>
      <c r="J31" s="7">
        <f t="shared" si="2"/>
        <v>68559</v>
      </c>
      <c r="K31" s="7">
        <f t="shared" si="2"/>
        <v>68601</v>
      </c>
      <c r="L31" s="7">
        <f t="shared" si="2"/>
        <v>68601</v>
      </c>
      <c r="M31" s="7">
        <f t="shared" si="2"/>
        <v>68601</v>
      </c>
      <c r="N31" s="7">
        <f t="shared" si="2"/>
        <v>68636</v>
      </c>
      <c r="O31" s="7">
        <f t="shared" si="2"/>
        <v>68690</v>
      </c>
      <c r="P31" s="7">
        <f t="shared" si="2"/>
        <v>68735</v>
      </c>
      <c r="Q31" s="7">
        <f t="shared" si="2"/>
        <v>68786</v>
      </c>
      <c r="R31" s="7">
        <f t="shared" si="2"/>
        <v>68851</v>
      </c>
      <c r="S31" s="7">
        <f t="shared" si="2"/>
        <v>68919</v>
      </c>
      <c r="T31" s="7">
        <f t="shared" si="2"/>
        <v>68919</v>
      </c>
      <c r="U31" s="7">
        <f t="shared" si="2"/>
        <v>68926</v>
      </c>
      <c r="V31" s="7">
        <f t="shared" si="2"/>
        <v>68982</v>
      </c>
      <c r="W31" s="7">
        <f t="shared" si="2"/>
        <v>69016</v>
      </c>
      <c r="X31" s="7">
        <f t="shared" si="2"/>
        <v>69044</v>
      </c>
      <c r="Y31" s="7">
        <f t="shared" si="2"/>
        <v>69045</v>
      </c>
      <c r="Z31" s="7">
        <f t="shared" si="2"/>
        <v>69045</v>
      </c>
      <c r="AA31" s="7">
        <f t="shared" si="2"/>
        <v>69045</v>
      </c>
      <c r="AB31" s="7">
        <f t="shared" si="2"/>
        <v>69066</v>
      </c>
      <c r="AC31" s="7">
        <f t="shared" si="2"/>
        <v>69066</v>
      </c>
      <c r="AD31" s="7">
        <f t="shared" si="2"/>
        <v>69180</v>
      </c>
      <c r="AE31" s="7">
        <f t="shared" si="2"/>
        <v>69220</v>
      </c>
      <c r="AF31" s="7">
        <f t="shared" si="2"/>
        <v>69226</v>
      </c>
      <c r="AG31" s="7">
        <f t="shared" si="2"/>
        <v>69226</v>
      </c>
      <c r="AH31" s="7">
        <f t="shared" si="2"/>
        <v>69226</v>
      </c>
      <c r="AI31" s="7">
        <f t="shared" si="2"/>
        <v>69226</v>
      </c>
      <c r="AJ31" s="7">
        <f t="shared" si="2"/>
        <v>69226</v>
      </c>
      <c r="AK31" s="3"/>
    </row>
    <row r="32" spans="1:37" customFormat="1" outlineLevel="1">
      <c r="A32" s="4"/>
      <c r="B32" s="27" t="s">
        <v>3</v>
      </c>
      <c r="C32" s="7"/>
      <c r="D32" s="7">
        <f>D8</f>
        <v>70900</v>
      </c>
      <c r="E32" s="7">
        <f t="shared" ref="E32:AJ32" si="3">IF(E8=0,D32,E8)</f>
        <v>70900</v>
      </c>
      <c r="F32" s="7">
        <f t="shared" si="3"/>
        <v>70900</v>
      </c>
      <c r="G32" s="7">
        <f t="shared" si="3"/>
        <v>70913</v>
      </c>
      <c r="H32" s="7">
        <f t="shared" si="3"/>
        <v>70991</v>
      </c>
      <c r="I32" s="7">
        <f t="shared" si="3"/>
        <v>71032</v>
      </c>
      <c r="J32" s="7">
        <f t="shared" si="3"/>
        <v>71129</v>
      </c>
      <c r="K32" s="7">
        <f t="shared" si="3"/>
        <v>71146</v>
      </c>
      <c r="L32" s="7">
        <f t="shared" si="3"/>
        <v>71146</v>
      </c>
      <c r="M32" s="7">
        <f t="shared" si="3"/>
        <v>71146</v>
      </c>
      <c r="N32" s="7">
        <f t="shared" si="3"/>
        <v>71182</v>
      </c>
      <c r="O32" s="7">
        <f t="shared" si="3"/>
        <v>71204</v>
      </c>
      <c r="P32" s="7">
        <f t="shared" si="3"/>
        <v>71241</v>
      </c>
      <c r="Q32" s="7">
        <f t="shared" si="3"/>
        <v>71286</v>
      </c>
      <c r="R32" s="7">
        <f t="shared" si="3"/>
        <v>71341</v>
      </c>
      <c r="S32" s="7">
        <f t="shared" si="3"/>
        <v>71405</v>
      </c>
      <c r="T32" s="7">
        <f t="shared" si="3"/>
        <v>71405</v>
      </c>
      <c r="U32" s="7">
        <f t="shared" si="3"/>
        <v>71412</v>
      </c>
      <c r="V32" s="7">
        <f t="shared" si="3"/>
        <v>71463</v>
      </c>
      <c r="W32" s="7">
        <f t="shared" si="3"/>
        <v>71494</v>
      </c>
      <c r="X32" s="7">
        <f t="shared" si="3"/>
        <v>71519</v>
      </c>
      <c r="Y32" s="7">
        <f t="shared" si="3"/>
        <v>71520</v>
      </c>
      <c r="Z32" s="7">
        <f t="shared" si="3"/>
        <v>71520</v>
      </c>
      <c r="AA32" s="7">
        <f t="shared" si="3"/>
        <v>71520</v>
      </c>
      <c r="AB32" s="7">
        <f t="shared" si="3"/>
        <v>71539</v>
      </c>
      <c r="AC32" s="7">
        <f t="shared" si="3"/>
        <v>71539</v>
      </c>
      <c r="AD32" s="7">
        <f t="shared" si="3"/>
        <v>71643</v>
      </c>
      <c r="AE32" s="7">
        <f t="shared" si="3"/>
        <v>71680</v>
      </c>
      <c r="AF32" s="7">
        <f t="shared" si="3"/>
        <v>71683</v>
      </c>
      <c r="AG32" s="7">
        <f t="shared" si="3"/>
        <v>71683</v>
      </c>
      <c r="AH32" s="7">
        <f t="shared" si="3"/>
        <v>71683</v>
      </c>
      <c r="AI32" s="7">
        <f t="shared" si="3"/>
        <v>71683</v>
      </c>
      <c r="AJ32" s="7">
        <f t="shared" si="3"/>
        <v>71683</v>
      </c>
      <c r="AK32" s="3"/>
    </row>
    <row r="33" spans="1:37" customFormat="1" outlineLevel="1">
      <c r="A33" s="4"/>
      <c r="B33" s="27" t="s">
        <v>114</v>
      </c>
      <c r="C33" s="7"/>
      <c r="D33" s="7">
        <f t="shared" ref="D33:D35" si="4">D9</f>
        <v>83121</v>
      </c>
      <c r="E33" s="7">
        <f t="shared" ref="E33:AI33" si="5">IF(E9=0,D33,E9)</f>
        <v>83121</v>
      </c>
      <c r="F33" s="7">
        <f t="shared" si="5"/>
        <v>83121</v>
      </c>
      <c r="G33" s="7">
        <f t="shared" si="5"/>
        <v>83121</v>
      </c>
      <c r="H33" s="7">
        <f t="shared" si="5"/>
        <v>83121</v>
      </c>
      <c r="I33" s="7">
        <f t="shared" si="5"/>
        <v>83389</v>
      </c>
      <c r="J33" s="7">
        <f t="shared" si="5"/>
        <v>83596</v>
      </c>
      <c r="K33" s="7">
        <f t="shared" si="5"/>
        <v>83797</v>
      </c>
      <c r="L33" s="7">
        <f t="shared" si="5"/>
        <v>83797</v>
      </c>
      <c r="M33" s="7">
        <f t="shared" si="5"/>
        <v>83797</v>
      </c>
      <c r="N33" s="7">
        <f t="shared" si="5"/>
        <v>84076</v>
      </c>
      <c r="O33" s="7">
        <f t="shared" si="5"/>
        <v>84248</v>
      </c>
      <c r="P33" s="7">
        <f t="shared" si="5"/>
        <v>84480</v>
      </c>
      <c r="Q33" s="7">
        <f t="shared" si="5"/>
        <v>84634</v>
      </c>
      <c r="R33" s="7">
        <f t="shared" si="5"/>
        <v>84634</v>
      </c>
      <c r="S33" s="7">
        <f t="shared" si="5"/>
        <v>84771</v>
      </c>
      <c r="T33" s="7">
        <f t="shared" si="5"/>
        <v>84771</v>
      </c>
      <c r="U33" s="7">
        <f t="shared" si="5"/>
        <v>84771</v>
      </c>
      <c r="V33" s="7">
        <f t="shared" si="5"/>
        <v>85012</v>
      </c>
      <c r="W33" s="7">
        <f t="shared" si="5"/>
        <v>85249</v>
      </c>
      <c r="X33" s="7">
        <f t="shared" si="5"/>
        <v>85491</v>
      </c>
      <c r="Y33" s="7">
        <f t="shared" si="5"/>
        <v>85598</v>
      </c>
      <c r="Z33" s="7">
        <f t="shared" si="5"/>
        <v>85598</v>
      </c>
      <c r="AA33" s="7">
        <f t="shared" si="5"/>
        <v>85598</v>
      </c>
      <c r="AB33" s="7">
        <f t="shared" si="5"/>
        <v>85782</v>
      </c>
      <c r="AC33" s="7">
        <f t="shared" si="5"/>
        <v>85782</v>
      </c>
      <c r="AD33" s="7">
        <f t="shared" si="5"/>
        <v>85782</v>
      </c>
      <c r="AE33" s="7">
        <f t="shared" si="5"/>
        <v>86492</v>
      </c>
      <c r="AF33" s="7">
        <f t="shared" si="5"/>
        <v>86634</v>
      </c>
      <c r="AG33" s="7">
        <f t="shared" si="5"/>
        <v>86634</v>
      </c>
      <c r="AH33" s="7">
        <f t="shared" si="5"/>
        <v>86634</v>
      </c>
      <c r="AI33" s="7">
        <f t="shared" si="5"/>
        <v>86634</v>
      </c>
      <c r="AJ33" s="7"/>
      <c r="AK33" s="3"/>
    </row>
    <row r="34" spans="1:37" customFormat="1" outlineLevel="1">
      <c r="A34" s="4"/>
      <c r="B34" s="27" t="s">
        <v>115</v>
      </c>
      <c r="C34" s="7"/>
      <c r="D34" s="7">
        <f t="shared" si="4"/>
        <v>97191</v>
      </c>
      <c r="E34" s="7">
        <f t="shared" ref="E34:AI34" si="6">IF(E10=0,D34,E10)</f>
        <v>97191</v>
      </c>
      <c r="F34" s="7">
        <f t="shared" si="6"/>
        <v>97191</v>
      </c>
      <c r="G34" s="7">
        <f t="shared" si="6"/>
        <v>97191</v>
      </c>
      <c r="H34" s="7">
        <f t="shared" si="6"/>
        <v>97191</v>
      </c>
      <c r="I34" s="7">
        <f t="shared" si="6"/>
        <v>97303</v>
      </c>
      <c r="J34" s="7">
        <f t="shared" si="6"/>
        <v>97391</v>
      </c>
      <c r="K34" s="7">
        <f t="shared" si="6"/>
        <v>97474</v>
      </c>
      <c r="L34" s="7">
        <f t="shared" si="6"/>
        <v>97474</v>
      </c>
      <c r="M34" s="7">
        <f t="shared" si="6"/>
        <v>97474</v>
      </c>
      <c r="N34" s="7">
        <f t="shared" si="6"/>
        <v>97590</v>
      </c>
      <c r="O34" s="7">
        <f t="shared" si="6"/>
        <v>97663</v>
      </c>
      <c r="P34" s="7">
        <f t="shared" si="6"/>
        <v>97762</v>
      </c>
      <c r="Q34" s="7">
        <f t="shared" si="6"/>
        <v>97840</v>
      </c>
      <c r="R34" s="7">
        <f t="shared" si="6"/>
        <v>97840</v>
      </c>
      <c r="S34" s="7">
        <f t="shared" si="6"/>
        <v>97899</v>
      </c>
      <c r="T34" s="7">
        <f t="shared" si="6"/>
        <v>97899</v>
      </c>
      <c r="U34" s="7">
        <f t="shared" si="6"/>
        <v>97899</v>
      </c>
      <c r="V34" s="7">
        <f t="shared" si="6"/>
        <v>97999</v>
      </c>
      <c r="W34" s="7">
        <f t="shared" si="6"/>
        <v>98096</v>
      </c>
      <c r="X34" s="7">
        <f t="shared" si="6"/>
        <v>98197</v>
      </c>
      <c r="Y34" s="7">
        <f t="shared" si="6"/>
        <v>98243</v>
      </c>
      <c r="Z34" s="7">
        <f t="shared" si="6"/>
        <v>98243</v>
      </c>
      <c r="AA34" s="7">
        <f t="shared" si="6"/>
        <v>98243</v>
      </c>
      <c r="AB34" s="7">
        <f t="shared" si="6"/>
        <v>98324</v>
      </c>
      <c r="AC34" s="7">
        <f t="shared" si="6"/>
        <v>98324</v>
      </c>
      <c r="AD34" s="7">
        <f t="shared" si="6"/>
        <v>98324</v>
      </c>
      <c r="AE34" s="7">
        <f t="shared" si="6"/>
        <v>98624</v>
      </c>
      <c r="AF34" s="7">
        <f t="shared" si="6"/>
        <v>98684</v>
      </c>
      <c r="AG34" s="7">
        <f t="shared" si="6"/>
        <v>98684</v>
      </c>
      <c r="AH34" s="7">
        <f t="shared" si="6"/>
        <v>98684</v>
      </c>
      <c r="AI34" s="7">
        <f t="shared" si="6"/>
        <v>98684</v>
      </c>
      <c r="AJ34" s="7"/>
      <c r="AK34" s="3"/>
    </row>
    <row r="35" spans="1:37" customFormat="1" outlineLevel="1">
      <c r="A35" s="4"/>
      <c r="B35" s="27" t="s">
        <v>116</v>
      </c>
      <c r="C35" s="7"/>
      <c r="D35" s="7">
        <f t="shared" si="4"/>
        <v>1218846</v>
      </c>
      <c r="E35" s="7">
        <f t="shared" ref="E35:AI35" si="7">IF(E11=0,D35,E11)</f>
        <v>1218846</v>
      </c>
      <c r="F35" s="7">
        <f t="shared" si="7"/>
        <v>1218846</v>
      </c>
      <c r="G35" s="7">
        <f t="shared" si="7"/>
        <v>1219041</v>
      </c>
      <c r="H35" s="7">
        <f t="shared" si="7"/>
        <v>1219041</v>
      </c>
      <c r="I35" s="7">
        <f t="shared" si="7"/>
        <v>1219081</v>
      </c>
      <c r="J35" s="7">
        <f t="shared" si="7"/>
        <v>1219136</v>
      </c>
      <c r="K35" s="7">
        <f t="shared" si="7"/>
        <v>1219169</v>
      </c>
      <c r="L35" s="7">
        <f t="shared" si="7"/>
        <v>1219169</v>
      </c>
      <c r="M35" s="7">
        <f t="shared" si="7"/>
        <v>1219169</v>
      </c>
      <c r="N35" s="7">
        <f t="shared" si="7"/>
        <v>1219224</v>
      </c>
      <c r="O35" s="7">
        <f t="shared" si="7"/>
        <v>1219262</v>
      </c>
      <c r="P35" s="7">
        <f t="shared" si="7"/>
        <v>1219303</v>
      </c>
      <c r="Q35" s="7">
        <f t="shared" si="7"/>
        <v>1219329</v>
      </c>
      <c r="R35" s="7">
        <f t="shared" si="7"/>
        <v>1219342</v>
      </c>
      <c r="S35" s="7">
        <f t="shared" si="7"/>
        <v>1219392</v>
      </c>
      <c r="T35" s="7">
        <f t="shared" si="7"/>
        <v>1219392</v>
      </c>
      <c r="U35" s="7">
        <f t="shared" si="7"/>
        <v>1219392</v>
      </c>
      <c r="V35" s="7">
        <f t="shared" si="7"/>
        <v>1219442</v>
      </c>
      <c r="W35" s="7">
        <f t="shared" si="7"/>
        <v>1219500</v>
      </c>
      <c r="X35" s="7">
        <f t="shared" si="7"/>
        <v>1219549</v>
      </c>
      <c r="Y35" s="7">
        <f t="shared" si="7"/>
        <v>1219567</v>
      </c>
      <c r="Z35" s="7">
        <f t="shared" si="7"/>
        <v>1219567</v>
      </c>
      <c r="AA35" s="7">
        <f t="shared" si="7"/>
        <v>1219567</v>
      </c>
      <c r="AB35" s="7">
        <f t="shared" si="7"/>
        <v>1219651</v>
      </c>
      <c r="AC35" s="7">
        <f t="shared" si="7"/>
        <v>1219651</v>
      </c>
      <c r="AD35" s="7">
        <f t="shared" si="7"/>
        <v>1219775</v>
      </c>
      <c r="AE35" s="7">
        <f t="shared" si="7"/>
        <v>1219832</v>
      </c>
      <c r="AF35" s="7">
        <f t="shared" si="7"/>
        <v>1219863</v>
      </c>
      <c r="AG35" s="7">
        <f t="shared" si="7"/>
        <v>1219863</v>
      </c>
      <c r="AH35" s="7">
        <f t="shared" si="7"/>
        <v>1219863</v>
      </c>
      <c r="AI35" s="7">
        <f t="shared" si="7"/>
        <v>1219863</v>
      </c>
      <c r="AJ35" s="7"/>
      <c r="AK35" s="3"/>
    </row>
    <row r="36" spans="1:37" customFormat="1" outlineLevel="1">
      <c r="A36" s="4"/>
      <c r="B36" s="28" t="s">
        <v>98</v>
      </c>
      <c r="C36" s="7"/>
      <c r="D36" s="7">
        <f t="shared" ref="D36:D49" si="8">D12</f>
        <v>54673</v>
      </c>
      <c r="E36" s="7">
        <f t="shared" ref="E36:AJ36" si="9">IF(E12=0,D36,E12)</f>
        <v>54673</v>
      </c>
      <c r="F36" s="7">
        <f t="shared" si="9"/>
        <v>54673</v>
      </c>
      <c r="G36" s="7">
        <f t="shared" si="9"/>
        <v>54677</v>
      </c>
      <c r="H36" s="7">
        <f t="shared" si="9"/>
        <v>54688</v>
      </c>
      <c r="I36" s="7">
        <f t="shared" si="9"/>
        <v>54756</v>
      </c>
      <c r="J36" s="7">
        <f t="shared" si="9"/>
        <v>54831</v>
      </c>
      <c r="K36" s="7">
        <f t="shared" si="9"/>
        <v>54898</v>
      </c>
      <c r="L36" s="7">
        <f t="shared" si="9"/>
        <v>54898</v>
      </c>
      <c r="M36" s="7">
        <f t="shared" si="9"/>
        <v>54898</v>
      </c>
      <c r="N36" s="7">
        <f t="shared" si="9"/>
        <v>54928</v>
      </c>
      <c r="O36" s="7">
        <f t="shared" si="9"/>
        <v>54991</v>
      </c>
      <c r="P36" s="7">
        <f t="shared" si="9"/>
        <v>55046</v>
      </c>
      <c r="Q36" s="7">
        <f t="shared" si="9"/>
        <v>55103</v>
      </c>
      <c r="R36" s="7">
        <f t="shared" si="9"/>
        <v>55176</v>
      </c>
      <c r="S36" s="7">
        <f t="shared" si="9"/>
        <v>55199</v>
      </c>
      <c r="T36" s="7">
        <f t="shared" si="9"/>
        <v>55199</v>
      </c>
      <c r="U36" s="7">
        <f t="shared" si="9"/>
        <v>55200</v>
      </c>
      <c r="V36" s="7">
        <f t="shared" si="9"/>
        <v>55298</v>
      </c>
      <c r="W36" s="7">
        <f t="shared" si="9"/>
        <v>55343</v>
      </c>
      <c r="X36" s="7">
        <f t="shared" si="9"/>
        <v>55390</v>
      </c>
      <c r="Y36" s="7">
        <f t="shared" si="9"/>
        <v>55397</v>
      </c>
      <c r="Z36" s="7">
        <f t="shared" si="9"/>
        <v>55397</v>
      </c>
      <c r="AA36" s="7">
        <f t="shared" si="9"/>
        <v>55397</v>
      </c>
      <c r="AB36" s="7">
        <f t="shared" si="9"/>
        <v>55408</v>
      </c>
      <c r="AC36" s="7">
        <f t="shared" si="9"/>
        <v>55408</v>
      </c>
      <c r="AD36" s="7">
        <f t="shared" si="9"/>
        <v>55571</v>
      </c>
      <c r="AE36" s="7">
        <f t="shared" si="9"/>
        <v>55600</v>
      </c>
      <c r="AF36" s="7">
        <f t="shared" si="9"/>
        <v>55638</v>
      </c>
      <c r="AG36" s="7">
        <f t="shared" si="9"/>
        <v>55638</v>
      </c>
      <c r="AH36" s="7">
        <f t="shared" si="9"/>
        <v>55638</v>
      </c>
      <c r="AI36" s="7">
        <f t="shared" si="9"/>
        <v>55638</v>
      </c>
      <c r="AJ36" s="7">
        <f t="shared" si="9"/>
        <v>55638</v>
      </c>
      <c r="AK36" s="3"/>
    </row>
    <row r="37" spans="1:37" customFormat="1" outlineLevel="1">
      <c r="A37" s="4"/>
      <c r="B37" s="28" t="s">
        <v>99</v>
      </c>
      <c r="C37" s="7"/>
      <c r="D37" s="7">
        <f t="shared" si="8"/>
        <v>10308</v>
      </c>
      <c r="E37" s="7">
        <f t="shared" ref="E37:AJ37" si="10">IF(E13=0,D37,E13)</f>
        <v>10308</v>
      </c>
      <c r="F37" s="7">
        <f t="shared" si="10"/>
        <v>10308</v>
      </c>
      <c r="G37" s="7">
        <f t="shared" si="10"/>
        <v>10330.700000000001</v>
      </c>
      <c r="H37" s="7">
        <f t="shared" si="10"/>
        <v>10330.700000000001</v>
      </c>
      <c r="I37" s="7">
        <f t="shared" si="10"/>
        <v>10386.700000000001</v>
      </c>
      <c r="J37" s="7">
        <f t="shared" si="10"/>
        <v>10411.9</v>
      </c>
      <c r="K37" s="7">
        <f t="shared" si="10"/>
        <v>10436.200000000001</v>
      </c>
      <c r="L37" s="7">
        <f t="shared" si="10"/>
        <v>10436.200000000001</v>
      </c>
      <c r="M37" s="7">
        <f t="shared" si="10"/>
        <v>10458.700000000001</v>
      </c>
      <c r="N37" s="7">
        <f t="shared" si="10"/>
        <v>10486.4</v>
      </c>
      <c r="O37" s="7">
        <f t="shared" si="10"/>
        <v>10505.4</v>
      </c>
      <c r="P37" s="7">
        <f t="shared" si="10"/>
        <v>10524.3</v>
      </c>
      <c r="Q37" s="7">
        <f t="shared" si="10"/>
        <v>10544.9</v>
      </c>
      <c r="R37" s="7">
        <f t="shared" si="10"/>
        <v>10569.3</v>
      </c>
      <c r="S37" s="7">
        <f t="shared" si="10"/>
        <v>10573.9</v>
      </c>
      <c r="T37" s="7">
        <f t="shared" si="10"/>
        <v>10573.9</v>
      </c>
      <c r="U37" s="7">
        <f t="shared" si="10"/>
        <v>10573.9</v>
      </c>
      <c r="V37" s="7">
        <f t="shared" si="10"/>
        <v>10600.5</v>
      </c>
      <c r="W37" s="7">
        <f t="shared" si="10"/>
        <v>10625.3</v>
      </c>
      <c r="X37" s="7">
        <f t="shared" si="10"/>
        <v>10656.5</v>
      </c>
      <c r="Y37" s="7">
        <f t="shared" si="10"/>
        <v>10674</v>
      </c>
      <c r="Z37" s="7">
        <f t="shared" si="10"/>
        <v>10704.1</v>
      </c>
      <c r="AA37" s="7">
        <f t="shared" si="10"/>
        <v>10704.1</v>
      </c>
      <c r="AB37" s="7">
        <f t="shared" si="10"/>
        <v>10732.2</v>
      </c>
      <c r="AC37" s="7">
        <f t="shared" si="10"/>
        <v>10760.5</v>
      </c>
      <c r="AD37" s="7">
        <f t="shared" si="10"/>
        <v>10788.7</v>
      </c>
      <c r="AE37" s="7">
        <f t="shared" si="10"/>
        <v>10815.9</v>
      </c>
      <c r="AF37" s="7">
        <f t="shared" si="10"/>
        <v>10840.9</v>
      </c>
      <c r="AG37" s="7">
        <f t="shared" si="10"/>
        <v>10840.9</v>
      </c>
      <c r="AH37" s="7">
        <f t="shared" si="10"/>
        <v>10840.9</v>
      </c>
      <c r="AI37" s="7">
        <f t="shared" si="10"/>
        <v>10840.9</v>
      </c>
      <c r="AJ37" s="7">
        <f t="shared" si="10"/>
        <v>10840.9</v>
      </c>
      <c r="AK37" s="3"/>
    </row>
    <row r="38" spans="1:37" customFormat="1" outlineLevel="1">
      <c r="A38" s="4"/>
      <c r="B38" s="27" t="s">
        <v>100</v>
      </c>
      <c r="C38" s="7"/>
      <c r="D38" s="7">
        <f t="shared" si="8"/>
        <v>1847</v>
      </c>
      <c r="E38" s="7">
        <f t="shared" ref="E38:AJ38" si="11">IF(E14=0,D38,E14)</f>
        <v>1847</v>
      </c>
      <c r="F38" s="7">
        <f t="shared" si="11"/>
        <v>1847</v>
      </c>
      <c r="G38" s="7">
        <f t="shared" si="11"/>
        <v>1849</v>
      </c>
      <c r="H38" s="7">
        <f t="shared" si="11"/>
        <v>1856</v>
      </c>
      <c r="I38" s="7">
        <f t="shared" si="11"/>
        <v>1862</v>
      </c>
      <c r="J38" s="7">
        <f t="shared" si="11"/>
        <v>1871</v>
      </c>
      <c r="K38" s="7">
        <f t="shared" si="11"/>
        <v>1872</v>
      </c>
      <c r="L38" s="7">
        <f t="shared" si="11"/>
        <v>1872</v>
      </c>
      <c r="M38" s="7">
        <f t="shared" si="11"/>
        <v>1872</v>
      </c>
      <c r="N38" s="7">
        <f t="shared" si="11"/>
        <v>1872</v>
      </c>
      <c r="O38" s="7">
        <f t="shared" si="11"/>
        <v>1872</v>
      </c>
      <c r="P38" s="7">
        <f t="shared" si="11"/>
        <v>1885</v>
      </c>
      <c r="Q38" s="7">
        <f t="shared" si="11"/>
        <v>1889</v>
      </c>
      <c r="R38" s="7">
        <f t="shared" si="11"/>
        <v>1895</v>
      </c>
      <c r="S38" s="7">
        <f t="shared" si="11"/>
        <v>1895</v>
      </c>
      <c r="T38" s="7">
        <f t="shared" si="11"/>
        <v>1895</v>
      </c>
      <c r="U38" s="7">
        <f t="shared" si="11"/>
        <v>1895</v>
      </c>
      <c r="V38" s="7">
        <f t="shared" si="11"/>
        <v>1906</v>
      </c>
      <c r="W38" s="7">
        <f t="shared" si="11"/>
        <v>1914</v>
      </c>
      <c r="X38" s="7">
        <f t="shared" si="11"/>
        <v>1914</v>
      </c>
      <c r="Y38" s="7">
        <f t="shared" si="11"/>
        <v>1914</v>
      </c>
      <c r="Z38" s="7">
        <f t="shared" si="11"/>
        <v>1914</v>
      </c>
      <c r="AA38" s="7">
        <f t="shared" si="11"/>
        <v>1914</v>
      </c>
      <c r="AB38" s="7">
        <f t="shared" si="11"/>
        <v>1924</v>
      </c>
      <c r="AC38" s="7">
        <f t="shared" si="11"/>
        <v>1924</v>
      </c>
      <c r="AD38" s="7">
        <f t="shared" si="11"/>
        <v>1924</v>
      </c>
      <c r="AE38" s="7">
        <f t="shared" si="11"/>
        <v>1963</v>
      </c>
      <c r="AF38" s="7">
        <f t="shared" si="11"/>
        <v>1964</v>
      </c>
      <c r="AG38" s="7">
        <f t="shared" si="11"/>
        <v>1964</v>
      </c>
      <c r="AH38" s="7">
        <f t="shared" si="11"/>
        <v>1964</v>
      </c>
      <c r="AI38" s="7">
        <f t="shared" si="11"/>
        <v>1964</v>
      </c>
      <c r="AJ38" s="7">
        <f t="shared" si="11"/>
        <v>1964</v>
      </c>
      <c r="AK38" s="3"/>
    </row>
    <row r="39" spans="1:37" customFormat="1" outlineLevel="1">
      <c r="A39" s="4"/>
      <c r="B39" s="27" t="s">
        <v>101</v>
      </c>
      <c r="C39" s="7"/>
      <c r="D39" s="7">
        <f t="shared" si="8"/>
        <v>23640</v>
      </c>
      <c r="E39" s="7">
        <f t="shared" ref="E39:AI39" si="12">IF(E15=0,D39,E15)</f>
        <v>23640</v>
      </c>
      <c r="F39" s="7">
        <f t="shared" si="12"/>
        <v>23640</v>
      </c>
      <c r="G39" s="7">
        <f t="shared" si="12"/>
        <v>23646</v>
      </c>
      <c r="H39" s="7">
        <f t="shared" si="12"/>
        <v>23818</v>
      </c>
      <c r="I39" s="7">
        <f t="shared" si="12"/>
        <v>23944</v>
      </c>
      <c r="J39" s="7">
        <f t="shared" si="12"/>
        <v>24038</v>
      </c>
      <c r="K39" s="7">
        <f t="shared" si="12"/>
        <v>24097</v>
      </c>
      <c r="L39" s="7">
        <f t="shared" si="12"/>
        <v>24097</v>
      </c>
      <c r="M39" s="7">
        <f t="shared" si="12"/>
        <v>24097</v>
      </c>
      <c r="N39" s="7">
        <f t="shared" si="12"/>
        <v>24248</v>
      </c>
      <c r="O39" s="7">
        <f t="shared" si="12"/>
        <v>24412</v>
      </c>
      <c r="P39" s="7">
        <f t="shared" si="12"/>
        <v>24543</v>
      </c>
      <c r="Q39" s="7">
        <f t="shared" si="12"/>
        <v>24650</v>
      </c>
      <c r="R39" s="7">
        <f t="shared" si="12"/>
        <v>24699</v>
      </c>
      <c r="S39" s="7">
        <f t="shared" si="12"/>
        <v>24769</v>
      </c>
      <c r="T39" s="7">
        <f t="shared" si="12"/>
        <v>24769</v>
      </c>
      <c r="U39" s="7">
        <f t="shared" si="12"/>
        <v>24769</v>
      </c>
      <c r="V39" s="7">
        <f t="shared" si="12"/>
        <v>24849</v>
      </c>
      <c r="W39" s="7">
        <f t="shared" si="12"/>
        <v>24941</v>
      </c>
      <c r="X39" s="7">
        <f t="shared" si="12"/>
        <v>25002</v>
      </c>
      <c r="Y39" s="7">
        <f t="shared" si="12"/>
        <v>25076</v>
      </c>
      <c r="Z39" s="7">
        <f t="shared" si="12"/>
        <v>25076</v>
      </c>
      <c r="AA39" s="7">
        <f t="shared" si="12"/>
        <v>25076</v>
      </c>
      <c r="AB39" s="7">
        <f t="shared" si="12"/>
        <v>25182</v>
      </c>
      <c r="AC39" s="7">
        <f t="shared" si="12"/>
        <v>25182</v>
      </c>
      <c r="AD39" s="7">
        <f t="shared" si="12"/>
        <v>25182</v>
      </c>
      <c r="AE39" s="7">
        <f t="shared" si="12"/>
        <v>25360</v>
      </c>
      <c r="AF39" s="7">
        <f t="shared" si="12"/>
        <v>25407</v>
      </c>
      <c r="AG39" s="7">
        <f t="shared" si="12"/>
        <v>25407</v>
      </c>
      <c r="AH39" s="7">
        <f t="shared" si="12"/>
        <v>25407</v>
      </c>
      <c r="AI39" s="7">
        <f t="shared" si="12"/>
        <v>25407</v>
      </c>
      <c r="AJ39" s="7">
        <f t="shared" ref="AJ39" si="13">IF(AJ15=0,AI39,AJ15)</f>
        <v>25407</v>
      </c>
      <c r="AK39" s="3"/>
    </row>
    <row r="40" spans="1:37" customFormat="1" outlineLevel="1">
      <c r="A40" s="4"/>
      <c r="B40" s="28" t="s">
        <v>102</v>
      </c>
      <c r="C40" s="7"/>
      <c r="D40" s="7">
        <f t="shared" si="8"/>
        <v>68988</v>
      </c>
      <c r="E40" s="7">
        <f t="shared" ref="E40:AI40" si="14">IF(E16=0,D40,E16)</f>
        <v>68988</v>
      </c>
      <c r="F40" s="7">
        <f t="shared" si="14"/>
        <v>68988</v>
      </c>
      <c r="G40" s="7">
        <f t="shared" si="14"/>
        <v>68996</v>
      </c>
      <c r="H40" s="7">
        <f t="shared" si="14"/>
        <v>69090</v>
      </c>
      <c r="I40" s="7">
        <f t="shared" si="14"/>
        <v>69234</v>
      </c>
      <c r="J40" s="7">
        <f t="shared" si="14"/>
        <v>69408</v>
      </c>
      <c r="K40" s="7">
        <f t="shared" si="14"/>
        <v>69510</v>
      </c>
      <c r="L40" s="7">
        <f t="shared" si="14"/>
        <v>69510</v>
      </c>
      <c r="M40" s="7">
        <f t="shared" si="14"/>
        <v>69510</v>
      </c>
      <c r="N40" s="7">
        <f t="shared" si="14"/>
        <v>69659</v>
      </c>
      <c r="O40" s="7">
        <f t="shared" si="14"/>
        <v>69734</v>
      </c>
      <c r="P40" s="7">
        <f t="shared" si="14"/>
        <v>69866</v>
      </c>
      <c r="Q40" s="7">
        <f t="shared" si="14"/>
        <v>69971</v>
      </c>
      <c r="R40" s="7">
        <f t="shared" si="14"/>
        <v>70043</v>
      </c>
      <c r="S40" s="7">
        <f t="shared" si="14"/>
        <v>70154</v>
      </c>
      <c r="T40" s="7">
        <f t="shared" si="14"/>
        <v>70154</v>
      </c>
      <c r="U40" s="7">
        <f t="shared" si="14"/>
        <v>70161</v>
      </c>
      <c r="V40" s="7">
        <f t="shared" si="14"/>
        <v>70296</v>
      </c>
      <c r="W40" s="7">
        <f t="shared" si="14"/>
        <v>70443</v>
      </c>
      <c r="X40" s="7">
        <f t="shared" si="14"/>
        <v>70576</v>
      </c>
      <c r="Y40" s="7">
        <f t="shared" si="14"/>
        <v>70624</v>
      </c>
      <c r="Z40" s="7">
        <f t="shared" si="14"/>
        <v>70624</v>
      </c>
      <c r="AA40" s="7">
        <f t="shared" si="14"/>
        <v>70624</v>
      </c>
      <c r="AB40" s="7">
        <f t="shared" si="14"/>
        <v>70731</v>
      </c>
      <c r="AC40" s="7">
        <f t="shared" si="14"/>
        <v>70731</v>
      </c>
      <c r="AD40" s="7">
        <f t="shared" si="14"/>
        <v>71056</v>
      </c>
      <c r="AE40" s="7">
        <f t="shared" si="14"/>
        <v>71153</v>
      </c>
      <c r="AF40" s="7">
        <f t="shared" si="14"/>
        <v>71214</v>
      </c>
      <c r="AG40" s="7">
        <f t="shared" si="14"/>
        <v>71214</v>
      </c>
      <c r="AH40" s="7">
        <f t="shared" si="14"/>
        <v>71214</v>
      </c>
      <c r="AI40" s="7">
        <f t="shared" si="14"/>
        <v>71214</v>
      </c>
      <c r="AJ40" s="7">
        <f t="shared" ref="AJ40:AJ46" si="15">IF(AJ16=0,AI40,AJ16)</f>
        <v>71214</v>
      </c>
      <c r="AK40" s="3"/>
    </row>
    <row r="41" spans="1:37" customFormat="1" outlineLevel="1">
      <c r="A41" s="4"/>
      <c r="B41" s="28" t="s">
        <v>103</v>
      </c>
      <c r="C41" s="7"/>
      <c r="D41" s="7">
        <f t="shared" si="8"/>
        <v>78851</v>
      </c>
      <c r="E41" s="7">
        <f t="shared" ref="E41:AI41" si="16">IF(E17=0,D41,E17)</f>
        <v>78851</v>
      </c>
      <c r="F41" s="7">
        <f t="shared" si="16"/>
        <v>78851</v>
      </c>
      <c r="G41" s="7">
        <f t="shared" si="16"/>
        <v>78871</v>
      </c>
      <c r="H41" s="7">
        <f t="shared" si="16"/>
        <v>78979</v>
      </c>
      <c r="I41" s="7">
        <f t="shared" si="16"/>
        <v>79128</v>
      </c>
      <c r="J41" s="7">
        <f t="shared" si="16"/>
        <v>79275</v>
      </c>
      <c r="K41" s="7">
        <f t="shared" si="16"/>
        <v>79394</v>
      </c>
      <c r="L41" s="7">
        <f t="shared" si="16"/>
        <v>79394</v>
      </c>
      <c r="M41" s="7">
        <f t="shared" si="16"/>
        <v>79394</v>
      </c>
      <c r="N41" s="7">
        <f t="shared" si="16"/>
        <v>79580</v>
      </c>
      <c r="O41" s="7">
        <f t="shared" si="16"/>
        <v>79675</v>
      </c>
      <c r="P41" s="7">
        <f t="shared" si="16"/>
        <v>79812</v>
      </c>
      <c r="Q41" s="7">
        <f t="shared" si="16"/>
        <v>79923</v>
      </c>
      <c r="R41" s="7">
        <f t="shared" si="16"/>
        <v>80012</v>
      </c>
      <c r="S41" s="7">
        <f t="shared" si="16"/>
        <v>80124</v>
      </c>
      <c r="T41" s="7">
        <f t="shared" si="16"/>
        <v>80124</v>
      </c>
      <c r="U41" s="7">
        <f t="shared" si="16"/>
        <v>80132</v>
      </c>
      <c r="V41" s="7">
        <f t="shared" si="16"/>
        <v>80279</v>
      </c>
      <c r="W41" s="7">
        <f t="shared" si="16"/>
        <v>80428</v>
      </c>
      <c r="X41" s="7">
        <f t="shared" si="16"/>
        <v>80561</v>
      </c>
      <c r="Y41" s="7">
        <f t="shared" si="16"/>
        <v>80621</v>
      </c>
      <c r="Z41" s="7">
        <f t="shared" si="16"/>
        <v>80621</v>
      </c>
      <c r="AA41" s="7">
        <f t="shared" si="16"/>
        <v>80621</v>
      </c>
      <c r="AB41" s="7">
        <f t="shared" si="16"/>
        <v>80738</v>
      </c>
      <c r="AC41" s="7">
        <f t="shared" si="16"/>
        <v>80738</v>
      </c>
      <c r="AD41" s="7">
        <f t="shared" si="16"/>
        <v>81160</v>
      </c>
      <c r="AE41" s="7">
        <f t="shared" si="16"/>
        <v>81327</v>
      </c>
      <c r="AF41" s="7">
        <f t="shared" si="16"/>
        <v>81434</v>
      </c>
      <c r="AG41" s="7">
        <f t="shared" si="16"/>
        <v>81434</v>
      </c>
      <c r="AH41" s="7">
        <f t="shared" si="16"/>
        <v>81434</v>
      </c>
      <c r="AI41" s="7">
        <f t="shared" si="16"/>
        <v>81434</v>
      </c>
      <c r="AJ41" s="7">
        <f t="shared" si="15"/>
        <v>81434</v>
      </c>
      <c r="AK41" s="3"/>
    </row>
    <row r="42" spans="1:37" customFormat="1" outlineLevel="1">
      <c r="A42" s="4"/>
      <c r="B42" s="27" t="s">
        <v>104</v>
      </c>
      <c r="C42" s="7"/>
      <c r="D42" s="7">
        <f t="shared" si="8"/>
        <v>6311</v>
      </c>
      <c r="E42" s="7">
        <f t="shared" ref="E42:AI42" si="17">IF(E18=0,D42,E18)</f>
        <v>6311</v>
      </c>
      <c r="F42" s="7">
        <f t="shared" si="17"/>
        <v>6311</v>
      </c>
      <c r="G42" s="7">
        <f t="shared" si="17"/>
        <v>6311</v>
      </c>
      <c r="H42" s="7">
        <f t="shared" si="17"/>
        <v>6311</v>
      </c>
      <c r="I42" s="7">
        <f t="shared" si="17"/>
        <v>6311</v>
      </c>
      <c r="J42" s="7">
        <f t="shared" si="17"/>
        <v>6311</v>
      </c>
      <c r="K42" s="7">
        <f t="shared" si="17"/>
        <v>6311</v>
      </c>
      <c r="L42" s="7">
        <f t="shared" si="17"/>
        <v>6311</v>
      </c>
      <c r="M42" s="7">
        <f t="shared" si="17"/>
        <v>6311</v>
      </c>
      <c r="N42" s="7">
        <f t="shared" si="17"/>
        <v>6311</v>
      </c>
      <c r="O42" s="7">
        <f t="shared" si="17"/>
        <v>6311</v>
      </c>
      <c r="P42" s="7">
        <f t="shared" si="17"/>
        <v>6311</v>
      </c>
      <c r="Q42" s="7">
        <f t="shared" si="17"/>
        <v>6311</v>
      </c>
      <c r="R42" s="7">
        <f t="shared" si="17"/>
        <v>6311</v>
      </c>
      <c r="S42" s="7">
        <f t="shared" si="17"/>
        <v>6311</v>
      </c>
      <c r="T42" s="7">
        <f t="shared" si="17"/>
        <v>6311</v>
      </c>
      <c r="U42" s="7">
        <f t="shared" si="17"/>
        <v>6311</v>
      </c>
      <c r="V42" s="7">
        <f t="shared" si="17"/>
        <v>6311</v>
      </c>
      <c r="W42" s="7">
        <f t="shared" si="17"/>
        <v>6311</v>
      </c>
      <c r="X42" s="7">
        <f t="shared" si="17"/>
        <v>6311</v>
      </c>
      <c r="Y42" s="7">
        <f t="shared" si="17"/>
        <v>6311</v>
      </c>
      <c r="Z42" s="7">
        <f t="shared" si="17"/>
        <v>6311</v>
      </c>
      <c r="AA42" s="7">
        <f t="shared" si="17"/>
        <v>6311</v>
      </c>
      <c r="AB42" s="7">
        <f t="shared" si="17"/>
        <v>6311</v>
      </c>
      <c r="AC42" s="7">
        <f t="shared" si="17"/>
        <v>6311</v>
      </c>
      <c r="AD42" s="7">
        <f t="shared" si="17"/>
        <v>6311</v>
      </c>
      <c r="AE42" s="7">
        <f t="shared" si="17"/>
        <v>6311</v>
      </c>
      <c r="AF42" s="7">
        <f t="shared" si="17"/>
        <v>6311</v>
      </c>
      <c r="AG42" s="7">
        <f t="shared" si="17"/>
        <v>6311</v>
      </c>
      <c r="AH42" s="7">
        <f t="shared" si="17"/>
        <v>6311</v>
      </c>
      <c r="AI42" s="7">
        <f t="shared" si="17"/>
        <v>6311</v>
      </c>
      <c r="AJ42" s="7">
        <f t="shared" si="15"/>
        <v>6311</v>
      </c>
      <c r="AK42" s="3"/>
    </row>
    <row r="43" spans="1:37" customFormat="1" outlineLevel="1">
      <c r="A43" s="4"/>
      <c r="B43" s="27" t="s">
        <v>105</v>
      </c>
      <c r="C43" s="7"/>
      <c r="D43" s="7">
        <f t="shared" si="8"/>
        <v>6344</v>
      </c>
      <c r="E43" s="7">
        <f t="shared" ref="E43:AI43" si="18">IF(E19=0,D43,E19)</f>
        <v>6344</v>
      </c>
      <c r="F43" s="7">
        <f t="shared" si="18"/>
        <v>6344</v>
      </c>
      <c r="G43" s="7">
        <f t="shared" si="18"/>
        <v>6344</v>
      </c>
      <c r="H43" s="7">
        <f t="shared" si="18"/>
        <v>6353</v>
      </c>
      <c r="I43" s="7">
        <f t="shared" si="18"/>
        <v>6381</v>
      </c>
      <c r="J43" s="7">
        <f t="shared" si="18"/>
        <v>6412</v>
      </c>
      <c r="K43" s="7">
        <f t="shared" si="18"/>
        <v>6420</v>
      </c>
      <c r="L43" s="7">
        <f t="shared" si="18"/>
        <v>6420</v>
      </c>
      <c r="M43" s="7">
        <f t="shared" si="18"/>
        <v>6420</v>
      </c>
      <c r="N43" s="7">
        <f t="shared" si="18"/>
        <v>6420</v>
      </c>
      <c r="O43" s="7">
        <f t="shared" si="18"/>
        <v>6420</v>
      </c>
      <c r="P43" s="7">
        <f t="shared" si="18"/>
        <v>6462</v>
      </c>
      <c r="Q43" s="7">
        <f t="shared" si="18"/>
        <v>6486</v>
      </c>
      <c r="R43" s="7">
        <f t="shared" si="18"/>
        <v>6505</v>
      </c>
      <c r="S43" s="7">
        <f t="shared" si="18"/>
        <v>6505</v>
      </c>
      <c r="T43" s="7">
        <f t="shared" si="18"/>
        <v>6505</v>
      </c>
      <c r="U43" s="7">
        <f t="shared" si="18"/>
        <v>6505</v>
      </c>
      <c r="V43" s="7">
        <f t="shared" si="18"/>
        <v>6549</v>
      </c>
      <c r="W43" s="7">
        <f t="shared" si="18"/>
        <v>6581</v>
      </c>
      <c r="X43" s="7">
        <f t="shared" si="18"/>
        <v>6581</v>
      </c>
      <c r="Y43" s="7">
        <f t="shared" si="18"/>
        <v>6581</v>
      </c>
      <c r="Z43" s="7">
        <f t="shared" si="18"/>
        <v>6581</v>
      </c>
      <c r="AA43" s="7">
        <f t="shared" si="18"/>
        <v>6581</v>
      </c>
      <c r="AB43" s="7">
        <f t="shared" si="18"/>
        <v>6625</v>
      </c>
      <c r="AC43" s="7">
        <f t="shared" si="18"/>
        <v>6625</v>
      </c>
      <c r="AD43" s="7">
        <f t="shared" si="18"/>
        <v>6709</v>
      </c>
      <c r="AE43" s="7">
        <f t="shared" si="18"/>
        <v>6735</v>
      </c>
      <c r="AF43" s="7">
        <f t="shared" si="18"/>
        <v>6756</v>
      </c>
      <c r="AG43" s="7">
        <f t="shared" si="18"/>
        <v>6756</v>
      </c>
      <c r="AH43" s="7">
        <f t="shared" si="18"/>
        <v>6756</v>
      </c>
      <c r="AI43" s="7">
        <f t="shared" si="18"/>
        <v>6756</v>
      </c>
      <c r="AJ43" s="7">
        <f t="shared" si="15"/>
        <v>6756</v>
      </c>
      <c r="AK43" s="3"/>
    </row>
    <row r="44" spans="1:37" customFormat="1" outlineLevel="1">
      <c r="A44" s="4"/>
      <c r="B44" s="27" t="s">
        <v>106</v>
      </c>
      <c r="C44" s="7"/>
      <c r="D44" s="7">
        <f t="shared" si="8"/>
        <v>0</v>
      </c>
      <c r="E44" s="7">
        <f t="shared" ref="E44:AI44" si="19">IF(E20=0,D44,E20)</f>
        <v>0</v>
      </c>
      <c r="F44" s="7">
        <f t="shared" si="19"/>
        <v>0</v>
      </c>
      <c r="G44" s="7">
        <f t="shared" si="19"/>
        <v>0</v>
      </c>
      <c r="H44" s="7">
        <f t="shared" si="19"/>
        <v>0</v>
      </c>
      <c r="I44" s="7">
        <f t="shared" si="19"/>
        <v>0</v>
      </c>
      <c r="J44" s="7">
        <f t="shared" si="19"/>
        <v>0</v>
      </c>
      <c r="K44" s="7">
        <f t="shared" si="19"/>
        <v>0</v>
      </c>
      <c r="L44" s="7">
        <f t="shared" si="19"/>
        <v>0</v>
      </c>
      <c r="M44" s="7">
        <f t="shared" si="19"/>
        <v>0</v>
      </c>
      <c r="N44" s="7">
        <f t="shared" si="19"/>
        <v>0</v>
      </c>
      <c r="O44" s="7">
        <f t="shared" si="19"/>
        <v>0</v>
      </c>
      <c r="P44" s="7">
        <f t="shared" si="19"/>
        <v>0</v>
      </c>
      <c r="Q44" s="7">
        <f t="shared" si="19"/>
        <v>0</v>
      </c>
      <c r="R44" s="7">
        <f t="shared" si="19"/>
        <v>0</v>
      </c>
      <c r="S44" s="7">
        <f t="shared" si="19"/>
        <v>0</v>
      </c>
      <c r="T44" s="7">
        <f t="shared" si="19"/>
        <v>0</v>
      </c>
      <c r="U44" s="7">
        <f t="shared" si="19"/>
        <v>0</v>
      </c>
      <c r="V44" s="7">
        <f t="shared" si="19"/>
        <v>0</v>
      </c>
      <c r="W44" s="7">
        <f t="shared" si="19"/>
        <v>0</v>
      </c>
      <c r="X44" s="7">
        <f t="shared" si="19"/>
        <v>0</v>
      </c>
      <c r="Y44" s="7">
        <f t="shared" si="19"/>
        <v>0</v>
      </c>
      <c r="Z44" s="7">
        <f t="shared" si="19"/>
        <v>0</v>
      </c>
      <c r="AA44" s="7">
        <f t="shared" si="19"/>
        <v>0</v>
      </c>
      <c r="AB44" s="7">
        <f t="shared" si="19"/>
        <v>0</v>
      </c>
      <c r="AC44" s="7">
        <f t="shared" si="19"/>
        <v>0</v>
      </c>
      <c r="AD44" s="7">
        <f t="shared" si="19"/>
        <v>0</v>
      </c>
      <c r="AE44" s="7">
        <f t="shared" si="19"/>
        <v>0</v>
      </c>
      <c r="AF44" s="7">
        <f t="shared" si="19"/>
        <v>0</v>
      </c>
      <c r="AG44" s="7">
        <f t="shared" si="19"/>
        <v>0</v>
      </c>
      <c r="AH44" s="7">
        <f t="shared" si="19"/>
        <v>0</v>
      </c>
      <c r="AI44" s="7">
        <f t="shared" si="19"/>
        <v>0</v>
      </c>
      <c r="AJ44" s="7">
        <f t="shared" si="15"/>
        <v>0</v>
      </c>
      <c r="AK44" s="3"/>
    </row>
    <row r="45" spans="1:37" customFormat="1" outlineLevel="1">
      <c r="A45" s="4"/>
      <c r="B45" s="27" t="s">
        <v>107</v>
      </c>
      <c r="C45" s="7"/>
      <c r="D45" s="7">
        <f t="shared" si="8"/>
        <v>45596</v>
      </c>
      <c r="E45" s="7">
        <f t="shared" ref="E45:AI45" si="20">IF(E21=0,D45,E21)</f>
        <v>45596</v>
      </c>
      <c r="F45" s="7">
        <f t="shared" si="20"/>
        <v>45596</v>
      </c>
      <c r="G45" s="7">
        <f t="shared" si="20"/>
        <v>45598</v>
      </c>
      <c r="H45" s="7">
        <f t="shared" si="20"/>
        <v>45612</v>
      </c>
      <c r="I45" s="7">
        <f t="shared" si="20"/>
        <v>45623</v>
      </c>
      <c r="J45" s="7">
        <f t="shared" si="20"/>
        <v>45628</v>
      </c>
      <c r="K45" s="7">
        <f t="shared" si="20"/>
        <v>45636</v>
      </c>
      <c r="L45" s="7">
        <f t="shared" si="20"/>
        <v>45636</v>
      </c>
      <c r="M45" s="7">
        <f t="shared" si="20"/>
        <v>45636</v>
      </c>
      <c r="N45" s="7">
        <f t="shared" si="20"/>
        <v>45652</v>
      </c>
      <c r="O45" s="7">
        <f t="shared" si="20"/>
        <v>45660</v>
      </c>
      <c r="P45" s="7">
        <f t="shared" si="20"/>
        <v>45672</v>
      </c>
      <c r="Q45" s="7">
        <f t="shared" si="20"/>
        <v>45681</v>
      </c>
      <c r="R45" s="7">
        <f t="shared" si="20"/>
        <v>45687</v>
      </c>
      <c r="S45" s="7">
        <f t="shared" si="20"/>
        <v>45702</v>
      </c>
      <c r="T45" s="7">
        <f t="shared" si="20"/>
        <v>45702</v>
      </c>
      <c r="U45" s="7">
        <f t="shared" si="20"/>
        <v>45702</v>
      </c>
      <c r="V45" s="7">
        <f t="shared" si="20"/>
        <v>45712</v>
      </c>
      <c r="W45" s="7">
        <f t="shared" si="20"/>
        <v>45724</v>
      </c>
      <c r="X45" s="7">
        <f t="shared" si="20"/>
        <v>45734</v>
      </c>
      <c r="Y45" s="7">
        <f t="shared" si="20"/>
        <v>45740</v>
      </c>
      <c r="Z45" s="7">
        <f t="shared" si="20"/>
        <v>45740</v>
      </c>
      <c r="AA45" s="7">
        <f t="shared" si="20"/>
        <v>45740</v>
      </c>
      <c r="AB45" s="7">
        <f t="shared" si="20"/>
        <v>45755</v>
      </c>
      <c r="AC45" s="7">
        <f t="shared" si="20"/>
        <v>45755</v>
      </c>
      <c r="AD45" s="7">
        <f t="shared" si="20"/>
        <v>45755</v>
      </c>
      <c r="AE45" s="7">
        <f t="shared" si="20"/>
        <v>45781</v>
      </c>
      <c r="AF45" s="7">
        <f t="shared" si="20"/>
        <v>45796</v>
      </c>
      <c r="AG45" s="7">
        <f t="shared" si="20"/>
        <v>45796</v>
      </c>
      <c r="AH45" s="7">
        <f t="shared" si="20"/>
        <v>45796</v>
      </c>
      <c r="AI45" s="7">
        <f t="shared" si="20"/>
        <v>45796</v>
      </c>
      <c r="AJ45" s="7">
        <f t="shared" si="15"/>
        <v>45796</v>
      </c>
      <c r="AK45" s="3"/>
    </row>
    <row r="46" spans="1:37" customFormat="1" outlineLevel="1">
      <c r="A46" s="4"/>
      <c r="B46" s="28" t="s">
        <v>108</v>
      </c>
      <c r="C46" s="7"/>
      <c r="D46" s="7">
        <f t="shared" si="8"/>
        <v>6389</v>
      </c>
      <c r="E46" s="7">
        <f t="shared" ref="E46:AI46" si="21">IF(E22=0,D46,E22)</f>
        <v>6389</v>
      </c>
      <c r="F46" s="7">
        <f t="shared" si="21"/>
        <v>6389</v>
      </c>
      <c r="G46" s="7">
        <f t="shared" si="21"/>
        <v>6390</v>
      </c>
      <c r="H46" s="7">
        <f t="shared" si="21"/>
        <v>6392</v>
      </c>
      <c r="I46" s="7">
        <f t="shared" si="21"/>
        <v>6393</v>
      </c>
      <c r="J46" s="7">
        <f t="shared" si="21"/>
        <v>6394</v>
      </c>
      <c r="K46" s="7">
        <f t="shared" si="21"/>
        <v>6395</v>
      </c>
      <c r="L46" s="7">
        <f t="shared" si="21"/>
        <v>6395</v>
      </c>
      <c r="M46" s="7">
        <f t="shared" si="21"/>
        <v>6395</v>
      </c>
      <c r="N46" s="7">
        <f t="shared" si="21"/>
        <v>6396</v>
      </c>
      <c r="O46" s="7">
        <f t="shared" si="21"/>
        <v>6397</v>
      </c>
      <c r="P46" s="7">
        <f t="shared" si="21"/>
        <v>6398</v>
      </c>
      <c r="Q46" s="7">
        <f t="shared" si="21"/>
        <v>6398</v>
      </c>
      <c r="R46" s="7">
        <f t="shared" si="21"/>
        <v>6399</v>
      </c>
      <c r="S46" s="7">
        <f t="shared" si="21"/>
        <v>6400</v>
      </c>
      <c r="T46" s="7">
        <f t="shared" si="21"/>
        <v>6400</v>
      </c>
      <c r="U46" s="7">
        <f t="shared" si="21"/>
        <v>6401</v>
      </c>
      <c r="V46" s="7">
        <f t="shared" si="21"/>
        <v>6402</v>
      </c>
      <c r="W46" s="7">
        <f t="shared" si="21"/>
        <v>6403</v>
      </c>
      <c r="X46" s="7">
        <f t="shared" si="21"/>
        <v>6404</v>
      </c>
      <c r="Y46" s="7">
        <f t="shared" si="21"/>
        <v>6405</v>
      </c>
      <c r="Z46" s="7">
        <f t="shared" si="21"/>
        <v>6405</v>
      </c>
      <c r="AA46" s="7">
        <f t="shared" si="21"/>
        <v>6405</v>
      </c>
      <c r="AB46" s="7">
        <f t="shared" si="21"/>
        <v>6406</v>
      </c>
      <c r="AC46" s="7">
        <f t="shared" si="21"/>
        <v>6406</v>
      </c>
      <c r="AD46" s="7">
        <f t="shared" si="21"/>
        <v>6408</v>
      </c>
      <c r="AE46" s="7">
        <f t="shared" si="21"/>
        <v>6409</v>
      </c>
      <c r="AF46" s="7">
        <f t="shared" si="21"/>
        <v>6409</v>
      </c>
      <c r="AG46" s="7">
        <f t="shared" si="21"/>
        <v>6409</v>
      </c>
      <c r="AH46" s="7">
        <f t="shared" si="21"/>
        <v>6409</v>
      </c>
      <c r="AI46" s="7">
        <f t="shared" si="21"/>
        <v>6409</v>
      </c>
      <c r="AJ46" s="7">
        <f t="shared" si="15"/>
        <v>6409</v>
      </c>
      <c r="AK46" s="3"/>
    </row>
    <row r="47" spans="1:37" customFormat="1" outlineLevel="1">
      <c r="A47" s="4"/>
      <c r="B47" s="27" t="s">
        <v>109</v>
      </c>
      <c r="C47" s="7"/>
      <c r="D47" s="7">
        <f t="shared" si="8"/>
        <v>7016</v>
      </c>
      <c r="E47" s="7">
        <f t="shared" ref="E47:AI49" si="22">IF(E23=0,D47,E23)</f>
        <v>7016</v>
      </c>
      <c r="F47" s="7">
        <f t="shared" si="22"/>
        <v>7016</v>
      </c>
      <c r="G47" s="7">
        <f t="shared" si="22"/>
        <v>7016</v>
      </c>
      <c r="H47" s="7">
        <f t="shared" si="22"/>
        <v>7020</v>
      </c>
      <c r="I47" s="7">
        <f t="shared" si="22"/>
        <v>7032</v>
      </c>
      <c r="J47" s="7">
        <f t="shared" si="22"/>
        <v>7036</v>
      </c>
      <c r="K47" s="7">
        <f t="shared" si="22"/>
        <v>7042</v>
      </c>
      <c r="L47" s="7">
        <f t="shared" si="22"/>
        <v>7042</v>
      </c>
      <c r="M47" s="7">
        <f t="shared" si="22"/>
        <v>7042</v>
      </c>
      <c r="N47" s="7">
        <f t="shared" si="22"/>
        <v>7044</v>
      </c>
      <c r="O47" s="7">
        <f t="shared" si="22"/>
        <v>7048</v>
      </c>
      <c r="P47" s="7">
        <f t="shared" si="22"/>
        <v>7055</v>
      </c>
      <c r="Q47" s="7">
        <f t="shared" si="22"/>
        <v>7055</v>
      </c>
      <c r="R47" s="7">
        <f t="shared" si="22"/>
        <v>7067</v>
      </c>
      <c r="S47" s="7">
        <f t="shared" si="22"/>
        <v>7069</v>
      </c>
      <c r="T47" s="7">
        <f t="shared" si="22"/>
        <v>7069</v>
      </c>
      <c r="U47" s="7">
        <f t="shared" si="22"/>
        <v>7069</v>
      </c>
      <c r="V47" s="7">
        <f t="shared" si="22"/>
        <v>7080</v>
      </c>
      <c r="W47" s="7">
        <f t="shared" si="22"/>
        <v>7086</v>
      </c>
      <c r="X47" s="7">
        <f t="shared" si="22"/>
        <v>7092</v>
      </c>
      <c r="Y47" s="7">
        <f t="shared" si="22"/>
        <v>7093</v>
      </c>
      <c r="Z47" s="7">
        <f t="shared" si="22"/>
        <v>7093</v>
      </c>
      <c r="AA47" s="7">
        <f t="shared" si="22"/>
        <v>7093</v>
      </c>
      <c r="AB47" s="7">
        <f t="shared" si="22"/>
        <v>7098</v>
      </c>
      <c r="AC47" s="7">
        <f t="shared" si="22"/>
        <v>7098</v>
      </c>
      <c r="AD47" s="7">
        <f t="shared" si="22"/>
        <v>7116</v>
      </c>
      <c r="AE47" s="7">
        <f t="shared" si="22"/>
        <v>7122</v>
      </c>
      <c r="AF47" s="7">
        <f t="shared" si="22"/>
        <v>7122</v>
      </c>
      <c r="AG47" s="7">
        <f t="shared" si="22"/>
        <v>7122</v>
      </c>
      <c r="AH47" s="7">
        <f t="shared" si="22"/>
        <v>7122</v>
      </c>
      <c r="AI47" s="7">
        <f t="shared" si="22"/>
        <v>7122</v>
      </c>
      <c r="AJ47" s="7">
        <f t="shared" ref="AJ47" si="23">IF(AJ23=0,AI47,AJ23)</f>
        <v>7122</v>
      </c>
      <c r="AK47" s="3"/>
    </row>
    <row r="48" spans="1:37" customFormat="1" outlineLevel="1">
      <c r="A48" s="4"/>
      <c r="B48" s="27" t="s">
        <v>110</v>
      </c>
      <c r="C48" s="7"/>
      <c r="D48" s="7">
        <f t="shared" si="8"/>
        <v>3948</v>
      </c>
      <c r="E48" s="7">
        <f t="shared" ref="E48:AJ49" si="24">IF(E24=0,D48,E24)</f>
        <v>3948</v>
      </c>
      <c r="F48" s="7">
        <f t="shared" si="22"/>
        <v>3948</v>
      </c>
      <c r="G48" s="7">
        <f t="shared" si="22"/>
        <v>3948.96</v>
      </c>
      <c r="H48" s="7">
        <f t="shared" si="22"/>
        <v>3948.96</v>
      </c>
      <c r="I48" s="7">
        <f t="shared" si="22"/>
        <v>3952</v>
      </c>
      <c r="J48" s="7">
        <f t="shared" si="22"/>
        <v>3955</v>
      </c>
      <c r="K48" s="7">
        <f t="shared" si="22"/>
        <v>3955</v>
      </c>
      <c r="L48" s="7">
        <f t="shared" si="22"/>
        <v>3955</v>
      </c>
      <c r="M48" s="7">
        <f t="shared" si="22"/>
        <v>3955</v>
      </c>
      <c r="N48" s="7">
        <f t="shared" si="22"/>
        <v>3960</v>
      </c>
      <c r="O48" s="7">
        <f t="shared" si="22"/>
        <v>3966</v>
      </c>
      <c r="P48" s="7">
        <f t="shared" si="22"/>
        <v>3974</v>
      </c>
      <c r="Q48" s="7">
        <f t="shared" si="22"/>
        <v>3979</v>
      </c>
      <c r="R48" s="7">
        <f t="shared" si="22"/>
        <v>3986</v>
      </c>
      <c r="S48" s="7">
        <f t="shared" si="22"/>
        <v>3990</v>
      </c>
      <c r="T48" s="7">
        <f t="shared" si="22"/>
        <v>3990</v>
      </c>
      <c r="U48" s="7">
        <f t="shared" si="22"/>
        <v>3990</v>
      </c>
      <c r="V48" s="7">
        <f t="shared" si="22"/>
        <v>3995</v>
      </c>
      <c r="W48" s="7">
        <f t="shared" si="22"/>
        <v>3998</v>
      </c>
      <c r="X48" s="7">
        <f t="shared" si="22"/>
        <v>4000</v>
      </c>
      <c r="Y48" s="7">
        <f t="shared" si="22"/>
        <v>4001</v>
      </c>
      <c r="Z48" s="7">
        <f t="shared" si="22"/>
        <v>4001</v>
      </c>
      <c r="AA48" s="7">
        <f t="shared" si="22"/>
        <v>4001</v>
      </c>
      <c r="AB48" s="7">
        <f t="shared" si="22"/>
        <v>4002</v>
      </c>
      <c r="AC48" s="7">
        <f t="shared" si="22"/>
        <v>4002</v>
      </c>
      <c r="AD48" s="7">
        <f t="shared" si="22"/>
        <v>4126</v>
      </c>
      <c r="AE48" s="7">
        <f t="shared" si="22"/>
        <v>4126</v>
      </c>
      <c r="AF48" s="7">
        <f t="shared" si="22"/>
        <v>4340</v>
      </c>
      <c r="AG48" s="7">
        <f t="shared" si="22"/>
        <v>4340</v>
      </c>
      <c r="AH48" s="7">
        <f t="shared" si="22"/>
        <v>4340</v>
      </c>
      <c r="AI48" s="7">
        <f t="shared" si="22"/>
        <v>4340</v>
      </c>
      <c r="AJ48" s="7">
        <f t="shared" si="24"/>
        <v>4340</v>
      </c>
      <c r="AK48" s="3"/>
    </row>
    <row r="49" spans="1:37" customFormat="1" outlineLevel="1">
      <c r="A49" s="4"/>
      <c r="B49" s="27" t="s">
        <v>111</v>
      </c>
      <c r="C49" s="7"/>
      <c r="D49" s="7">
        <f t="shared" si="8"/>
        <v>1210</v>
      </c>
      <c r="E49" s="7">
        <f t="shared" si="24"/>
        <v>1210</v>
      </c>
      <c r="F49" s="7">
        <f t="shared" si="22"/>
        <v>1210</v>
      </c>
      <c r="G49" s="7">
        <f t="shared" si="22"/>
        <v>1213</v>
      </c>
      <c r="H49" s="7">
        <f t="shared" si="22"/>
        <v>1215.4000000000001</v>
      </c>
      <c r="I49" s="7">
        <f t="shared" si="22"/>
        <v>1216</v>
      </c>
      <c r="J49" s="7">
        <f t="shared" si="22"/>
        <v>1217</v>
      </c>
      <c r="K49" s="7">
        <f t="shared" si="22"/>
        <v>1219</v>
      </c>
      <c r="L49" s="7">
        <f t="shared" si="22"/>
        <v>1219</v>
      </c>
      <c r="M49" s="7">
        <f t="shared" si="22"/>
        <v>1219</v>
      </c>
      <c r="N49" s="7">
        <f t="shared" si="22"/>
        <v>1222.7</v>
      </c>
      <c r="O49" s="7">
        <f t="shared" si="22"/>
        <v>1224</v>
      </c>
      <c r="P49" s="7">
        <f t="shared" si="22"/>
        <v>1226</v>
      </c>
      <c r="Q49" s="7">
        <f t="shared" si="22"/>
        <v>1228</v>
      </c>
      <c r="R49" s="7">
        <f t="shared" si="22"/>
        <v>1230</v>
      </c>
      <c r="S49" s="7">
        <f t="shared" si="22"/>
        <v>1232</v>
      </c>
      <c r="T49" s="7">
        <f t="shared" si="22"/>
        <v>1232</v>
      </c>
      <c r="U49" s="7">
        <f t="shared" si="22"/>
        <v>1232</v>
      </c>
      <c r="V49" s="7">
        <f t="shared" si="22"/>
        <v>1235</v>
      </c>
      <c r="W49" s="7">
        <f t="shared" si="22"/>
        <v>1238</v>
      </c>
      <c r="X49" s="7">
        <f t="shared" si="22"/>
        <v>1240</v>
      </c>
      <c r="Y49" s="7">
        <f t="shared" si="22"/>
        <v>1242</v>
      </c>
      <c r="Z49" s="7">
        <f t="shared" si="22"/>
        <v>1242</v>
      </c>
      <c r="AA49" s="7">
        <f t="shared" si="22"/>
        <v>1242</v>
      </c>
      <c r="AB49" s="7">
        <f t="shared" si="22"/>
        <v>1246</v>
      </c>
      <c r="AC49" s="7">
        <f t="shared" si="22"/>
        <v>1246</v>
      </c>
      <c r="AD49" s="7">
        <f t="shared" si="22"/>
        <v>1246</v>
      </c>
      <c r="AE49" s="7">
        <f t="shared" si="22"/>
        <v>1252</v>
      </c>
      <c r="AF49" s="7">
        <f t="shared" si="22"/>
        <v>1255</v>
      </c>
      <c r="AG49" s="7">
        <f t="shared" si="22"/>
        <v>1255</v>
      </c>
      <c r="AH49" s="7">
        <f t="shared" si="22"/>
        <v>1255</v>
      </c>
      <c r="AI49" s="7">
        <f t="shared" si="22"/>
        <v>1255</v>
      </c>
      <c r="AJ49" s="7">
        <f t="shared" si="24"/>
        <v>1255</v>
      </c>
      <c r="AK49" s="3"/>
    </row>
    <row r="50" spans="1:37" customFormat="1" outlineLevel="1">
      <c r="A50" s="4"/>
      <c r="B50" s="27" t="s">
        <v>112</v>
      </c>
      <c r="C50" s="7"/>
      <c r="D50" s="7">
        <f t="shared" ref="D50" si="25">D26</f>
        <v>3385</v>
      </c>
      <c r="E50" s="7">
        <f t="shared" ref="E50:AJ50" si="26">IF(E26=0,D50,E26)</f>
        <v>3385</v>
      </c>
      <c r="F50" s="7">
        <f t="shared" si="26"/>
        <v>3385</v>
      </c>
      <c r="G50" s="7">
        <f t="shared" si="26"/>
        <v>3408</v>
      </c>
      <c r="H50" s="7">
        <f t="shared" si="26"/>
        <v>3420</v>
      </c>
      <c r="I50" s="7">
        <f t="shared" si="26"/>
        <v>3435</v>
      </c>
      <c r="J50" s="7">
        <f t="shared" si="26"/>
        <v>3449</v>
      </c>
      <c r="K50" s="7">
        <f t="shared" si="26"/>
        <v>3464</v>
      </c>
      <c r="L50" s="7">
        <f t="shared" si="26"/>
        <v>3464</v>
      </c>
      <c r="M50" s="7">
        <f t="shared" si="26"/>
        <v>3464</v>
      </c>
      <c r="N50" s="7">
        <f t="shared" si="26"/>
        <v>3486</v>
      </c>
      <c r="O50" s="7">
        <f t="shared" si="26"/>
        <v>3501</v>
      </c>
      <c r="P50" s="7">
        <f t="shared" si="26"/>
        <v>3516</v>
      </c>
      <c r="Q50" s="7">
        <f t="shared" ref="Q50" si="27">IF(Q26=0,P50,Q26)</f>
        <v>3530</v>
      </c>
      <c r="R50" s="7">
        <f t="shared" ref="R50" si="28">IF(R26=0,Q50,R26)</f>
        <v>3546</v>
      </c>
      <c r="S50" s="7">
        <f t="shared" si="26"/>
        <v>3562</v>
      </c>
      <c r="T50" s="7">
        <f t="shared" si="26"/>
        <v>3562</v>
      </c>
      <c r="U50" s="7">
        <f t="shared" si="26"/>
        <v>3569</v>
      </c>
      <c r="V50" s="7">
        <f t="shared" si="26"/>
        <v>3583</v>
      </c>
      <c r="W50" s="7">
        <f t="shared" si="26"/>
        <v>3597</v>
      </c>
      <c r="X50" s="7">
        <f t="shared" si="26"/>
        <v>3612</v>
      </c>
      <c r="Y50" s="7">
        <f t="shared" si="26"/>
        <v>3626</v>
      </c>
      <c r="Z50" s="7">
        <f t="shared" si="26"/>
        <v>3626</v>
      </c>
      <c r="AA50" s="7">
        <f t="shared" si="26"/>
        <v>3626</v>
      </c>
      <c r="AB50" s="7">
        <f t="shared" si="26"/>
        <v>3646</v>
      </c>
      <c r="AC50" s="7">
        <f t="shared" si="26"/>
        <v>3646</v>
      </c>
      <c r="AD50" s="7">
        <f t="shared" si="26"/>
        <v>3676</v>
      </c>
      <c r="AE50" s="7">
        <f t="shared" si="26"/>
        <v>3691</v>
      </c>
      <c r="AF50" s="7">
        <f t="shared" si="26"/>
        <v>3706</v>
      </c>
      <c r="AG50" s="7">
        <f t="shared" si="26"/>
        <v>3706</v>
      </c>
      <c r="AH50" s="7">
        <f t="shared" si="26"/>
        <v>3706</v>
      </c>
      <c r="AI50" s="7">
        <f t="shared" si="26"/>
        <v>3706</v>
      </c>
      <c r="AJ50" s="7">
        <f t="shared" si="26"/>
        <v>3706</v>
      </c>
      <c r="AK50" s="3"/>
    </row>
    <row r="51" spans="1:37" outlineLevel="1"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</row>
    <row r="52" spans="1:37" customFormat="1" outlineLevel="1">
      <c r="A52" s="4"/>
      <c r="B52" s="25"/>
      <c r="C52" s="26" t="s">
        <v>19</v>
      </c>
      <c r="D52" s="26">
        <v>31</v>
      </c>
      <c r="E52" s="26">
        <v>1</v>
      </c>
      <c r="F52" s="26">
        <v>2</v>
      </c>
      <c r="G52" s="26">
        <v>3</v>
      </c>
      <c r="H52" s="26">
        <v>4</v>
      </c>
      <c r="I52" s="26">
        <v>5</v>
      </c>
      <c r="J52" s="26">
        <v>6</v>
      </c>
      <c r="K52" s="26">
        <v>7</v>
      </c>
      <c r="L52" s="26">
        <v>8</v>
      </c>
      <c r="M52" s="26">
        <v>9</v>
      </c>
      <c r="N52" s="26">
        <v>10</v>
      </c>
      <c r="O52" s="26">
        <v>11</v>
      </c>
      <c r="P52" s="26">
        <v>12</v>
      </c>
      <c r="Q52" s="26">
        <v>13</v>
      </c>
      <c r="R52" s="26">
        <v>14</v>
      </c>
      <c r="S52" s="26">
        <v>15</v>
      </c>
      <c r="T52" s="26">
        <v>16</v>
      </c>
      <c r="U52" s="26">
        <v>17</v>
      </c>
      <c r="V52" s="26">
        <v>18</v>
      </c>
      <c r="W52" s="26">
        <v>19</v>
      </c>
      <c r="X52" s="26">
        <v>20</v>
      </c>
      <c r="Y52" s="26">
        <v>21</v>
      </c>
      <c r="Z52" s="26">
        <v>22</v>
      </c>
      <c r="AA52" s="26">
        <v>23</v>
      </c>
      <c r="AB52" s="26">
        <v>24</v>
      </c>
      <c r="AC52" s="26">
        <v>25</v>
      </c>
      <c r="AD52" s="26">
        <v>26</v>
      </c>
      <c r="AE52" s="26">
        <v>27</v>
      </c>
      <c r="AF52" s="26">
        <v>28</v>
      </c>
      <c r="AG52" s="26">
        <v>29</v>
      </c>
      <c r="AH52" s="26">
        <v>30</v>
      </c>
      <c r="AI52" s="26">
        <v>31</v>
      </c>
      <c r="AJ52" s="26" t="s">
        <v>32</v>
      </c>
      <c r="AK52" s="3"/>
    </row>
    <row r="53" spans="1:37" customFormat="1" outlineLevel="1">
      <c r="A53" s="4"/>
      <c r="B53" s="27" t="s">
        <v>0</v>
      </c>
      <c r="C53" s="7"/>
      <c r="D53" s="7"/>
      <c r="E53" s="7">
        <f t="shared" ref="E53:AI53" si="29">E29-D29</f>
        <v>0</v>
      </c>
      <c r="F53" s="7">
        <f t="shared" si="29"/>
        <v>0</v>
      </c>
      <c r="G53" s="7">
        <f t="shared" si="29"/>
        <v>0</v>
      </c>
      <c r="H53" s="7">
        <f t="shared" si="29"/>
        <v>0</v>
      </c>
      <c r="I53" s="7">
        <f t="shared" si="29"/>
        <v>0</v>
      </c>
      <c r="J53" s="7">
        <f t="shared" si="29"/>
        <v>0</v>
      </c>
      <c r="K53" s="7">
        <f t="shared" si="29"/>
        <v>0</v>
      </c>
      <c r="L53" s="7">
        <f t="shared" si="29"/>
        <v>0</v>
      </c>
      <c r="M53" s="7">
        <f t="shared" si="29"/>
        <v>0</v>
      </c>
      <c r="N53" s="7">
        <f t="shared" si="29"/>
        <v>0</v>
      </c>
      <c r="O53" s="7">
        <f t="shared" si="29"/>
        <v>0</v>
      </c>
      <c r="P53" s="7">
        <f t="shared" si="29"/>
        <v>41</v>
      </c>
      <c r="Q53" s="7">
        <f t="shared" si="29"/>
        <v>39</v>
      </c>
      <c r="R53" s="7">
        <f t="shared" si="29"/>
        <v>79</v>
      </c>
      <c r="S53" s="7">
        <f t="shared" si="29"/>
        <v>23</v>
      </c>
      <c r="T53" s="7">
        <f t="shared" si="29"/>
        <v>0</v>
      </c>
      <c r="U53" s="7">
        <f t="shared" si="29"/>
        <v>0</v>
      </c>
      <c r="V53" s="7">
        <f t="shared" si="29"/>
        <v>15</v>
      </c>
      <c r="W53" s="7">
        <f t="shared" si="29"/>
        <v>23</v>
      </c>
      <c r="X53" s="7">
        <f t="shared" si="29"/>
        <v>25</v>
      </c>
      <c r="Y53" s="7">
        <f t="shared" si="29"/>
        <v>16</v>
      </c>
      <c r="Z53" s="7">
        <f t="shared" si="29"/>
        <v>0</v>
      </c>
      <c r="AA53" s="7">
        <f t="shared" si="29"/>
        <v>0</v>
      </c>
      <c r="AB53" s="7">
        <f t="shared" si="29"/>
        <v>3</v>
      </c>
      <c r="AC53" s="7">
        <f t="shared" si="29"/>
        <v>0</v>
      </c>
      <c r="AD53" s="7">
        <f t="shared" si="29"/>
        <v>79</v>
      </c>
      <c r="AE53" s="7">
        <f t="shared" si="29"/>
        <v>13</v>
      </c>
      <c r="AF53" s="7">
        <f t="shared" si="29"/>
        <v>31</v>
      </c>
      <c r="AG53" s="7">
        <f t="shared" si="29"/>
        <v>0</v>
      </c>
      <c r="AH53" s="7">
        <f t="shared" si="29"/>
        <v>0</v>
      </c>
      <c r="AI53" s="7">
        <f t="shared" si="29"/>
        <v>0</v>
      </c>
      <c r="AJ53" s="7">
        <f>IF(AJ29=0,AI53,AJ29)</f>
        <v>57711</v>
      </c>
      <c r="AK53" s="3"/>
    </row>
    <row r="54" spans="1:37" customFormat="1" outlineLevel="1">
      <c r="A54" s="4"/>
      <c r="B54" s="27" t="s">
        <v>1</v>
      </c>
      <c r="C54" s="7"/>
      <c r="D54" s="7"/>
      <c r="E54" s="7">
        <f t="shared" ref="E54:AI54" si="30">E30-D30</f>
        <v>0</v>
      </c>
      <c r="F54" s="7">
        <f t="shared" si="30"/>
        <v>0</v>
      </c>
      <c r="G54" s="7">
        <f t="shared" si="30"/>
        <v>0</v>
      </c>
      <c r="H54" s="7">
        <f t="shared" si="30"/>
        <v>48</v>
      </c>
      <c r="I54" s="7">
        <f t="shared" si="30"/>
        <v>113</v>
      </c>
      <c r="J54" s="7">
        <f t="shared" si="30"/>
        <v>79</v>
      </c>
      <c r="K54" s="7">
        <f t="shared" si="30"/>
        <v>55</v>
      </c>
      <c r="L54" s="7">
        <f t="shared" si="30"/>
        <v>0</v>
      </c>
      <c r="M54" s="7">
        <f t="shared" si="30"/>
        <v>0</v>
      </c>
      <c r="N54" s="7">
        <f t="shared" si="30"/>
        <v>8</v>
      </c>
      <c r="O54" s="7">
        <f t="shared" si="30"/>
        <v>63</v>
      </c>
      <c r="P54" s="7">
        <f t="shared" si="30"/>
        <v>27</v>
      </c>
      <c r="Q54" s="7">
        <f t="shared" si="30"/>
        <v>40</v>
      </c>
      <c r="R54" s="7">
        <f t="shared" si="30"/>
        <v>80</v>
      </c>
      <c r="S54" s="7">
        <f t="shared" si="30"/>
        <v>23</v>
      </c>
      <c r="T54" s="7">
        <f t="shared" si="30"/>
        <v>0</v>
      </c>
      <c r="U54" s="7">
        <f t="shared" si="30"/>
        <v>0</v>
      </c>
      <c r="V54" s="7">
        <f t="shared" si="30"/>
        <v>15</v>
      </c>
      <c r="W54" s="7">
        <f t="shared" si="30"/>
        <v>23</v>
      </c>
      <c r="X54" s="7">
        <f t="shared" si="30"/>
        <v>25</v>
      </c>
      <c r="Y54" s="7">
        <f t="shared" si="30"/>
        <v>15</v>
      </c>
      <c r="Z54" s="7">
        <f t="shared" si="30"/>
        <v>0</v>
      </c>
      <c r="AA54" s="7">
        <f t="shared" si="30"/>
        <v>0</v>
      </c>
      <c r="AB54" s="7">
        <f t="shared" si="30"/>
        <v>3</v>
      </c>
      <c r="AC54" s="7">
        <f t="shared" si="30"/>
        <v>0</v>
      </c>
      <c r="AD54" s="7">
        <f t="shared" si="30"/>
        <v>78</v>
      </c>
      <c r="AE54" s="7">
        <f t="shared" si="30"/>
        <v>12</v>
      </c>
      <c r="AF54" s="7">
        <f t="shared" si="30"/>
        <v>32</v>
      </c>
      <c r="AG54" s="7">
        <f t="shared" si="30"/>
        <v>0</v>
      </c>
      <c r="AH54" s="7">
        <f t="shared" si="30"/>
        <v>0</v>
      </c>
      <c r="AI54" s="7">
        <f t="shared" si="30"/>
        <v>0</v>
      </c>
      <c r="AJ54" s="7">
        <f>IF(AJ30=0,AI54,AJ30)</f>
        <v>63045</v>
      </c>
      <c r="AK54" s="3"/>
    </row>
    <row r="55" spans="1:37" customFormat="1" outlineLevel="1">
      <c r="A55" s="4"/>
      <c r="B55" s="27" t="s">
        <v>2</v>
      </c>
      <c r="C55" s="7"/>
      <c r="D55" s="7"/>
      <c r="E55" s="7">
        <f t="shared" ref="E55:AI55" si="31">E31-D31</f>
        <v>0</v>
      </c>
      <c r="F55" s="7">
        <f t="shared" si="31"/>
        <v>0</v>
      </c>
      <c r="G55" s="7">
        <f t="shared" si="31"/>
        <v>13</v>
      </c>
      <c r="H55" s="7">
        <f t="shared" si="31"/>
        <v>56</v>
      </c>
      <c r="I55" s="7">
        <f t="shared" si="31"/>
        <v>52</v>
      </c>
      <c r="J55" s="7">
        <f t="shared" si="31"/>
        <v>116</v>
      </c>
      <c r="K55" s="7">
        <f t="shared" si="31"/>
        <v>42</v>
      </c>
      <c r="L55" s="7">
        <f t="shared" si="31"/>
        <v>0</v>
      </c>
      <c r="M55" s="7">
        <f t="shared" si="31"/>
        <v>0</v>
      </c>
      <c r="N55" s="7">
        <f t="shared" si="31"/>
        <v>35</v>
      </c>
      <c r="O55" s="7">
        <f t="shared" si="31"/>
        <v>54</v>
      </c>
      <c r="P55" s="7">
        <f t="shared" si="31"/>
        <v>45</v>
      </c>
      <c r="Q55" s="7">
        <f t="shared" si="31"/>
        <v>51</v>
      </c>
      <c r="R55" s="7">
        <f t="shared" si="31"/>
        <v>65</v>
      </c>
      <c r="S55" s="7">
        <f t="shared" si="31"/>
        <v>68</v>
      </c>
      <c r="T55" s="7">
        <f t="shared" si="31"/>
        <v>0</v>
      </c>
      <c r="U55" s="7">
        <f t="shared" si="31"/>
        <v>7</v>
      </c>
      <c r="V55" s="7">
        <f t="shared" si="31"/>
        <v>56</v>
      </c>
      <c r="W55" s="7">
        <f t="shared" si="31"/>
        <v>34</v>
      </c>
      <c r="X55" s="7">
        <f t="shared" si="31"/>
        <v>28</v>
      </c>
      <c r="Y55" s="7">
        <f t="shared" si="31"/>
        <v>1</v>
      </c>
      <c r="Z55" s="7">
        <f t="shared" si="31"/>
        <v>0</v>
      </c>
      <c r="AA55" s="7">
        <f t="shared" si="31"/>
        <v>0</v>
      </c>
      <c r="AB55" s="7">
        <f t="shared" si="31"/>
        <v>21</v>
      </c>
      <c r="AC55" s="7">
        <f t="shared" si="31"/>
        <v>0</v>
      </c>
      <c r="AD55" s="7">
        <f t="shared" si="31"/>
        <v>114</v>
      </c>
      <c r="AE55" s="7">
        <f t="shared" si="31"/>
        <v>40</v>
      </c>
      <c r="AF55" s="7">
        <f t="shared" si="31"/>
        <v>6</v>
      </c>
      <c r="AG55" s="7">
        <f t="shared" si="31"/>
        <v>0</v>
      </c>
      <c r="AH55" s="7">
        <f t="shared" si="31"/>
        <v>0</v>
      </c>
      <c r="AI55" s="7">
        <f t="shared" si="31"/>
        <v>0</v>
      </c>
      <c r="AJ55" s="7">
        <f>IF(AJ31=0,AI55,AJ31)</f>
        <v>69226</v>
      </c>
      <c r="AK55" s="3"/>
    </row>
    <row r="56" spans="1:37" customFormat="1" outlineLevel="1">
      <c r="A56" s="4"/>
      <c r="B56" s="27" t="s">
        <v>3</v>
      </c>
      <c r="C56" s="7"/>
      <c r="D56" s="7"/>
      <c r="E56" s="7">
        <f t="shared" ref="E56:AI56" si="32">E32-D32</f>
        <v>0</v>
      </c>
      <c r="F56" s="7">
        <f t="shared" si="32"/>
        <v>0</v>
      </c>
      <c r="G56" s="7">
        <f t="shared" si="32"/>
        <v>13</v>
      </c>
      <c r="H56" s="7">
        <f t="shared" si="32"/>
        <v>78</v>
      </c>
      <c r="I56" s="7">
        <f t="shared" si="32"/>
        <v>41</v>
      </c>
      <c r="J56" s="7">
        <f t="shared" si="32"/>
        <v>97</v>
      </c>
      <c r="K56" s="7">
        <f t="shared" si="32"/>
        <v>17</v>
      </c>
      <c r="L56" s="7">
        <f t="shared" si="32"/>
        <v>0</v>
      </c>
      <c r="M56" s="7">
        <f t="shared" si="32"/>
        <v>0</v>
      </c>
      <c r="N56" s="7">
        <f t="shared" si="32"/>
        <v>36</v>
      </c>
      <c r="O56" s="7">
        <f t="shared" si="32"/>
        <v>22</v>
      </c>
      <c r="P56" s="7">
        <f t="shared" si="32"/>
        <v>37</v>
      </c>
      <c r="Q56" s="7">
        <f t="shared" si="32"/>
        <v>45</v>
      </c>
      <c r="R56" s="7">
        <f t="shared" si="32"/>
        <v>55</v>
      </c>
      <c r="S56" s="7">
        <f t="shared" si="32"/>
        <v>64</v>
      </c>
      <c r="T56" s="7">
        <f t="shared" si="32"/>
        <v>0</v>
      </c>
      <c r="U56" s="7">
        <f t="shared" si="32"/>
        <v>7</v>
      </c>
      <c r="V56" s="7">
        <f t="shared" si="32"/>
        <v>51</v>
      </c>
      <c r="W56" s="7">
        <f t="shared" si="32"/>
        <v>31</v>
      </c>
      <c r="X56" s="7">
        <f t="shared" si="32"/>
        <v>25</v>
      </c>
      <c r="Y56" s="7">
        <f t="shared" si="32"/>
        <v>1</v>
      </c>
      <c r="Z56" s="7">
        <f t="shared" si="32"/>
        <v>0</v>
      </c>
      <c r="AA56" s="7">
        <f t="shared" si="32"/>
        <v>0</v>
      </c>
      <c r="AB56" s="7">
        <f t="shared" si="32"/>
        <v>19</v>
      </c>
      <c r="AC56" s="7">
        <f t="shared" si="32"/>
        <v>0</v>
      </c>
      <c r="AD56" s="7">
        <f t="shared" si="32"/>
        <v>104</v>
      </c>
      <c r="AE56" s="7">
        <f t="shared" si="32"/>
        <v>37</v>
      </c>
      <c r="AF56" s="7">
        <f t="shared" si="32"/>
        <v>3</v>
      </c>
      <c r="AG56" s="7">
        <f t="shared" si="32"/>
        <v>0</v>
      </c>
      <c r="AH56" s="7">
        <f t="shared" si="32"/>
        <v>0</v>
      </c>
      <c r="AI56" s="7">
        <f t="shared" si="32"/>
        <v>0</v>
      </c>
      <c r="AJ56" s="7">
        <f>IF(AJ32=0,AI56,AJ32)</f>
        <v>71683</v>
      </c>
      <c r="AK56" s="3"/>
    </row>
    <row r="57" spans="1:37" customFormat="1" outlineLevel="1">
      <c r="A57" s="4"/>
      <c r="B57" s="27" t="s">
        <v>114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3"/>
    </row>
    <row r="58" spans="1:37" customFormat="1" outlineLevel="1">
      <c r="A58" s="4"/>
      <c r="B58" s="27" t="s">
        <v>115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3"/>
    </row>
    <row r="59" spans="1:37" customFormat="1" outlineLevel="1">
      <c r="A59" s="4"/>
      <c r="B59" s="27" t="s">
        <v>116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3"/>
    </row>
    <row r="60" spans="1:37" customFormat="1" outlineLevel="1">
      <c r="A60" s="4"/>
      <c r="B60" s="28" t="s">
        <v>98</v>
      </c>
      <c r="C60" s="7"/>
      <c r="D60" s="7"/>
      <c r="E60" s="7">
        <f t="shared" ref="E60:AI64" si="33">E36-D36</f>
        <v>0</v>
      </c>
      <c r="F60" s="7">
        <f t="shared" si="33"/>
        <v>0</v>
      </c>
      <c r="G60" s="7">
        <f t="shared" si="33"/>
        <v>4</v>
      </c>
      <c r="H60" s="7">
        <f t="shared" si="33"/>
        <v>11</v>
      </c>
      <c r="I60" s="7">
        <f t="shared" si="33"/>
        <v>68</v>
      </c>
      <c r="J60" s="7">
        <f t="shared" si="33"/>
        <v>75</v>
      </c>
      <c r="K60" s="7">
        <f t="shared" si="33"/>
        <v>67</v>
      </c>
      <c r="L60" s="7">
        <f t="shared" si="33"/>
        <v>0</v>
      </c>
      <c r="M60" s="7">
        <f t="shared" si="33"/>
        <v>0</v>
      </c>
      <c r="N60" s="7">
        <f t="shared" si="33"/>
        <v>30</v>
      </c>
      <c r="O60" s="7">
        <f t="shared" si="33"/>
        <v>63</v>
      </c>
      <c r="P60" s="7">
        <f t="shared" si="33"/>
        <v>55</v>
      </c>
      <c r="Q60" s="7">
        <f t="shared" si="33"/>
        <v>57</v>
      </c>
      <c r="R60" s="7">
        <f t="shared" si="33"/>
        <v>73</v>
      </c>
      <c r="S60" s="7">
        <f t="shared" si="33"/>
        <v>23</v>
      </c>
      <c r="T60" s="7">
        <f t="shared" si="33"/>
        <v>0</v>
      </c>
      <c r="U60" s="7">
        <f t="shared" si="33"/>
        <v>1</v>
      </c>
      <c r="V60" s="7">
        <f t="shared" si="33"/>
        <v>98</v>
      </c>
      <c r="W60" s="7">
        <f t="shared" si="33"/>
        <v>45</v>
      </c>
      <c r="X60" s="7">
        <f t="shared" si="33"/>
        <v>47</v>
      </c>
      <c r="Y60" s="7">
        <f t="shared" si="33"/>
        <v>7</v>
      </c>
      <c r="Z60" s="7">
        <f t="shared" si="33"/>
        <v>0</v>
      </c>
      <c r="AA60" s="7">
        <f t="shared" si="33"/>
        <v>0</v>
      </c>
      <c r="AB60" s="7">
        <f t="shared" si="33"/>
        <v>11</v>
      </c>
      <c r="AC60" s="7">
        <f t="shared" si="33"/>
        <v>0</v>
      </c>
      <c r="AD60" s="7">
        <f t="shared" si="33"/>
        <v>163</v>
      </c>
      <c r="AE60" s="7">
        <f t="shared" si="33"/>
        <v>29</v>
      </c>
      <c r="AF60" s="7">
        <f t="shared" si="33"/>
        <v>38</v>
      </c>
      <c r="AG60" s="7">
        <f t="shared" si="33"/>
        <v>0</v>
      </c>
      <c r="AH60" s="7">
        <f t="shared" si="33"/>
        <v>0</v>
      </c>
      <c r="AI60" s="7">
        <f t="shared" si="33"/>
        <v>0</v>
      </c>
      <c r="AJ60" s="7">
        <f t="shared" ref="AJ60:AJ72" si="34">IF(AJ36=0,AI60,AJ36)</f>
        <v>55638</v>
      </c>
      <c r="AK60" s="3"/>
    </row>
    <row r="61" spans="1:37" customFormat="1" outlineLevel="1">
      <c r="A61" s="4"/>
      <c r="B61" s="28" t="s">
        <v>99</v>
      </c>
      <c r="C61" s="7"/>
      <c r="D61" s="7"/>
      <c r="E61" s="7">
        <f t="shared" si="33"/>
        <v>0</v>
      </c>
      <c r="F61" s="7">
        <f t="shared" si="33"/>
        <v>0</v>
      </c>
      <c r="G61" s="7">
        <f t="shared" si="33"/>
        <v>22.700000000000728</v>
      </c>
      <c r="H61" s="7">
        <f t="shared" si="33"/>
        <v>0</v>
      </c>
      <c r="I61" s="7">
        <f t="shared" si="33"/>
        <v>56</v>
      </c>
      <c r="J61" s="7">
        <f t="shared" si="33"/>
        <v>25.199999999998909</v>
      </c>
      <c r="K61" s="7">
        <f t="shared" si="33"/>
        <v>24.300000000001091</v>
      </c>
      <c r="L61" s="7">
        <f t="shared" si="33"/>
        <v>0</v>
      </c>
      <c r="M61" s="7">
        <f t="shared" si="33"/>
        <v>22.5</v>
      </c>
      <c r="N61" s="7">
        <f t="shared" si="33"/>
        <v>27.699999999998909</v>
      </c>
      <c r="O61" s="7">
        <f t="shared" si="33"/>
        <v>19</v>
      </c>
      <c r="P61" s="7">
        <f t="shared" si="33"/>
        <v>18.899999999999636</v>
      </c>
      <c r="Q61" s="7">
        <f t="shared" si="33"/>
        <v>20.600000000000364</v>
      </c>
      <c r="R61" s="7">
        <f t="shared" si="33"/>
        <v>24.399999999999636</v>
      </c>
      <c r="S61" s="7">
        <f t="shared" si="33"/>
        <v>4.6000000000003638</v>
      </c>
      <c r="T61" s="7">
        <f t="shared" si="33"/>
        <v>0</v>
      </c>
      <c r="U61" s="7">
        <f t="shared" si="33"/>
        <v>0</v>
      </c>
      <c r="V61" s="7">
        <f t="shared" si="33"/>
        <v>26.600000000000364</v>
      </c>
      <c r="W61" s="7">
        <f t="shared" si="33"/>
        <v>24.799999999999272</v>
      </c>
      <c r="X61" s="7">
        <f t="shared" si="33"/>
        <v>31.200000000000728</v>
      </c>
      <c r="Y61" s="7">
        <f t="shared" si="33"/>
        <v>17.5</v>
      </c>
      <c r="Z61" s="7">
        <f t="shared" si="33"/>
        <v>30.100000000000364</v>
      </c>
      <c r="AA61" s="7">
        <f t="shared" si="33"/>
        <v>0</v>
      </c>
      <c r="AB61" s="7">
        <f t="shared" si="33"/>
        <v>28.100000000000364</v>
      </c>
      <c r="AC61" s="7">
        <f t="shared" si="33"/>
        <v>28.299999999999272</v>
      </c>
      <c r="AD61" s="7">
        <f t="shared" si="33"/>
        <v>28.200000000000728</v>
      </c>
      <c r="AE61" s="7">
        <f t="shared" si="33"/>
        <v>27.199999999998909</v>
      </c>
      <c r="AF61" s="7">
        <f t="shared" si="33"/>
        <v>25</v>
      </c>
      <c r="AG61" s="7">
        <f t="shared" si="33"/>
        <v>0</v>
      </c>
      <c r="AH61" s="7">
        <f t="shared" si="33"/>
        <v>0</v>
      </c>
      <c r="AI61" s="7">
        <f t="shared" si="33"/>
        <v>0</v>
      </c>
      <c r="AJ61" s="7">
        <f t="shared" si="34"/>
        <v>10840.9</v>
      </c>
      <c r="AK61" s="3"/>
    </row>
    <row r="62" spans="1:37" customFormat="1" outlineLevel="1">
      <c r="A62" s="4"/>
      <c r="B62" s="27" t="s">
        <v>100</v>
      </c>
      <c r="C62" s="7"/>
      <c r="D62" s="7"/>
      <c r="E62" s="7">
        <f t="shared" si="33"/>
        <v>0</v>
      </c>
      <c r="F62" s="7">
        <f t="shared" si="33"/>
        <v>0</v>
      </c>
      <c r="G62" s="7">
        <f t="shared" si="33"/>
        <v>2</v>
      </c>
      <c r="H62" s="7">
        <f t="shared" si="33"/>
        <v>7</v>
      </c>
      <c r="I62" s="7">
        <f t="shared" si="33"/>
        <v>6</v>
      </c>
      <c r="J62" s="7">
        <f t="shared" si="33"/>
        <v>9</v>
      </c>
      <c r="K62" s="7">
        <f t="shared" si="33"/>
        <v>1</v>
      </c>
      <c r="L62" s="7">
        <f t="shared" si="33"/>
        <v>0</v>
      </c>
      <c r="M62" s="7">
        <f>M38-L38+71</f>
        <v>71</v>
      </c>
      <c r="N62" s="7">
        <f t="shared" si="33"/>
        <v>0</v>
      </c>
      <c r="O62" s="7">
        <f t="shared" si="33"/>
        <v>0</v>
      </c>
      <c r="P62" s="7">
        <f t="shared" si="33"/>
        <v>13</v>
      </c>
      <c r="Q62" s="7">
        <f t="shared" si="33"/>
        <v>4</v>
      </c>
      <c r="R62" s="7">
        <f t="shared" si="33"/>
        <v>6</v>
      </c>
      <c r="S62" s="7">
        <f t="shared" si="33"/>
        <v>0</v>
      </c>
      <c r="T62" s="7">
        <f t="shared" si="33"/>
        <v>0</v>
      </c>
      <c r="U62" s="7">
        <f t="shared" si="33"/>
        <v>0</v>
      </c>
      <c r="V62" s="7">
        <f t="shared" si="33"/>
        <v>11</v>
      </c>
      <c r="W62" s="7">
        <f t="shared" si="33"/>
        <v>8</v>
      </c>
      <c r="X62" s="7">
        <f t="shared" si="33"/>
        <v>0</v>
      </c>
      <c r="Y62" s="7">
        <f t="shared" si="33"/>
        <v>0</v>
      </c>
      <c r="Z62" s="7">
        <f t="shared" si="33"/>
        <v>0</v>
      </c>
      <c r="AA62" s="7">
        <f t="shared" si="33"/>
        <v>0</v>
      </c>
      <c r="AB62" s="7">
        <f t="shared" si="33"/>
        <v>10</v>
      </c>
      <c r="AC62" s="7">
        <f t="shared" si="33"/>
        <v>0</v>
      </c>
      <c r="AD62" s="7">
        <f t="shared" si="33"/>
        <v>0</v>
      </c>
      <c r="AE62" s="7">
        <f t="shared" si="33"/>
        <v>39</v>
      </c>
      <c r="AF62" s="7">
        <f t="shared" si="33"/>
        <v>1</v>
      </c>
      <c r="AG62" s="7">
        <f t="shared" si="33"/>
        <v>0</v>
      </c>
      <c r="AH62" s="7">
        <f t="shared" si="33"/>
        <v>0</v>
      </c>
      <c r="AI62" s="7">
        <f t="shared" si="33"/>
        <v>0</v>
      </c>
      <c r="AJ62" s="7">
        <f t="shared" si="34"/>
        <v>1964</v>
      </c>
      <c r="AK62" s="3"/>
    </row>
    <row r="63" spans="1:37" customFormat="1" outlineLevel="1">
      <c r="A63" s="4"/>
      <c r="B63" s="27" t="s">
        <v>101</v>
      </c>
      <c r="C63" s="7"/>
      <c r="D63" s="7"/>
      <c r="E63" s="7">
        <f t="shared" si="33"/>
        <v>0</v>
      </c>
      <c r="F63" s="7">
        <f t="shared" si="33"/>
        <v>0</v>
      </c>
      <c r="G63" s="7">
        <f t="shared" si="33"/>
        <v>6</v>
      </c>
      <c r="H63" s="7">
        <f t="shared" si="33"/>
        <v>172</v>
      </c>
      <c r="I63" s="7">
        <f t="shared" si="33"/>
        <v>126</v>
      </c>
      <c r="J63" s="7">
        <f t="shared" si="33"/>
        <v>94</v>
      </c>
      <c r="K63" s="7">
        <f t="shared" si="33"/>
        <v>59</v>
      </c>
      <c r="L63" s="7">
        <f t="shared" si="33"/>
        <v>0</v>
      </c>
      <c r="M63" s="7">
        <f t="shared" si="33"/>
        <v>0</v>
      </c>
      <c r="N63" s="7">
        <f t="shared" si="33"/>
        <v>151</v>
      </c>
      <c r="O63" s="7">
        <f t="shared" si="33"/>
        <v>164</v>
      </c>
      <c r="P63" s="7">
        <f t="shared" si="33"/>
        <v>131</v>
      </c>
      <c r="Q63" s="7">
        <f t="shared" si="33"/>
        <v>107</v>
      </c>
      <c r="R63" s="7">
        <f t="shared" si="33"/>
        <v>49</v>
      </c>
      <c r="S63" s="7">
        <f t="shared" si="33"/>
        <v>70</v>
      </c>
      <c r="T63" s="7">
        <f t="shared" si="33"/>
        <v>0</v>
      </c>
      <c r="U63" s="7">
        <f t="shared" si="33"/>
        <v>0</v>
      </c>
      <c r="V63" s="7">
        <f t="shared" si="33"/>
        <v>80</v>
      </c>
      <c r="W63" s="7">
        <f t="shared" si="33"/>
        <v>92</v>
      </c>
      <c r="X63" s="7">
        <f t="shared" si="33"/>
        <v>61</v>
      </c>
      <c r="Y63" s="7">
        <f t="shared" si="33"/>
        <v>74</v>
      </c>
      <c r="Z63" s="7">
        <f t="shared" si="33"/>
        <v>0</v>
      </c>
      <c r="AA63" s="7">
        <f t="shared" si="33"/>
        <v>0</v>
      </c>
      <c r="AB63" s="7">
        <f t="shared" si="33"/>
        <v>106</v>
      </c>
      <c r="AC63" s="7">
        <f t="shared" si="33"/>
        <v>0</v>
      </c>
      <c r="AD63" s="7">
        <f t="shared" si="33"/>
        <v>0</v>
      </c>
      <c r="AE63" s="7">
        <f t="shared" si="33"/>
        <v>178</v>
      </c>
      <c r="AF63" s="7">
        <f t="shared" si="33"/>
        <v>47</v>
      </c>
      <c r="AG63" s="7">
        <f t="shared" si="33"/>
        <v>0</v>
      </c>
      <c r="AH63" s="7">
        <f t="shared" si="33"/>
        <v>0</v>
      </c>
      <c r="AI63" s="7">
        <f t="shared" si="33"/>
        <v>0</v>
      </c>
      <c r="AJ63" s="7">
        <f t="shared" si="34"/>
        <v>25407</v>
      </c>
      <c r="AK63" s="3"/>
    </row>
    <row r="64" spans="1:37" customFormat="1" outlineLevel="1">
      <c r="A64" s="4"/>
      <c r="B64" s="28" t="s">
        <v>102</v>
      </c>
      <c r="C64" s="7"/>
      <c r="D64" s="7"/>
      <c r="E64" s="7">
        <f t="shared" si="33"/>
        <v>0</v>
      </c>
      <c r="F64" s="7">
        <f t="shared" si="33"/>
        <v>0</v>
      </c>
      <c r="G64" s="7">
        <f t="shared" si="33"/>
        <v>8</v>
      </c>
      <c r="H64" s="7">
        <f t="shared" si="33"/>
        <v>94</v>
      </c>
      <c r="I64" s="7">
        <f t="shared" si="33"/>
        <v>144</v>
      </c>
      <c r="J64" s="7">
        <f t="shared" si="33"/>
        <v>174</v>
      </c>
      <c r="K64" s="7">
        <f t="shared" si="33"/>
        <v>102</v>
      </c>
      <c r="L64" s="7">
        <f t="shared" ref="L64:AI64" si="35">L40-K40</f>
        <v>0</v>
      </c>
      <c r="M64" s="7">
        <f t="shared" si="35"/>
        <v>0</v>
      </c>
      <c r="N64" s="7">
        <f t="shared" si="35"/>
        <v>149</v>
      </c>
      <c r="O64" s="7">
        <f t="shared" si="35"/>
        <v>75</v>
      </c>
      <c r="P64" s="7">
        <f t="shared" si="35"/>
        <v>132</v>
      </c>
      <c r="Q64" s="7">
        <f t="shared" si="35"/>
        <v>105</v>
      </c>
      <c r="R64" s="7">
        <f t="shared" si="35"/>
        <v>72</v>
      </c>
      <c r="S64" s="7">
        <f t="shared" si="35"/>
        <v>111</v>
      </c>
      <c r="T64" s="7">
        <f t="shared" si="35"/>
        <v>0</v>
      </c>
      <c r="U64" s="7">
        <f t="shared" si="35"/>
        <v>7</v>
      </c>
      <c r="V64" s="7">
        <f t="shared" si="35"/>
        <v>135</v>
      </c>
      <c r="W64" s="7">
        <f t="shared" si="35"/>
        <v>147</v>
      </c>
      <c r="X64" s="7">
        <f t="shared" si="35"/>
        <v>133</v>
      </c>
      <c r="Y64" s="7">
        <f t="shared" si="35"/>
        <v>48</v>
      </c>
      <c r="Z64" s="7">
        <f t="shared" si="35"/>
        <v>0</v>
      </c>
      <c r="AA64" s="7">
        <f t="shared" si="35"/>
        <v>0</v>
      </c>
      <c r="AB64" s="7">
        <f t="shared" si="35"/>
        <v>107</v>
      </c>
      <c r="AC64" s="7">
        <f t="shared" si="35"/>
        <v>0</v>
      </c>
      <c r="AD64" s="7">
        <v>0</v>
      </c>
      <c r="AE64" s="7">
        <f t="shared" si="35"/>
        <v>97</v>
      </c>
      <c r="AF64" s="7">
        <f t="shared" si="35"/>
        <v>61</v>
      </c>
      <c r="AG64" s="7">
        <f t="shared" si="35"/>
        <v>0</v>
      </c>
      <c r="AH64" s="7">
        <f t="shared" si="35"/>
        <v>0</v>
      </c>
      <c r="AI64" s="7">
        <f t="shared" si="35"/>
        <v>0</v>
      </c>
      <c r="AJ64" s="7">
        <f t="shared" si="34"/>
        <v>71214</v>
      </c>
      <c r="AK64" s="3"/>
    </row>
    <row r="65" spans="1:37" customFormat="1" outlineLevel="1">
      <c r="A65" s="4"/>
      <c r="B65" s="28" t="s">
        <v>103</v>
      </c>
      <c r="C65" s="7"/>
      <c r="D65" s="7"/>
      <c r="E65" s="7">
        <f t="shared" ref="E65:AI72" si="36">E41-D41</f>
        <v>0</v>
      </c>
      <c r="F65" s="7">
        <f t="shared" si="36"/>
        <v>0</v>
      </c>
      <c r="G65" s="7">
        <f t="shared" si="36"/>
        <v>20</v>
      </c>
      <c r="H65" s="7">
        <f t="shared" si="36"/>
        <v>108</v>
      </c>
      <c r="I65" s="7">
        <f t="shared" si="36"/>
        <v>149</v>
      </c>
      <c r="J65" s="7">
        <f t="shared" si="36"/>
        <v>147</v>
      </c>
      <c r="K65" s="7">
        <f t="shared" si="36"/>
        <v>119</v>
      </c>
      <c r="L65" s="7">
        <f t="shared" si="36"/>
        <v>0</v>
      </c>
      <c r="M65" s="7">
        <f t="shared" si="36"/>
        <v>0</v>
      </c>
      <c r="N65" s="7">
        <f t="shared" si="36"/>
        <v>186</v>
      </c>
      <c r="O65" s="7">
        <f t="shared" si="36"/>
        <v>95</v>
      </c>
      <c r="P65" s="7">
        <f t="shared" si="36"/>
        <v>137</v>
      </c>
      <c r="Q65" s="7">
        <f t="shared" si="36"/>
        <v>111</v>
      </c>
      <c r="R65" s="7">
        <f t="shared" si="36"/>
        <v>89</v>
      </c>
      <c r="S65" s="7">
        <f t="shared" si="36"/>
        <v>112</v>
      </c>
      <c r="T65" s="7">
        <f t="shared" si="36"/>
        <v>0</v>
      </c>
      <c r="U65" s="7">
        <f t="shared" si="36"/>
        <v>8</v>
      </c>
      <c r="V65" s="7">
        <f t="shared" si="36"/>
        <v>147</v>
      </c>
      <c r="W65" s="7">
        <f t="shared" si="36"/>
        <v>149</v>
      </c>
      <c r="X65" s="7">
        <f t="shared" si="36"/>
        <v>133</v>
      </c>
      <c r="Y65" s="7">
        <f t="shared" si="36"/>
        <v>60</v>
      </c>
      <c r="Z65" s="7">
        <f t="shared" si="36"/>
        <v>0</v>
      </c>
      <c r="AA65" s="7">
        <f t="shared" si="36"/>
        <v>0</v>
      </c>
      <c r="AB65" s="7">
        <f t="shared" si="36"/>
        <v>117</v>
      </c>
      <c r="AC65" s="7">
        <f t="shared" si="36"/>
        <v>0</v>
      </c>
      <c r="AD65" s="7">
        <v>0</v>
      </c>
      <c r="AE65" s="7">
        <f t="shared" si="36"/>
        <v>167</v>
      </c>
      <c r="AF65" s="7">
        <f t="shared" si="36"/>
        <v>107</v>
      </c>
      <c r="AG65" s="7">
        <f t="shared" si="36"/>
        <v>0</v>
      </c>
      <c r="AH65" s="7">
        <f t="shared" si="36"/>
        <v>0</v>
      </c>
      <c r="AI65" s="7">
        <f t="shared" si="36"/>
        <v>0</v>
      </c>
      <c r="AJ65" s="7">
        <f t="shared" si="34"/>
        <v>81434</v>
      </c>
      <c r="AK65" s="3"/>
    </row>
    <row r="66" spans="1:37" customFormat="1" outlineLevel="1">
      <c r="A66" s="4"/>
      <c r="B66" s="27" t="s">
        <v>104</v>
      </c>
      <c r="C66" s="7"/>
      <c r="D66" s="7"/>
      <c r="E66" s="7">
        <f t="shared" si="36"/>
        <v>0</v>
      </c>
      <c r="F66" s="7">
        <f t="shared" si="36"/>
        <v>0</v>
      </c>
      <c r="G66" s="7">
        <f t="shared" si="36"/>
        <v>0</v>
      </c>
      <c r="H66" s="7">
        <f t="shared" si="36"/>
        <v>0</v>
      </c>
      <c r="I66" s="7">
        <f t="shared" si="36"/>
        <v>0</v>
      </c>
      <c r="J66" s="7">
        <f t="shared" si="36"/>
        <v>0</v>
      </c>
      <c r="K66" s="7">
        <f t="shared" si="36"/>
        <v>0</v>
      </c>
      <c r="L66" s="7">
        <f t="shared" si="36"/>
        <v>0</v>
      </c>
      <c r="M66" s="7">
        <f t="shared" si="36"/>
        <v>0</v>
      </c>
      <c r="N66" s="7">
        <f t="shared" si="36"/>
        <v>0</v>
      </c>
      <c r="O66" s="7">
        <f t="shared" si="36"/>
        <v>0</v>
      </c>
      <c r="P66" s="7">
        <f t="shared" si="36"/>
        <v>0</v>
      </c>
      <c r="Q66" s="7">
        <f t="shared" si="36"/>
        <v>0</v>
      </c>
      <c r="R66" s="7">
        <f t="shared" si="36"/>
        <v>0</v>
      </c>
      <c r="S66" s="7">
        <f t="shared" si="36"/>
        <v>0</v>
      </c>
      <c r="T66" s="7">
        <f t="shared" si="36"/>
        <v>0</v>
      </c>
      <c r="U66" s="7">
        <f t="shared" si="36"/>
        <v>0</v>
      </c>
      <c r="V66" s="7">
        <f t="shared" si="36"/>
        <v>0</v>
      </c>
      <c r="W66" s="7">
        <f t="shared" si="36"/>
        <v>0</v>
      </c>
      <c r="X66" s="7">
        <f t="shared" si="36"/>
        <v>0</v>
      </c>
      <c r="Y66" s="7">
        <f t="shared" si="36"/>
        <v>0</v>
      </c>
      <c r="Z66" s="7">
        <f t="shared" si="36"/>
        <v>0</v>
      </c>
      <c r="AA66" s="7">
        <f t="shared" si="36"/>
        <v>0</v>
      </c>
      <c r="AB66" s="7">
        <f t="shared" si="36"/>
        <v>0</v>
      </c>
      <c r="AC66" s="7">
        <f t="shared" si="36"/>
        <v>0</v>
      </c>
      <c r="AD66" s="7">
        <f t="shared" si="36"/>
        <v>0</v>
      </c>
      <c r="AE66" s="7">
        <f t="shared" si="36"/>
        <v>0</v>
      </c>
      <c r="AF66" s="7">
        <f t="shared" si="36"/>
        <v>0</v>
      </c>
      <c r="AG66" s="7">
        <f t="shared" si="36"/>
        <v>0</v>
      </c>
      <c r="AH66" s="7">
        <f t="shared" si="36"/>
        <v>0</v>
      </c>
      <c r="AI66" s="7">
        <f t="shared" si="36"/>
        <v>0</v>
      </c>
      <c r="AJ66" s="7">
        <f t="shared" si="34"/>
        <v>6311</v>
      </c>
      <c r="AK66" s="3"/>
    </row>
    <row r="67" spans="1:37" customFormat="1" outlineLevel="1">
      <c r="A67" s="4"/>
      <c r="B67" s="27" t="s">
        <v>105</v>
      </c>
      <c r="C67" s="7"/>
      <c r="D67" s="7"/>
      <c r="E67" s="7">
        <f t="shared" si="36"/>
        <v>0</v>
      </c>
      <c r="F67" s="7">
        <f t="shared" si="36"/>
        <v>0</v>
      </c>
      <c r="G67" s="7">
        <f t="shared" si="36"/>
        <v>0</v>
      </c>
      <c r="H67" s="7">
        <f t="shared" si="36"/>
        <v>9</v>
      </c>
      <c r="I67" s="7">
        <f t="shared" si="36"/>
        <v>28</v>
      </c>
      <c r="J67" s="7">
        <f t="shared" si="36"/>
        <v>31</v>
      </c>
      <c r="K67" s="7">
        <f t="shared" si="36"/>
        <v>8</v>
      </c>
      <c r="L67" s="7">
        <f t="shared" si="36"/>
        <v>0</v>
      </c>
      <c r="M67" s="7">
        <f t="shared" si="36"/>
        <v>0</v>
      </c>
      <c r="N67" s="7">
        <f t="shared" si="36"/>
        <v>0</v>
      </c>
      <c r="O67" s="7">
        <f t="shared" si="36"/>
        <v>0</v>
      </c>
      <c r="P67" s="7">
        <f t="shared" si="36"/>
        <v>42</v>
      </c>
      <c r="Q67" s="7">
        <f t="shared" si="36"/>
        <v>24</v>
      </c>
      <c r="R67" s="7">
        <f t="shared" si="36"/>
        <v>19</v>
      </c>
      <c r="S67" s="7">
        <f t="shared" si="36"/>
        <v>0</v>
      </c>
      <c r="T67" s="7">
        <f t="shared" si="36"/>
        <v>0</v>
      </c>
      <c r="U67" s="7">
        <f t="shared" si="36"/>
        <v>0</v>
      </c>
      <c r="V67" s="7">
        <f t="shared" si="36"/>
        <v>44</v>
      </c>
      <c r="W67" s="7">
        <f t="shared" si="36"/>
        <v>32</v>
      </c>
      <c r="X67" s="7">
        <f t="shared" si="36"/>
        <v>0</v>
      </c>
      <c r="Y67" s="7">
        <f t="shared" si="36"/>
        <v>0</v>
      </c>
      <c r="Z67" s="7">
        <f t="shared" si="36"/>
        <v>0</v>
      </c>
      <c r="AA67" s="7">
        <f t="shared" si="36"/>
        <v>0</v>
      </c>
      <c r="AB67" s="7">
        <f t="shared" si="36"/>
        <v>44</v>
      </c>
      <c r="AC67" s="7">
        <f t="shared" si="36"/>
        <v>0</v>
      </c>
      <c r="AD67" s="7">
        <f t="shared" si="36"/>
        <v>84</v>
      </c>
      <c r="AE67" s="7">
        <f t="shared" si="36"/>
        <v>26</v>
      </c>
      <c r="AF67" s="7">
        <f t="shared" si="36"/>
        <v>21</v>
      </c>
      <c r="AG67" s="7">
        <f t="shared" si="36"/>
        <v>0</v>
      </c>
      <c r="AH67" s="7">
        <f t="shared" si="36"/>
        <v>0</v>
      </c>
      <c r="AI67" s="7">
        <f t="shared" si="36"/>
        <v>0</v>
      </c>
      <c r="AJ67" s="7">
        <f t="shared" si="34"/>
        <v>6756</v>
      </c>
      <c r="AK67" s="3"/>
    </row>
    <row r="68" spans="1:37" customFormat="1" outlineLevel="1">
      <c r="A68" s="4"/>
      <c r="B68" s="27" t="s">
        <v>106</v>
      </c>
      <c r="C68" s="7"/>
      <c r="D68" s="7"/>
      <c r="E68" s="7">
        <f t="shared" si="36"/>
        <v>0</v>
      </c>
      <c r="F68" s="7">
        <f t="shared" si="36"/>
        <v>0</v>
      </c>
      <c r="G68" s="7">
        <f t="shared" si="36"/>
        <v>0</v>
      </c>
      <c r="H68" s="7">
        <f t="shared" si="36"/>
        <v>0</v>
      </c>
      <c r="I68" s="7">
        <f t="shared" si="36"/>
        <v>0</v>
      </c>
      <c r="J68" s="7">
        <f t="shared" si="36"/>
        <v>0</v>
      </c>
      <c r="K68" s="7">
        <f t="shared" si="36"/>
        <v>0</v>
      </c>
      <c r="L68" s="7">
        <f t="shared" si="36"/>
        <v>0</v>
      </c>
      <c r="M68" s="7">
        <f t="shared" si="36"/>
        <v>0</v>
      </c>
      <c r="N68" s="7">
        <f t="shared" si="36"/>
        <v>0</v>
      </c>
      <c r="O68" s="7">
        <f t="shared" si="36"/>
        <v>0</v>
      </c>
      <c r="P68" s="7">
        <f t="shared" si="36"/>
        <v>0</v>
      </c>
      <c r="Q68" s="7">
        <f t="shared" si="36"/>
        <v>0</v>
      </c>
      <c r="R68" s="7">
        <f t="shared" si="36"/>
        <v>0</v>
      </c>
      <c r="S68" s="7">
        <f t="shared" si="36"/>
        <v>0</v>
      </c>
      <c r="T68" s="7">
        <f t="shared" si="36"/>
        <v>0</v>
      </c>
      <c r="U68" s="7">
        <f t="shared" si="36"/>
        <v>0</v>
      </c>
      <c r="V68" s="7">
        <f t="shared" si="36"/>
        <v>0</v>
      </c>
      <c r="W68" s="7">
        <f t="shared" si="36"/>
        <v>0</v>
      </c>
      <c r="X68" s="7">
        <f t="shared" si="36"/>
        <v>0</v>
      </c>
      <c r="Y68" s="7">
        <f t="shared" si="36"/>
        <v>0</v>
      </c>
      <c r="Z68" s="7">
        <f t="shared" si="36"/>
        <v>0</v>
      </c>
      <c r="AA68" s="7">
        <f t="shared" si="36"/>
        <v>0</v>
      </c>
      <c r="AB68" s="7">
        <f t="shared" si="36"/>
        <v>0</v>
      </c>
      <c r="AC68" s="7">
        <f t="shared" si="36"/>
        <v>0</v>
      </c>
      <c r="AD68" s="7">
        <f t="shared" si="36"/>
        <v>0</v>
      </c>
      <c r="AE68" s="7">
        <f t="shared" si="36"/>
        <v>0</v>
      </c>
      <c r="AF68" s="7">
        <f t="shared" si="36"/>
        <v>0</v>
      </c>
      <c r="AG68" s="7">
        <f t="shared" si="36"/>
        <v>0</v>
      </c>
      <c r="AH68" s="7">
        <f t="shared" si="36"/>
        <v>0</v>
      </c>
      <c r="AI68" s="7">
        <f t="shared" si="36"/>
        <v>0</v>
      </c>
      <c r="AJ68" s="7">
        <f t="shared" si="34"/>
        <v>0</v>
      </c>
      <c r="AK68" s="3"/>
    </row>
    <row r="69" spans="1:37" customFormat="1" outlineLevel="1">
      <c r="A69" s="4"/>
      <c r="B69" s="27" t="s">
        <v>107</v>
      </c>
      <c r="C69" s="7"/>
      <c r="D69" s="7"/>
      <c r="E69" s="7">
        <f t="shared" si="36"/>
        <v>0</v>
      </c>
      <c r="F69" s="7">
        <f t="shared" si="36"/>
        <v>0</v>
      </c>
      <c r="G69" s="7">
        <f t="shared" si="36"/>
        <v>2</v>
      </c>
      <c r="H69" s="7">
        <f t="shared" si="36"/>
        <v>14</v>
      </c>
      <c r="I69" s="7">
        <f t="shared" si="36"/>
        <v>11</v>
      </c>
      <c r="J69" s="7">
        <f t="shared" si="36"/>
        <v>5</v>
      </c>
      <c r="K69" s="7">
        <f t="shared" si="36"/>
        <v>8</v>
      </c>
      <c r="L69" s="7">
        <f>L45-K45</f>
        <v>0</v>
      </c>
      <c r="M69" s="7">
        <f t="shared" si="36"/>
        <v>0</v>
      </c>
      <c r="N69" s="7">
        <f t="shared" si="36"/>
        <v>16</v>
      </c>
      <c r="O69" s="7">
        <f t="shared" si="36"/>
        <v>8</v>
      </c>
      <c r="P69" s="7">
        <f t="shared" si="36"/>
        <v>12</v>
      </c>
      <c r="Q69" s="7">
        <f t="shared" si="36"/>
        <v>9</v>
      </c>
      <c r="R69" s="7">
        <f t="shared" si="36"/>
        <v>6</v>
      </c>
      <c r="S69" s="7">
        <f t="shared" si="36"/>
        <v>15</v>
      </c>
      <c r="T69" s="7">
        <f t="shared" si="36"/>
        <v>0</v>
      </c>
      <c r="U69" s="7">
        <f t="shared" si="36"/>
        <v>0</v>
      </c>
      <c r="V69" s="7">
        <f t="shared" si="36"/>
        <v>10</v>
      </c>
      <c r="W69" s="7">
        <f t="shared" si="36"/>
        <v>12</v>
      </c>
      <c r="X69" s="7">
        <f t="shared" si="36"/>
        <v>10</v>
      </c>
      <c r="Y69" s="7">
        <f t="shared" si="36"/>
        <v>6</v>
      </c>
      <c r="Z69" s="7">
        <f t="shared" si="36"/>
        <v>0</v>
      </c>
      <c r="AA69" s="7">
        <f t="shared" si="36"/>
        <v>0</v>
      </c>
      <c r="AB69" s="7">
        <f t="shared" si="36"/>
        <v>15</v>
      </c>
      <c r="AC69" s="7">
        <f t="shared" si="36"/>
        <v>0</v>
      </c>
      <c r="AD69" s="7">
        <f t="shared" si="36"/>
        <v>0</v>
      </c>
      <c r="AE69" s="7">
        <f t="shared" si="36"/>
        <v>26</v>
      </c>
      <c r="AF69" s="7">
        <f t="shared" si="36"/>
        <v>15</v>
      </c>
      <c r="AG69" s="7">
        <f t="shared" si="36"/>
        <v>0</v>
      </c>
      <c r="AH69" s="7">
        <f t="shared" si="36"/>
        <v>0</v>
      </c>
      <c r="AI69" s="7">
        <f t="shared" si="36"/>
        <v>0</v>
      </c>
      <c r="AJ69" s="7">
        <f t="shared" si="34"/>
        <v>45796</v>
      </c>
      <c r="AK69" s="3"/>
    </row>
    <row r="70" spans="1:37" customFormat="1" outlineLevel="1">
      <c r="A70" s="4"/>
      <c r="B70" s="28" t="s">
        <v>108</v>
      </c>
      <c r="C70" s="7"/>
      <c r="D70" s="7"/>
      <c r="E70" s="7">
        <f t="shared" si="36"/>
        <v>0</v>
      </c>
      <c r="F70" s="7">
        <f t="shared" si="36"/>
        <v>0</v>
      </c>
      <c r="G70" s="7">
        <f t="shared" si="36"/>
        <v>1</v>
      </c>
      <c r="H70" s="7">
        <f t="shared" si="36"/>
        <v>2</v>
      </c>
      <c r="I70" s="7">
        <f t="shared" si="36"/>
        <v>1</v>
      </c>
      <c r="J70" s="7">
        <f t="shared" si="36"/>
        <v>1</v>
      </c>
      <c r="K70" s="7">
        <f t="shared" si="36"/>
        <v>1</v>
      </c>
      <c r="L70" s="7">
        <f t="shared" si="36"/>
        <v>0</v>
      </c>
      <c r="M70" s="7">
        <f t="shared" si="36"/>
        <v>0</v>
      </c>
      <c r="N70" s="7">
        <f t="shared" si="36"/>
        <v>1</v>
      </c>
      <c r="O70" s="7">
        <f t="shared" si="36"/>
        <v>1</v>
      </c>
      <c r="P70" s="7">
        <f t="shared" si="36"/>
        <v>1</v>
      </c>
      <c r="Q70" s="7">
        <f t="shared" si="36"/>
        <v>0</v>
      </c>
      <c r="R70" s="7">
        <f t="shared" si="36"/>
        <v>1</v>
      </c>
      <c r="S70" s="7">
        <f t="shared" si="36"/>
        <v>1</v>
      </c>
      <c r="T70" s="7">
        <f t="shared" si="36"/>
        <v>0</v>
      </c>
      <c r="U70" s="7">
        <f t="shared" si="36"/>
        <v>1</v>
      </c>
      <c r="V70" s="7">
        <f t="shared" si="36"/>
        <v>1</v>
      </c>
      <c r="W70" s="7">
        <f t="shared" si="36"/>
        <v>1</v>
      </c>
      <c r="X70" s="7">
        <f t="shared" si="36"/>
        <v>1</v>
      </c>
      <c r="Y70" s="7">
        <f t="shared" si="36"/>
        <v>1</v>
      </c>
      <c r="Z70" s="7">
        <f t="shared" si="36"/>
        <v>0</v>
      </c>
      <c r="AA70" s="7">
        <f t="shared" si="36"/>
        <v>0</v>
      </c>
      <c r="AB70" s="7">
        <f t="shared" si="36"/>
        <v>1</v>
      </c>
      <c r="AC70" s="7">
        <f t="shared" si="36"/>
        <v>0</v>
      </c>
      <c r="AD70" s="7">
        <f t="shared" si="36"/>
        <v>2</v>
      </c>
      <c r="AE70" s="7">
        <f t="shared" si="36"/>
        <v>1</v>
      </c>
      <c r="AF70" s="7">
        <f t="shared" si="36"/>
        <v>0</v>
      </c>
      <c r="AG70" s="7">
        <f t="shared" si="36"/>
        <v>0</v>
      </c>
      <c r="AH70" s="7">
        <f t="shared" si="36"/>
        <v>0</v>
      </c>
      <c r="AI70" s="7">
        <f t="shared" si="36"/>
        <v>0</v>
      </c>
      <c r="AJ70" s="7">
        <f t="shared" si="34"/>
        <v>6409</v>
      </c>
      <c r="AK70" s="3"/>
    </row>
    <row r="71" spans="1:37" customFormat="1" outlineLevel="1">
      <c r="A71" s="4"/>
      <c r="B71" s="27" t="s">
        <v>109</v>
      </c>
      <c r="C71" s="7"/>
      <c r="D71" s="7"/>
      <c r="E71" s="7">
        <f t="shared" si="36"/>
        <v>0</v>
      </c>
      <c r="F71" s="7">
        <f t="shared" si="36"/>
        <v>0</v>
      </c>
      <c r="G71" s="7">
        <f t="shared" si="36"/>
        <v>0</v>
      </c>
      <c r="H71" s="7">
        <f t="shared" si="36"/>
        <v>4</v>
      </c>
      <c r="I71" s="7">
        <f t="shared" si="36"/>
        <v>12</v>
      </c>
      <c r="J71" s="7">
        <f t="shared" si="36"/>
        <v>4</v>
      </c>
      <c r="K71" s="7">
        <f t="shared" si="36"/>
        <v>6</v>
      </c>
      <c r="L71" s="7">
        <f t="shared" si="36"/>
        <v>0</v>
      </c>
      <c r="M71" s="7">
        <f t="shared" si="36"/>
        <v>0</v>
      </c>
      <c r="N71" s="7">
        <f t="shared" si="36"/>
        <v>2</v>
      </c>
      <c r="O71" s="7">
        <f t="shared" si="36"/>
        <v>4</v>
      </c>
      <c r="P71" s="7">
        <f t="shared" si="36"/>
        <v>7</v>
      </c>
      <c r="Q71" s="7">
        <f t="shared" si="36"/>
        <v>0</v>
      </c>
      <c r="R71" s="7">
        <f t="shared" si="36"/>
        <v>12</v>
      </c>
      <c r="S71" s="7">
        <f t="shared" si="36"/>
        <v>2</v>
      </c>
      <c r="T71" s="7">
        <f t="shared" si="36"/>
        <v>0</v>
      </c>
      <c r="U71" s="7">
        <f t="shared" si="36"/>
        <v>0</v>
      </c>
      <c r="V71" s="7">
        <f t="shared" si="36"/>
        <v>11</v>
      </c>
      <c r="W71" s="7">
        <f t="shared" si="36"/>
        <v>6</v>
      </c>
      <c r="X71" s="7">
        <f t="shared" si="36"/>
        <v>6</v>
      </c>
      <c r="Y71" s="7">
        <f t="shared" si="36"/>
        <v>1</v>
      </c>
      <c r="Z71" s="7">
        <f t="shared" si="36"/>
        <v>0</v>
      </c>
      <c r="AA71" s="7">
        <f t="shared" si="36"/>
        <v>0</v>
      </c>
      <c r="AB71" s="7">
        <f t="shared" si="36"/>
        <v>5</v>
      </c>
      <c r="AC71" s="7">
        <f t="shared" si="36"/>
        <v>0</v>
      </c>
      <c r="AD71" s="7">
        <f t="shared" si="36"/>
        <v>18</v>
      </c>
      <c r="AE71" s="7">
        <f t="shared" si="36"/>
        <v>6</v>
      </c>
      <c r="AF71" s="7">
        <f t="shared" si="36"/>
        <v>0</v>
      </c>
      <c r="AG71" s="7">
        <f t="shared" si="36"/>
        <v>0</v>
      </c>
      <c r="AH71" s="7">
        <f t="shared" si="36"/>
        <v>0</v>
      </c>
      <c r="AI71" s="7">
        <f t="shared" si="36"/>
        <v>0</v>
      </c>
      <c r="AJ71" s="7">
        <f t="shared" si="34"/>
        <v>7122</v>
      </c>
      <c r="AK71" s="3"/>
    </row>
    <row r="72" spans="1:37" customFormat="1" outlineLevel="1">
      <c r="A72" s="4"/>
      <c r="B72" s="27" t="s">
        <v>110</v>
      </c>
      <c r="C72" s="7"/>
      <c r="D72" s="7"/>
      <c r="E72" s="7">
        <f t="shared" si="36"/>
        <v>0</v>
      </c>
      <c r="F72" s="7">
        <f t="shared" si="36"/>
        <v>0</v>
      </c>
      <c r="G72" s="7">
        <f t="shared" si="36"/>
        <v>0.96000000000003638</v>
      </c>
      <c r="H72" s="7">
        <f t="shared" si="36"/>
        <v>0</v>
      </c>
      <c r="I72" s="7">
        <f t="shared" si="36"/>
        <v>3.0399999999999636</v>
      </c>
      <c r="J72" s="7">
        <f t="shared" si="36"/>
        <v>3</v>
      </c>
      <c r="K72" s="7">
        <f t="shared" si="36"/>
        <v>0</v>
      </c>
      <c r="L72" s="7">
        <f t="shared" si="36"/>
        <v>0</v>
      </c>
      <c r="M72" s="7">
        <f t="shared" si="36"/>
        <v>0</v>
      </c>
      <c r="N72" s="7">
        <f t="shared" si="36"/>
        <v>5</v>
      </c>
      <c r="O72" s="7">
        <f t="shared" si="36"/>
        <v>6</v>
      </c>
      <c r="P72" s="7">
        <f t="shared" si="36"/>
        <v>8</v>
      </c>
      <c r="Q72" s="7">
        <f t="shared" si="36"/>
        <v>5</v>
      </c>
      <c r="R72" s="7">
        <f t="shared" si="36"/>
        <v>7</v>
      </c>
      <c r="S72" s="7">
        <f t="shared" si="36"/>
        <v>4</v>
      </c>
      <c r="T72" s="7">
        <f t="shared" si="36"/>
        <v>0</v>
      </c>
      <c r="U72" s="7">
        <f t="shared" si="36"/>
        <v>0</v>
      </c>
      <c r="V72" s="7">
        <f t="shared" si="36"/>
        <v>5</v>
      </c>
      <c r="W72" s="7">
        <f t="shared" si="36"/>
        <v>3</v>
      </c>
      <c r="X72" s="7">
        <f t="shared" si="36"/>
        <v>2</v>
      </c>
      <c r="Y72" s="7">
        <f t="shared" si="36"/>
        <v>1</v>
      </c>
      <c r="Z72" s="7">
        <f t="shared" si="36"/>
        <v>0</v>
      </c>
      <c r="AA72" s="7">
        <f t="shared" si="36"/>
        <v>0</v>
      </c>
      <c r="AB72" s="7">
        <f t="shared" si="36"/>
        <v>1</v>
      </c>
      <c r="AC72" s="7">
        <f t="shared" si="36"/>
        <v>0</v>
      </c>
      <c r="AD72" s="7">
        <f t="shared" si="36"/>
        <v>124</v>
      </c>
      <c r="AE72" s="7">
        <f t="shared" si="36"/>
        <v>0</v>
      </c>
      <c r="AF72" s="7">
        <f t="shared" si="36"/>
        <v>214</v>
      </c>
      <c r="AG72" s="7">
        <f t="shared" si="36"/>
        <v>0</v>
      </c>
      <c r="AH72" s="7">
        <f t="shared" si="36"/>
        <v>0</v>
      </c>
      <c r="AI72" s="7">
        <f t="shared" si="36"/>
        <v>0</v>
      </c>
      <c r="AJ72" s="7">
        <f t="shared" si="34"/>
        <v>4340</v>
      </c>
      <c r="AK72" s="3"/>
    </row>
    <row r="73" spans="1:37" customFormat="1" outlineLevel="1">
      <c r="A73" s="4"/>
      <c r="B73" s="27" t="s">
        <v>111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3"/>
    </row>
    <row r="74" spans="1:37" customFormat="1" outlineLevel="1">
      <c r="A74" s="4"/>
      <c r="B74" s="27" t="s">
        <v>112</v>
      </c>
      <c r="C74" s="7"/>
      <c r="D74" s="7"/>
      <c r="E74" s="7">
        <f t="shared" ref="E74:AI74" si="37">E50-D50</f>
        <v>0</v>
      </c>
      <c r="F74" s="7">
        <f t="shared" si="37"/>
        <v>0</v>
      </c>
      <c r="G74" s="7">
        <f t="shared" si="37"/>
        <v>23</v>
      </c>
      <c r="H74" s="7">
        <f t="shared" si="37"/>
        <v>12</v>
      </c>
      <c r="I74" s="7">
        <f t="shared" si="37"/>
        <v>15</v>
      </c>
      <c r="J74" s="7">
        <f t="shared" si="37"/>
        <v>14</v>
      </c>
      <c r="K74" s="7">
        <f t="shared" si="37"/>
        <v>15</v>
      </c>
      <c r="L74" s="7">
        <f t="shared" si="37"/>
        <v>0</v>
      </c>
      <c r="M74" s="7">
        <f t="shared" si="37"/>
        <v>0</v>
      </c>
      <c r="N74" s="7">
        <f t="shared" si="37"/>
        <v>22</v>
      </c>
      <c r="O74" s="7">
        <f t="shared" si="37"/>
        <v>15</v>
      </c>
      <c r="P74" s="7">
        <f t="shared" si="37"/>
        <v>15</v>
      </c>
      <c r="Q74" s="7">
        <f>Q50-P50</f>
        <v>14</v>
      </c>
      <c r="R74" s="7">
        <f t="shared" si="37"/>
        <v>16</v>
      </c>
      <c r="S74" s="7">
        <f t="shared" si="37"/>
        <v>16</v>
      </c>
      <c r="T74" s="7">
        <f t="shared" si="37"/>
        <v>0</v>
      </c>
      <c r="U74" s="7">
        <f t="shared" si="37"/>
        <v>7</v>
      </c>
      <c r="V74" s="7">
        <f t="shared" si="37"/>
        <v>14</v>
      </c>
      <c r="W74" s="7">
        <f t="shared" si="37"/>
        <v>14</v>
      </c>
      <c r="X74" s="7">
        <f>X50-W50</f>
        <v>15</v>
      </c>
      <c r="Y74" s="7">
        <f t="shared" si="37"/>
        <v>14</v>
      </c>
      <c r="Z74" s="7">
        <f t="shared" si="37"/>
        <v>0</v>
      </c>
      <c r="AA74" s="7">
        <f t="shared" si="37"/>
        <v>0</v>
      </c>
      <c r="AB74" s="7">
        <f t="shared" si="37"/>
        <v>20</v>
      </c>
      <c r="AC74" s="7">
        <f t="shared" si="37"/>
        <v>0</v>
      </c>
      <c r="AD74" s="7">
        <f t="shared" si="37"/>
        <v>30</v>
      </c>
      <c r="AE74" s="7">
        <f t="shared" si="37"/>
        <v>15</v>
      </c>
      <c r="AF74" s="7">
        <f t="shared" si="37"/>
        <v>15</v>
      </c>
      <c r="AG74" s="7">
        <f t="shared" si="37"/>
        <v>0</v>
      </c>
      <c r="AH74" s="7">
        <f t="shared" si="37"/>
        <v>0</v>
      </c>
      <c r="AI74" s="7">
        <f t="shared" si="37"/>
        <v>0</v>
      </c>
      <c r="AJ74" s="7">
        <f t="shared" ref="AJ74" si="38">IF(AJ50=0,AI74,AJ50)</f>
        <v>3706</v>
      </c>
      <c r="AK74" s="3"/>
    </row>
    <row r="75" spans="1:37" ht="28.5">
      <c r="B75" s="29" t="s">
        <v>95</v>
      </c>
      <c r="E75" s="35"/>
    </row>
    <row r="76" spans="1:37" ht="15.75" customHeight="1">
      <c r="B76" s="14"/>
      <c r="E76" s="35"/>
    </row>
    <row r="77" spans="1:37" ht="15.75" customHeight="1">
      <c r="B77" s="38"/>
      <c r="E77" s="35"/>
    </row>
    <row r="78" spans="1:37">
      <c r="B78" s="13"/>
      <c r="D78" s="37"/>
    </row>
    <row r="79" spans="1:37">
      <c r="B79" s="24" t="s">
        <v>78</v>
      </c>
      <c r="D79" s="35"/>
      <c r="G79" s="3" t="s">
        <v>35</v>
      </c>
    </row>
    <row r="80" spans="1:37">
      <c r="B80" s="13"/>
    </row>
    <row r="81" spans="2:36">
      <c r="B81" s="25"/>
      <c r="C81" s="26" t="s">
        <v>33</v>
      </c>
      <c r="D81" s="26">
        <v>31</v>
      </c>
      <c r="E81" s="26">
        <v>1</v>
      </c>
      <c r="F81" s="26">
        <v>2</v>
      </c>
      <c r="G81" s="26">
        <v>3</v>
      </c>
      <c r="H81" s="26">
        <v>4</v>
      </c>
      <c r="I81" s="26">
        <v>5</v>
      </c>
      <c r="J81" s="26">
        <v>6</v>
      </c>
      <c r="K81" s="26">
        <v>7</v>
      </c>
      <c r="L81" s="26">
        <v>8</v>
      </c>
      <c r="M81" s="26">
        <v>9</v>
      </c>
      <c r="N81" s="26">
        <v>10</v>
      </c>
      <c r="O81" s="26">
        <v>11</v>
      </c>
      <c r="P81" s="26">
        <v>12</v>
      </c>
      <c r="Q81" s="26">
        <v>13</v>
      </c>
      <c r="R81" s="26">
        <v>14</v>
      </c>
      <c r="S81" s="26">
        <v>15</v>
      </c>
      <c r="T81" s="26">
        <v>16</v>
      </c>
      <c r="U81" s="26">
        <v>17</v>
      </c>
      <c r="V81" s="26">
        <v>18</v>
      </c>
      <c r="W81" s="26">
        <v>19</v>
      </c>
      <c r="X81" s="26">
        <v>20</v>
      </c>
      <c r="Y81" s="26">
        <v>21</v>
      </c>
      <c r="Z81" s="26">
        <v>22</v>
      </c>
      <c r="AA81" s="26">
        <v>23</v>
      </c>
      <c r="AB81" s="26">
        <v>24</v>
      </c>
      <c r="AC81" s="26">
        <v>25</v>
      </c>
      <c r="AD81" s="26">
        <v>26</v>
      </c>
      <c r="AE81" s="26">
        <v>27</v>
      </c>
      <c r="AF81" s="26">
        <v>28</v>
      </c>
      <c r="AG81" s="26">
        <v>29</v>
      </c>
      <c r="AH81" s="26">
        <v>30</v>
      </c>
      <c r="AI81" s="26">
        <v>31</v>
      </c>
      <c r="AJ81" s="26" t="s">
        <v>32</v>
      </c>
    </row>
    <row r="82" spans="2:36">
      <c r="B82" s="15" t="s">
        <v>97</v>
      </c>
      <c r="D82" s="16"/>
      <c r="E82" s="16">
        <f>SUM(E53:E56)</f>
        <v>0</v>
      </c>
      <c r="F82" s="16">
        <f t="shared" ref="F82:AI82" si="39">SUM(F53:F56)</f>
        <v>0</v>
      </c>
      <c r="G82" s="16">
        <f t="shared" si="39"/>
        <v>26</v>
      </c>
      <c r="H82" s="16">
        <f t="shared" si="39"/>
        <v>182</v>
      </c>
      <c r="I82" s="16">
        <f t="shared" si="39"/>
        <v>206</v>
      </c>
      <c r="J82" s="16">
        <f t="shared" si="39"/>
        <v>292</v>
      </c>
      <c r="K82" s="16">
        <f t="shared" si="39"/>
        <v>114</v>
      </c>
      <c r="L82" s="16">
        <f t="shared" si="39"/>
        <v>0</v>
      </c>
      <c r="M82" s="16">
        <f t="shared" si="39"/>
        <v>0</v>
      </c>
      <c r="N82" s="16">
        <f t="shared" si="39"/>
        <v>79</v>
      </c>
      <c r="O82" s="16">
        <f t="shared" si="39"/>
        <v>139</v>
      </c>
      <c r="P82" s="16">
        <f t="shared" si="39"/>
        <v>150</v>
      </c>
      <c r="Q82" s="16">
        <f t="shared" si="39"/>
        <v>175</v>
      </c>
      <c r="R82" s="16">
        <f t="shared" si="39"/>
        <v>279</v>
      </c>
      <c r="S82" s="16">
        <f t="shared" si="39"/>
        <v>178</v>
      </c>
      <c r="T82" s="16">
        <f t="shared" si="39"/>
        <v>0</v>
      </c>
      <c r="U82" s="16">
        <f t="shared" si="39"/>
        <v>14</v>
      </c>
      <c r="V82" s="16">
        <f t="shared" si="39"/>
        <v>137</v>
      </c>
      <c r="W82" s="16">
        <f t="shared" si="39"/>
        <v>111</v>
      </c>
      <c r="X82" s="16">
        <f t="shared" si="39"/>
        <v>103</v>
      </c>
      <c r="Y82" s="16">
        <f t="shared" si="39"/>
        <v>33</v>
      </c>
      <c r="Z82" s="16">
        <f t="shared" si="39"/>
        <v>0</v>
      </c>
      <c r="AA82" s="16">
        <f t="shared" si="39"/>
        <v>0</v>
      </c>
      <c r="AB82" s="16">
        <f t="shared" si="39"/>
        <v>46</v>
      </c>
      <c r="AC82" s="16">
        <f t="shared" si="39"/>
        <v>0</v>
      </c>
      <c r="AD82" s="16">
        <f t="shared" si="39"/>
        <v>375</v>
      </c>
      <c r="AE82" s="16">
        <f t="shared" si="39"/>
        <v>102</v>
      </c>
      <c r="AF82" s="16">
        <f t="shared" si="39"/>
        <v>72</v>
      </c>
      <c r="AG82" s="16">
        <f t="shared" si="39"/>
        <v>0</v>
      </c>
      <c r="AH82" s="16">
        <f t="shared" si="39"/>
        <v>0</v>
      </c>
      <c r="AI82" s="16">
        <f t="shared" si="39"/>
        <v>0</v>
      </c>
      <c r="AJ82" s="15"/>
    </row>
    <row r="83" spans="2:36">
      <c r="B83" s="15" t="s">
        <v>77</v>
      </c>
      <c r="C83" s="15"/>
      <c r="D83" s="15"/>
      <c r="E83" s="16">
        <f>E64+E65</f>
        <v>0</v>
      </c>
      <c r="F83" s="16">
        <f t="shared" ref="F83:AI83" si="40">F64+F65</f>
        <v>0</v>
      </c>
      <c r="G83" s="16">
        <f t="shared" si="40"/>
        <v>28</v>
      </c>
      <c r="H83" s="16">
        <f t="shared" si="40"/>
        <v>202</v>
      </c>
      <c r="I83" s="16">
        <f t="shared" si="40"/>
        <v>293</v>
      </c>
      <c r="J83" s="16">
        <f t="shared" si="40"/>
        <v>321</v>
      </c>
      <c r="K83" s="16">
        <f t="shared" si="40"/>
        <v>221</v>
      </c>
      <c r="L83" s="16">
        <f t="shared" si="40"/>
        <v>0</v>
      </c>
      <c r="M83" s="16">
        <f t="shared" si="40"/>
        <v>0</v>
      </c>
      <c r="N83" s="16">
        <f t="shared" si="40"/>
        <v>335</v>
      </c>
      <c r="O83" s="16">
        <f t="shared" si="40"/>
        <v>170</v>
      </c>
      <c r="P83" s="16">
        <f t="shared" si="40"/>
        <v>269</v>
      </c>
      <c r="Q83" s="16">
        <f t="shared" si="40"/>
        <v>216</v>
      </c>
      <c r="R83" s="16">
        <f t="shared" si="40"/>
        <v>161</v>
      </c>
      <c r="S83" s="16">
        <f t="shared" si="40"/>
        <v>223</v>
      </c>
      <c r="T83" s="16">
        <f t="shared" si="40"/>
        <v>0</v>
      </c>
      <c r="U83" s="16">
        <f t="shared" si="40"/>
        <v>15</v>
      </c>
      <c r="V83" s="16">
        <f t="shared" si="40"/>
        <v>282</v>
      </c>
      <c r="W83" s="16">
        <f t="shared" si="40"/>
        <v>296</v>
      </c>
      <c r="X83" s="16">
        <f t="shared" si="40"/>
        <v>266</v>
      </c>
      <c r="Y83" s="16">
        <f t="shared" si="40"/>
        <v>108</v>
      </c>
      <c r="Z83" s="16">
        <f t="shared" si="40"/>
        <v>0</v>
      </c>
      <c r="AA83" s="16">
        <f t="shared" si="40"/>
        <v>0</v>
      </c>
      <c r="AB83" s="16">
        <f t="shared" si="40"/>
        <v>224</v>
      </c>
      <c r="AC83" s="16">
        <f t="shared" si="40"/>
        <v>0</v>
      </c>
      <c r="AD83" s="16">
        <f t="shared" si="40"/>
        <v>0</v>
      </c>
      <c r="AE83" s="16">
        <f t="shared" si="40"/>
        <v>264</v>
      </c>
      <c r="AF83" s="16">
        <f t="shared" si="40"/>
        <v>168</v>
      </c>
      <c r="AG83" s="16">
        <f t="shared" si="40"/>
        <v>0</v>
      </c>
      <c r="AH83" s="16">
        <f t="shared" si="40"/>
        <v>0</v>
      </c>
      <c r="AI83" s="16">
        <f t="shared" si="40"/>
        <v>0</v>
      </c>
      <c r="AJ83" s="15"/>
    </row>
    <row r="84" spans="2:36">
      <c r="B84" s="15" t="s">
        <v>51</v>
      </c>
      <c r="C84" s="15"/>
      <c r="D84" s="15"/>
      <c r="E84" s="16">
        <f>E60</f>
        <v>0</v>
      </c>
      <c r="F84" s="16">
        <f t="shared" ref="F84:AI84" si="41">F60</f>
        <v>0</v>
      </c>
      <c r="G84" s="16">
        <f t="shared" si="41"/>
        <v>4</v>
      </c>
      <c r="H84" s="16">
        <f t="shared" si="41"/>
        <v>11</v>
      </c>
      <c r="I84" s="16">
        <f t="shared" si="41"/>
        <v>68</v>
      </c>
      <c r="J84" s="16">
        <f t="shared" si="41"/>
        <v>75</v>
      </c>
      <c r="K84" s="16">
        <f t="shared" si="41"/>
        <v>67</v>
      </c>
      <c r="L84" s="16">
        <f t="shared" si="41"/>
        <v>0</v>
      </c>
      <c r="M84" s="16">
        <f t="shared" si="41"/>
        <v>0</v>
      </c>
      <c r="N84" s="16">
        <f t="shared" si="41"/>
        <v>30</v>
      </c>
      <c r="O84" s="16">
        <f t="shared" si="41"/>
        <v>63</v>
      </c>
      <c r="P84" s="16">
        <f t="shared" si="41"/>
        <v>55</v>
      </c>
      <c r="Q84" s="16">
        <f t="shared" si="41"/>
        <v>57</v>
      </c>
      <c r="R84" s="16">
        <f t="shared" si="41"/>
        <v>73</v>
      </c>
      <c r="S84" s="16">
        <f t="shared" si="41"/>
        <v>23</v>
      </c>
      <c r="T84" s="16">
        <f t="shared" si="41"/>
        <v>0</v>
      </c>
      <c r="U84" s="16">
        <f t="shared" si="41"/>
        <v>1</v>
      </c>
      <c r="V84" s="16">
        <f t="shared" si="41"/>
        <v>98</v>
      </c>
      <c r="W84" s="16">
        <f t="shared" si="41"/>
        <v>45</v>
      </c>
      <c r="X84" s="16">
        <f t="shared" si="41"/>
        <v>47</v>
      </c>
      <c r="Y84" s="16">
        <f t="shared" si="41"/>
        <v>7</v>
      </c>
      <c r="Z84" s="16">
        <f t="shared" si="41"/>
        <v>0</v>
      </c>
      <c r="AA84" s="16">
        <f t="shared" si="41"/>
        <v>0</v>
      </c>
      <c r="AB84" s="16">
        <f t="shared" si="41"/>
        <v>11</v>
      </c>
      <c r="AC84" s="16">
        <f t="shared" si="41"/>
        <v>0</v>
      </c>
      <c r="AD84" s="16">
        <f t="shared" si="41"/>
        <v>163</v>
      </c>
      <c r="AE84" s="16">
        <f t="shared" si="41"/>
        <v>29</v>
      </c>
      <c r="AF84" s="16">
        <f t="shared" si="41"/>
        <v>38</v>
      </c>
      <c r="AG84" s="16">
        <f t="shared" si="41"/>
        <v>0</v>
      </c>
      <c r="AH84" s="16">
        <f t="shared" si="41"/>
        <v>0</v>
      </c>
      <c r="AI84" s="16">
        <f t="shared" si="41"/>
        <v>0</v>
      </c>
      <c r="AJ84" s="15"/>
    </row>
    <row r="85" spans="2:36">
      <c r="B85" s="15" t="s">
        <v>16</v>
      </c>
      <c r="C85" s="15"/>
      <c r="D85" s="15"/>
      <c r="E85" s="16">
        <f>E74</f>
        <v>0</v>
      </c>
      <c r="F85" s="16">
        <f t="shared" ref="F85:AI85" si="42">F74</f>
        <v>0</v>
      </c>
      <c r="G85" s="16">
        <f t="shared" si="42"/>
        <v>23</v>
      </c>
      <c r="H85" s="16">
        <f t="shared" si="42"/>
        <v>12</v>
      </c>
      <c r="I85" s="16">
        <f t="shared" si="42"/>
        <v>15</v>
      </c>
      <c r="J85" s="16">
        <f t="shared" si="42"/>
        <v>14</v>
      </c>
      <c r="K85" s="16">
        <f t="shared" si="42"/>
        <v>15</v>
      </c>
      <c r="L85" s="16">
        <f t="shared" si="42"/>
        <v>0</v>
      </c>
      <c r="M85" s="16">
        <f t="shared" si="42"/>
        <v>0</v>
      </c>
      <c r="N85" s="16">
        <f t="shared" si="42"/>
        <v>22</v>
      </c>
      <c r="O85" s="16">
        <f t="shared" si="42"/>
        <v>15</v>
      </c>
      <c r="P85" s="16">
        <f t="shared" si="42"/>
        <v>15</v>
      </c>
      <c r="Q85" s="16">
        <f t="shared" si="42"/>
        <v>14</v>
      </c>
      <c r="R85" s="16">
        <f t="shared" si="42"/>
        <v>16</v>
      </c>
      <c r="S85" s="16">
        <f t="shared" si="42"/>
        <v>16</v>
      </c>
      <c r="T85" s="16">
        <f t="shared" si="42"/>
        <v>0</v>
      </c>
      <c r="U85" s="16">
        <f t="shared" si="42"/>
        <v>7</v>
      </c>
      <c r="V85" s="16">
        <f t="shared" si="42"/>
        <v>14</v>
      </c>
      <c r="W85" s="16">
        <f t="shared" si="42"/>
        <v>14</v>
      </c>
      <c r="X85" s="16">
        <f t="shared" si="42"/>
        <v>15</v>
      </c>
      <c r="Y85" s="16">
        <f t="shared" si="42"/>
        <v>14</v>
      </c>
      <c r="Z85" s="16">
        <f t="shared" si="42"/>
        <v>0</v>
      </c>
      <c r="AA85" s="16">
        <f t="shared" si="42"/>
        <v>0</v>
      </c>
      <c r="AB85" s="16">
        <f t="shared" si="42"/>
        <v>20</v>
      </c>
      <c r="AC85" s="16">
        <f t="shared" si="42"/>
        <v>0</v>
      </c>
      <c r="AD85" s="16">
        <f t="shared" si="42"/>
        <v>30</v>
      </c>
      <c r="AE85" s="16">
        <f t="shared" si="42"/>
        <v>15</v>
      </c>
      <c r="AF85" s="16">
        <f t="shared" si="42"/>
        <v>15</v>
      </c>
      <c r="AG85" s="16">
        <f t="shared" si="42"/>
        <v>0</v>
      </c>
      <c r="AH85" s="16">
        <f t="shared" si="42"/>
        <v>0</v>
      </c>
      <c r="AI85" s="16">
        <f t="shared" si="42"/>
        <v>0</v>
      </c>
      <c r="AJ85" s="15"/>
    </row>
    <row r="86" spans="2:36">
      <c r="B86" s="15" t="s">
        <v>59</v>
      </c>
      <c r="C86" s="16"/>
      <c r="D86" s="16"/>
      <c r="E86" s="16">
        <f>SUM(E87:E90)</f>
        <v>0</v>
      </c>
      <c r="F86" s="16">
        <f t="shared" ref="F86:AI86" si="43">SUM(F87:F90)</f>
        <v>0</v>
      </c>
      <c r="G86" s="16">
        <f t="shared" si="43"/>
        <v>25</v>
      </c>
      <c r="H86" s="16">
        <f t="shared" si="43"/>
        <v>177</v>
      </c>
      <c r="I86" s="16">
        <f t="shared" si="43"/>
        <v>253</v>
      </c>
      <c r="J86" s="16">
        <f t="shared" si="43"/>
        <v>284</v>
      </c>
      <c r="K86" s="16">
        <f t="shared" si="43"/>
        <v>204</v>
      </c>
      <c r="L86" s="16">
        <f t="shared" si="43"/>
        <v>0</v>
      </c>
      <c r="M86" s="16">
        <f t="shared" si="43"/>
        <v>0</v>
      </c>
      <c r="N86" s="16">
        <f t="shared" si="43"/>
        <v>318</v>
      </c>
      <c r="O86" s="16">
        <f t="shared" si="43"/>
        <v>161</v>
      </c>
      <c r="P86" s="16">
        <f t="shared" si="43"/>
        <v>214</v>
      </c>
      <c r="Q86" s="16">
        <f t="shared" si="43"/>
        <v>183</v>
      </c>
      <c r="R86" s="16">
        <f t="shared" si="43"/>
        <v>135</v>
      </c>
      <c r="S86" s="16">
        <f t="shared" si="43"/>
        <v>207</v>
      </c>
      <c r="T86" s="16">
        <f t="shared" si="43"/>
        <v>0</v>
      </c>
      <c r="U86" s="16">
        <f t="shared" si="43"/>
        <v>14</v>
      </c>
      <c r="V86" s="16">
        <f t="shared" si="43"/>
        <v>227</v>
      </c>
      <c r="W86" s="16">
        <f t="shared" si="43"/>
        <v>251</v>
      </c>
      <c r="X86" s="16">
        <f t="shared" si="43"/>
        <v>255</v>
      </c>
      <c r="Y86" s="16">
        <f t="shared" si="43"/>
        <v>101</v>
      </c>
      <c r="Z86" s="16">
        <f t="shared" si="43"/>
        <v>0</v>
      </c>
      <c r="AA86" s="16">
        <f t="shared" si="43"/>
        <v>0</v>
      </c>
      <c r="AB86" s="16">
        <f t="shared" si="43"/>
        <v>164</v>
      </c>
      <c r="AC86" s="16">
        <f t="shared" si="43"/>
        <v>0</v>
      </c>
      <c r="AD86" s="16">
        <f t="shared" si="43"/>
        <v>-86</v>
      </c>
      <c r="AE86" s="16">
        <f t="shared" si="43"/>
        <v>211</v>
      </c>
      <c r="AF86" s="16">
        <f t="shared" si="43"/>
        <v>132</v>
      </c>
      <c r="AG86" s="16">
        <f t="shared" si="43"/>
        <v>0</v>
      </c>
      <c r="AH86" s="16">
        <f t="shared" si="43"/>
        <v>0</v>
      </c>
      <c r="AI86" s="16">
        <f t="shared" si="43"/>
        <v>0</v>
      </c>
      <c r="AJ86" s="17">
        <f>SUM(E86:P86)</f>
        <v>1636</v>
      </c>
    </row>
    <row r="87" spans="2:36">
      <c r="B87" s="18" t="s">
        <v>60</v>
      </c>
      <c r="C87" s="16"/>
      <c r="D87" s="16"/>
      <c r="E87" s="16">
        <f>(E64+E65)-E66-E67-E68-E69-E70-E71-E72-E73</f>
        <v>0</v>
      </c>
      <c r="F87" s="16">
        <f t="shared" ref="F87:AI87" si="44">(F64+F65)-F66-F67-F68-F69-F70-F71-F72-F73</f>
        <v>0</v>
      </c>
      <c r="G87" s="16">
        <f t="shared" si="44"/>
        <v>24.039999999999964</v>
      </c>
      <c r="H87" s="16">
        <f t="shared" si="44"/>
        <v>173</v>
      </c>
      <c r="I87" s="16">
        <f t="shared" si="44"/>
        <v>237.96000000000004</v>
      </c>
      <c r="J87" s="16">
        <f t="shared" si="44"/>
        <v>277</v>
      </c>
      <c r="K87" s="16">
        <f t="shared" si="44"/>
        <v>198</v>
      </c>
      <c r="L87" s="16">
        <f t="shared" si="44"/>
        <v>0</v>
      </c>
      <c r="M87" s="16">
        <f t="shared" si="44"/>
        <v>0</v>
      </c>
      <c r="N87" s="16">
        <f t="shared" si="44"/>
        <v>311</v>
      </c>
      <c r="O87" s="16">
        <f t="shared" si="44"/>
        <v>151</v>
      </c>
      <c r="P87" s="16">
        <f t="shared" si="44"/>
        <v>199</v>
      </c>
      <c r="Q87" s="16">
        <f t="shared" si="44"/>
        <v>178</v>
      </c>
      <c r="R87" s="16">
        <f t="shared" si="44"/>
        <v>116</v>
      </c>
      <c r="S87" s="16">
        <f t="shared" si="44"/>
        <v>201</v>
      </c>
      <c r="T87" s="16">
        <f t="shared" si="44"/>
        <v>0</v>
      </c>
      <c r="U87" s="16">
        <f t="shared" si="44"/>
        <v>14</v>
      </c>
      <c r="V87" s="16">
        <f t="shared" si="44"/>
        <v>211</v>
      </c>
      <c r="W87" s="16">
        <f t="shared" si="44"/>
        <v>242</v>
      </c>
      <c r="X87" s="16">
        <f t="shared" si="44"/>
        <v>247</v>
      </c>
      <c r="Y87" s="16">
        <f t="shared" si="44"/>
        <v>99</v>
      </c>
      <c r="Z87" s="16">
        <f t="shared" si="44"/>
        <v>0</v>
      </c>
      <c r="AA87" s="16">
        <f t="shared" si="44"/>
        <v>0</v>
      </c>
      <c r="AB87" s="16">
        <f t="shared" si="44"/>
        <v>158</v>
      </c>
      <c r="AC87" s="16">
        <f t="shared" si="44"/>
        <v>0</v>
      </c>
      <c r="AD87" s="16">
        <f t="shared" si="44"/>
        <v>-228</v>
      </c>
      <c r="AE87" s="16">
        <f t="shared" si="44"/>
        <v>205</v>
      </c>
      <c r="AF87" s="16">
        <f t="shared" si="44"/>
        <v>-82</v>
      </c>
      <c r="AG87" s="16">
        <f t="shared" si="44"/>
        <v>0</v>
      </c>
      <c r="AH87" s="16">
        <f t="shared" si="44"/>
        <v>0</v>
      </c>
      <c r="AI87" s="16">
        <f t="shared" si="44"/>
        <v>0</v>
      </c>
      <c r="AJ87" s="17"/>
    </row>
    <row r="88" spans="2:36">
      <c r="B88" s="18" t="s">
        <v>52</v>
      </c>
      <c r="C88" s="16"/>
      <c r="D88" s="16"/>
      <c r="E88" s="16">
        <f>E66</f>
        <v>0</v>
      </c>
      <c r="F88" s="16">
        <f t="shared" ref="F88:AI88" si="45">F66</f>
        <v>0</v>
      </c>
      <c r="G88" s="16">
        <f t="shared" si="45"/>
        <v>0</v>
      </c>
      <c r="H88" s="16">
        <f t="shared" si="45"/>
        <v>0</v>
      </c>
      <c r="I88" s="16">
        <f t="shared" si="45"/>
        <v>0</v>
      </c>
      <c r="J88" s="16">
        <f t="shared" si="45"/>
        <v>0</v>
      </c>
      <c r="K88" s="16">
        <f t="shared" si="45"/>
        <v>0</v>
      </c>
      <c r="L88" s="16">
        <f t="shared" si="45"/>
        <v>0</v>
      </c>
      <c r="M88" s="16">
        <f t="shared" si="45"/>
        <v>0</v>
      </c>
      <c r="N88" s="16">
        <f t="shared" si="45"/>
        <v>0</v>
      </c>
      <c r="O88" s="16">
        <f t="shared" si="45"/>
        <v>0</v>
      </c>
      <c r="P88" s="16">
        <f t="shared" si="45"/>
        <v>0</v>
      </c>
      <c r="Q88" s="16">
        <f t="shared" si="45"/>
        <v>0</v>
      </c>
      <c r="R88" s="16">
        <f t="shared" si="45"/>
        <v>0</v>
      </c>
      <c r="S88" s="16">
        <f t="shared" si="45"/>
        <v>0</v>
      </c>
      <c r="T88" s="16">
        <f t="shared" si="45"/>
        <v>0</v>
      </c>
      <c r="U88" s="16">
        <f t="shared" si="45"/>
        <v>0</v>
      </c>
      <c r="V88" s="16">
        <f t="shared" si="45"/>
        <v>0</v>
      </c>
      <c r="W88" s="16">
        <f t="shared" si="45"/>
        <v>0</v>
      </c>
      <c r="X88" s="16">
        <f t="shared" si="45"/>
        <v>0</v>
      </c>
      <c r="Y88" s="16">
        <f t="shared" si="45"/>
        <v>0</v>
      </c>
      <c r="Z88" s="16">
        <f t="shared" si="45"/>
        <v>0</v>
      </c>
      <c r="AA88" s="16">
        <f t="shared" si="45"/>
        <v>0</v>
      </c>
      <c r="AB88" s="16">
        <f t="shared" si="45"/>
        <v>0</v>
      </c>
      <c r="AC88" s="16">
        <f t="shared" si="45"/>
        <v>0</v>
      </c>
      <c r="AD88" s="16">
        <f t="shared" si="45"/>
        <v>0</v>
      </c>
      <c r="AE88" s="16">
        <f t="shared" si="45"/>
        <v>0</v>
      </c>
      <c r="AF88" s="16">
        <f t="shared" si="45"/>
        <v>0</v>
      </c>
      <c r="AG88" s="16">
        <f t="shared" si="45"/>
        <v>0</v>
      </c>
      <c r="AH88" s="16">
        <f t="shared" si="45"/>
        <v>0</v>
      </c>
      <c r="AI88" s="16">
        <f t="shared" si="45"/>
        <v>0</v>
      </c>
      <c r="AJ88" s="17"/>
    </row>
    <row r="89" spans="2:36">
      <c r="B89" s="18" t="s">
        <v>63</v>
      </c>
      <c r="C89" s="36"/>
      <c r="D89" s="16"/>
      <c r="E89" s="16">
        <f>E72</f>
        <v>0</v>
      </c>
      <c r="F89" s="16">
        <f t="shared" ref="F89:AI89" si="46">F72</f>
        <v>0</v>
      </c>
      <c r="G89" s="16">
        <f t="shared" si="46"/>
        <v>0.96000000000003638</v>
      </c>
      <c r="H89" s="16">
        <f t="shared" si="46"/>
        <v>0</v>
      </c>
      <c r="I89" s="16">
        <f t="shared" si="46"/>
        <v>3.0399999999999636</v>
      </c>
      <c r="J89" s="16">
        <f t="shared" si="46"/>
        <v>3</v>
      </c>
      <c r="K89" s="16">
        <f t="shared" si="46"/>
        <v>0</v>
      </c>
      <c r="L89" s="16">
        <f t="shared" si="46"/>
        <v>0</v>
      </c>
      <c r="M89" s="16">
        <f t="shared" si="46"/>
        <v>0</v>
      </c>
      <c r="N89" s="16">
        <f t="shared" si="46"/>
        <v>5</v>
      </c>
      <c r="O89" s="16">
        <f t="shared" si="46"/>
        <v>6</v>
      </c>
      <c r="P89" s="16">
        <f t="shared" si="46"/>
        <v>8</v>
      </c>
      <c r="Q89" s="16">
        <f t="shared" si="46"/>
        <v>5</v>
      </c>
      <c r="R89" s="16">
        <f t="shared" si="46"/>
        <v>7</v>
      </c>
      <c r="S89" s="16">
        <f t="shared" si="46"/>
        <v>4</v>
      </c>
      <c r="T89" s="16">
        <f t="shared" si="46"/>
        <v>0</v>
      </c>
      <c r="U89" s="16">
        <f t="shared" si="46"/>
        <v>0</v>
      </c>
      <c r="V89" s="16">
        <f t="shared" si="46"/>
        <v>5</v>
      </c>
      <c r="W89" s="16">
        <f t="shared" si="46"/>
        <v>3</v>
      </c>
      <c r="X89" s="16">
        <f t="shared" si="46"/>
        <v>2</v>
      </c>
      <c r="Y89" s="16">
        <f t="shared" si="46"/>
        <v>1</v>
      </c>
      <c r="Z89" s="16">
        <f t="shared" si="46"/>
        <v>0</v>
      </c>
      <c r="AA89" s="16">
        <f t="shared" si="46"/>
        <v>0</v>
      </c>
      <c r="AB89" s="16">
        <f t="shared" si="46"/>
        <v>1</v>
      </c>
      <c r="AC89" s="16">
        <f t="shared" si="46"/>
        <v>0</v>
      </c>
      <c r="AD89" s="16">
        <f t="shared" si="46"/>
        <v>124</v>
      </c>
      <c r="AE89" s="16">
        <f t="shared" si="46"/>
        <v>0</v>
      </c>
      <c r="AF89" s="16">
        <f t="shared" si="46"/>
        <v>214</v>
      </c>
      <c r="AG89" s="16">
        <f t="shared" si="46"/>
        <v>0</v>
      </c>
      <c r="AH89" s="16">
        <f t="shared" si="46"/>
        <v>0</v>
      </c>
      <c r="AI89" s="16">
        <f t="shared" si="46"/>
        <v>0</v>
      </c>
      <c r="AJ89" s="17"/>
    </row>
    <row r="90" spans="2:36">
      <c r="B90" s="18" t="s">
        <v>62</v>
      </c>
      <c r="C90" s="36"/>
      <c r="D90" s="16"/>
      <c r="E90" s="16">
        <f>E71</f>
        <v>0</v>
      </c>
      <c r="F90" s="16">
        <f t="shared" ref="F90:AI90" si="47">F71</f>
        <v>0</v>
      </c>
      <c r="G90" s="16">
        <f t="shared" si="47"/>
        <v>0</v>
      </c>
      <c r="H90" s="16">
        <f t="shared" si="47"/>
        <v>4</v>
      </c>
      <c r="I90" s="16">
        <f t="shared" si="47"/>
        <v>12</v>
      </c>
      <c r="J90" s="16">
        <f t="shared" si="47"/>
        <v>4</v>
      </c>
      <c r="K90" s="16">
        <f t="shared" si="47"/>
        <v>6</v>
      </c>
      <c r="L90" s="16">
        <f t="shared" si="47"/>
        <v>0</v>
      </c>
      <c r="M90" s="16">
        <f t="shared" si="47"/>
        <v>0</v>
      </c>
      <c r="N90" s="16">
        <f t="shared" si="47"/>
        <v>2</v>
      </c>
      <c r="O90" s="16">
        <f t="shared" si="47"/>
        <v>4</v>
      </c>
      <c r="P90" s="16">
        <f t="shared" si="47"/>
        <v>7</v>
      </c>
      <c r="Q90" s="16">
        <f t="shared" si="47"/>
        <v>0</v>
      </c>
      <c r="R90" s="16">
        <f t="shared" si="47"/>
        <v>12</v>
      </c>
      <c r="S90" s="16">
        <f t="shared" si="47"/>
        <v>2</v>
      </c>
      <c r="T90" s="16">
        <f t="shared" si="47"/>
        <v>0</v>
      </c>
      <c r="U90" s="16">
        <f t="shared" si="47"/>
        <v>0</v>
      </c>
      <c r="V90" s="16">
        <f t="shared" si="47"/>
        <v>11</v>
      </c>
      <c r="W90" s="16">
        <f t="shared" si="47"/>
        <v>6</v>
      </c>
      <c r="X90" s="16">
        <f t="shared" si="47"/>
        <v>6</v>
      </c>
      <c r="Y90" s="16">
        <f t="shared" si="47"/>
        <v>1</v>
      </c>
      <c r="Z90" s="16">
        <f t="shared" si="47"/>
        <v>0</v>
      </c>
      <c r="AA90" s="16">
        <f t="shared" si="47"/>
        <v>0</v>
      </c>
      <c r="AB90" s="16">
        <f t="shared" si="47"/>
        <v>5</v>
      </c>
      <c r="AC90" s="16">
        <f t="shared" si="47"/>
        <v>0</v>
      </c>
      <c r="AD90" s="16">
        <f t="shared" si="47"/>
        <v>18</v>
      </c>
      <c r="AE90" s="16">
        <f t="shared" si="47"/>
        <v>6</v>
      </c>
      <c r="AF90" s="16">
        <f t="shared" si="47"/>
        <v>0</v>
      </c>
      <c r="AG90" s="16">
        <f t="shared" si="47"/>
        <v>0</v>
      </c>
      <c r="AH90" s="16">
        <f t="shared" si="47"/>
        <v>0</v>
      </c>
      <c r="AI90" s="16">
        <f t="shared" si="47"/>
        <v>0</v>
      </c>
      <c r="AJ90" s="17"/>
    </row>
    <row r="91" spans="2:36">
      <c r="B91" s="18" t="s">
        <v>141</v>
      </c>
      <c r="C91" s="16"/>
      <c r="D91" s="16"/>
      <c r="E91" s="16">
        <f>E73</f>
        <v>0</v>
      </c>
      <c r="F91" s="16">
        <f t="shared" ref="F91:AI91" si="48">F73</f>
        <v>0</v>
      </c>
      <c r="G91" s="16">
        <f t="shared" si="48"/>
        <v>0</v>
      </c>
      <c r="H91" s="16">
        <f t="shared" si="48"/>
        <v>0</v>
      </c>
      <c r="I91" s="16">
        <f t="shared" si="48"/>
        <v>0</v>
      </c>
      <c r="J91" s="16">
        <f t="shared" si="48"/>
        <v>0</v>
      </c>
      <c r="K91" s="16">
        <f t="shared" si="48"/>
        <v>0</v>
      </c>
      <c r="L91" s="16">
        <f t="shared" si="48"/>
        <v>0</v>
      </c>
      <c r="M91" s="16">
        <f t="shared" si="48"/>
        <v>0</v>
      </c>
      <c r="N91" s="16">
        <f t="shared" si="48"/>
        <v>0</v>
      </c>
      <c r="O91" s="16">
        <f t="shared" si="48"/>
        <v>0</v>
      </c>
      <c r="P91" s="16">
        <f t="shared" si="48"/>
        <v>0</v>
      </c>
      <c r="Q91" s="16">
        <f t="shared" si="48"/>
        <v>0</v>
      </c>
      <c r="R91" s="16">
        <f t="shared" si="48"/>
        <v>0</v>
      </c>
      <c r="S91" s="16">
        <f t="shared" si="48"/>
        <v>0</v>
      </c>
      <c r="T91" s="16">
        <f t="shared" si="48"/>
        <v>0</v>
      </c>
      <c r="U91" s="16">
        <f t="shared" si="48"/>
        <v>0</v>
      </c>
      <c r="V91" s="16">
        <f t="shared" si="48"/>
        <v>0</v>
      </c>
      <c r="W91" s="16">
        <f t="shared" si="48"/>
        <v>0</v>
      </c>
      <c r="X91" s="16">
        <f t="shared" si="48"/>
        <v>0</v>
      </c>
      <c r="Y91" s="16">
        <f t="shared" si="48"/>
        <v>0</v>
      </c>
      <c r="Z91" s="16">
        <f t="shared" si="48"/>
        <v>0</v>
      </c>
      <c r="AA91" s="16">
        <f t="shared" si="48"/>
        <v>0</v>
      </c>
      <c r="AB91" s="16">
        <f t="shared" si="48"/>
        <v>0</v>
      </c>
      <c r="AC91" s="16">
        <f t="shared" si="48"/>
        <v>0</v>
      </c>
      <c r="AD91" s="16">
        <f t="shared" si="48"/>
        <v>0</v>
      </c>
      <c r="AE91" s="16">
        <f t="shared" si="48"/>
        <v>0</v>
      </c>
      <c r="AF91" s="16">
        <f t="shared" si="48"/>
        <v>0</v>
      </c>
      <c r="AG91" s="16">
        <f t="shared" si="48"/>
        <v>0</v>
      </c>
      <c r="AH91" s="16">
        <f t="shared" si="48"/>
        <v>0</v>
      </c>
      <c r="AI91" s="16">
        <f t="shared" si="48"/>
        <v>0</v>
      </c>
      <c r="AJ91" s="17"/>
    </row>
    <row r="92" spans="2:36">
      <c r="B92" s="15" t="s">
        <v>61</v>
      </c>
      <c r="C92" s="16"/>
      <c r="D92" s="16"/>
      <c r="E92" s="16">
        <f>SUM(E93:E96)</f>
        <v>0</v>
      </c>
      <c r="F92" s="16">
        <f t="shared" ref="F92:AI92" si="49">SUM(F93:F96)</f>
        <v>0</v>
      </c>
      <c r="G92" s="16">
        <f t="shared" si="49"/>
        <v>3</v>
      </c>
      <c r="H92" s="16">
        <f t="shared" si="49"/>
        <v>25</v>
      </c>
      <c r="I92" s="16">
        <f t="shared" si="49"/>
        <v>40</v>
      </c>
      <c r="J92" s="16">
        <f t="shared" si="49"/>
        <v>37</v>
      </c>
      <c r="K92" s="16">
        <f t="shared" si="49"/>
        <v>17</v>
      </c>
      <c r="L92" s="16">
        <f t="shared" si="49"/>
        <v>0</v>
      </c>
      <c r="M92" s="16">
        <f t="shared" si="49"/>
        <v>0</v>
      </c>
      <c r="N92" s="16">
        <f t="shared" si="49"/>
        <v>17</v>
      </c>
      <c r="O92" s="16">
        <f t="shared" si="49"/>
        <v>9</v>
      </c>
      <c r="P92" s="16">
        <f t="shared" si="49"/>
        <v>55</v>
      </c>
      <c r="Q92" s="16">
        <f t="shared" si="49"/>
        <v>33</v>
      </c>
      <c r="R92" s="16">
        <f t="shared" si="49"/>
        <v>26</v>
      </c>
      <c r="S92" s="16">
        <f t="shared" si="49"/>
        <v>16</v>
      </c>
      <c r="T92" s="16">
        <f t="shared" si="49"/>
        <v>0</v>
      </c>
      <c r="U92" s="16">
        <f t="shared" si="49"/>
        <v>1</v>
      </c>
      <c r="V92" s="16">
        <f t="shared" si="49"/>
        <v>55</v>
      </c>
      <c r="W92" s="16">
        <f t="shared" si="49"/>
        <v>45</v>
      </c>
      <c r="X92" s="16">
        <f t="shared" si="49"/>
        <v>11</v>
      </c>
      <c r="Y92" s="16">
        <f t="shared" si="49"/>
        <v>7</v>
      </c>
      <c r="Z92" s="16">
        <f t="shared" si="49"/>
        <v>0</v>
      </c>
      <c r="AA92" s="16">
        <f t="shared" si="49"/>
        <v>0</v>
      </c>
      <c r="AB92" s="16">
        <f t="shared" si="49"/>
        <v>60</v>
      </c>
      <c r="AC92" s="16">
        <f t="shared" si="49"/>
        <v>0</v>
      </c>
      <c r="AD92" s="16">
        <f t="shared" si="49"/>
        <v>86</v>
      </c>
      <c r="AE92" s="16">
        <f t="shared" si="49"/>
        <v>53</v>
      </c>
      <c r="AF92" s="16">
        <f t="shared" si="49"/>
        <v>36</v>
      </c>
      <c r="AG92" s="16">
        <f t="shared" si="49"/>
        <v>0</v>
      </c>
      <c r="AH92" s="16">
        <f t="shared" si="49"/>
        <v>0</v>
      </c>
      <c r="AI92" s="16">
        <f t="shared" si="49"/>
        <v>0</v>
      </c>
      <c r="AJ92" s="17">
        <f>SUM(E92:P92)</f>
        <v>203</v>
      </c>
    </row>
    <row r="93" spans="2:36">
      <c r="B93" s="18" t="s">
        <v>65</v>
      </c>
      <c r="C93" s="16"/>
      <c r="D93" s="16"/>
      <c r="E93" s="16">
        <f>(E67)</f>
        <v>0</v>
      </c>
      <c r="F93" s="16">
        <f t="shared" ref="F93:AI93" si="50">(F67)</f>
        <v>0</v>
      </c>
      <c r="G93" s="16">
        <f t="shared" si="50"/>
        <v>0</v>
      </c>
      <c r="H93" s="16">
        <f t="shared" si="50"/>
        <v>9</v>
      </c>
      <c r="I93" s="16">
        <f t="shared" si="50"/>
        <v>28</v>
      </c>
      <c r="J93" s="16">
        <f t="shared" si="50"/>
        <v>31</v>
      </c>
      <c r="K93" s="16">
        <f t="shared" si="50"/>
        <v>8</v>
      </c>
      <c r="L93" s="16">
        <f t="shared" si="50"/>
        <v>0</v>
      </c>
      <c r="M93" s="16">
        <f t="shared" si="50"/>
        <v>0</v>
      </c>
      <c r="N93" s="16">
        <f t="shared" si="50"/>
        <v>0</v>
      </c>
      <c r="O93" s="16">
        <f t="shared" si="50"/>
        <v>0</v>
      </c>
      <c r="P93" s="16">
        <f t="shared" si="50"/>
        <v>42</v>
      </c>
      <c r="Q93" s="16">
        <f t="shared" si="50"/>
        <v>24</v>
      </c>
      <c r="R93" s="16">
        <f t="shared" si="50"/>
        <v>19</v>
      </c>
      <c r="S93" s="16">
        <f t="shared" si="50"/>
        <v>0</v>
      </c>
      <c r="T93" s="16">
        <f t="shared" si="50"/>
        <v>0</v>
      </c>
      <c r="U93" s="16">
        <f t="shared" si="50"/>
        <v>0</v>
      </c>
      <c r="V93" s="16">
        <f t="shared" si="50"/>
        <v>44</v>
      </c>
      <c r="W93" s="16">
        <f t="shared" si="50"/>
        <v>32</v>
      </c>
      <c r="X93" s="16">
        <f t="shared" si="50"/>
        <v>0</v>
      </c>
      <c r="Y93" s="16">
        <f t="shared" si="50"/>
        <v>0</v>
      </c>
      <c r="Z93" s="16">
        <f t="shared" si="50"/>
        <v>0</v>
      </c>
      <c r="AA93" s="16">
        <f t="shared" si="50"/>
        <v>0</v>
      </c>
      <c r="AB93" s="16">
        <f t="shared" si="50"/>
        <v>44</v>
      </c>
      <c r="AC93" s="16">
        <f t="shared" si="50"/>
        <v>0</v>
      </c>
      <c r="AD93" s="16">
        <f t="shared" si="50"/>
        <v>84</v>
      </c>
      <c r="AE93" s="16">
        <f t="shared" si="50"/>
        <v>26</v>
      </c>
      <c r="AF93" s="16">
        <f t="shared" si="50"/>
        <v>21</v>
      </c>
      <c r="AG93" s="16">
        <f t="shared" si="50"/>
        <v>0</v>
      </c>
      <c r="AH93" s="16">
        <f t="shared" si="50"/>
        <v>0</v>
      </c>
      <c r="AI93" s="16">
        <f t="shared" si="50"/>
        <v>0</v>
      </c>
      <c r="AJ93" s="17"/>
    </row>
    <row r="94" spans="2:36">
      <c r="B94" s="18" t="s">
        <v>68</v>
      </c>
      <c r="C94" s="16"/>
      <c r="D94" s="16"/>
      <c r="E94" s="16">
        <f>E69</f>
        <v>0</v>
      </c>
      <c r="F94" s="16">
        <f t="shared" ref="F94:AI94" si="51">F69</f>
        <v>0</v>
      </c>
      <c r="G94" s="16">
        <f t="shared" si="51"/>
        <v>2</v>
      </c>
      <c r="H94" s="16">
        <f t="shared" si="51"/>
        <v>14</v>
      </c>
      <c r="I94" s="16">
        <f t="shared" si="51"/>
        <v>11</v>
      </c>
      <c r="J94" s="16">
        <f t="shared" si="51"/>
        <v>5</v>
      </c>
      <c r="K94" s="16">
        <f t="shared" si="51"/>
        <v>8</v>
      </c>
      <c r="L94" s="16">
        <f t="shared" si="51"/>
        <v>0</v>
      </c>
      <c r="M94" s="16">
        <f t="shared" si="51"/>
        <v>0</v>
      </c>
      <c r="N94" s="16">
        <f t="shared" si="51"/>
        <v>16</v>
      </c>
      <c r="O94" s="16">
        <f t="shared" si="51"/>
        <v>8</v>
      </c>
      <c r="P94" s="16">
        <f t="shared" si="51"/>
        <v>12</v>
      </c>
      <c r="Q94" s="16">
        <f t="shared" si="51"/>
        <v>9</v>
      </c>
      <c r="R94" s="16">
        <f t="shared" si="51"/>
        <v>6</v>
      </c>
      <c r="S94" s="16">
        <f t="shared" si="51"/>
        <v>15</v>
      </c>
      <c r="T94" s="16">
        <f t="shared" si="51"/>
        <v>0</v>
      </c>
      <c r="U94" s="16">
        <f t="shared" si="51"/>
        <v>0</v>
      </c>
      <c r="V94" s="16">
        <f t="shared" si="51"/>
        <v>10</v>
      </c>
      <c r="W94" s="16">
        <f t="shared" si="51"/>
        <v>12</v>
      </c>
      <c r="X94" s="16">
        <f t="shared" si="51"/>
        <v>10</v>
      </c>
      <c r="Y94" s="16">
        <f t="shared" si="51"/>
        <v>6</v>
      </c>
      <c r="Z94" s="16">
        <f t="shared" si="51"/>
        <v>0</v>
      </c>
      <c r="AA94" s="16">
        <f t="shared" si="51"/>
        <v>0</v>
      </c>
      <c r="AB94" s="16">
        <f t="shared" si="51"/>
        <v>15</v>
      </c>
      <c r="AC94" s="16">
        <f t="shared" si="51"/>
        <v>0</v>
      </c>
      <c r="AD94" s="16">
        <f t="shared" si="51"/>
        <v>0</v>
      </c>
      <c r="AE94" s="16">
        <f t="shared" si="51"/>
        <v>26</v>
      </c>
      <c r="AF94" s="16">
        <f t="shared" si="51"/>
        <v>15</v>
      </c>
      <c r="AG94" s="16">
        <f t="shared" si="51"/>
        <v>0</v>
      </c>
      <c r="AH94" s="16">
        <f t="shared" si="51"/>
        <v>0</v>
      </c>
      <c r="AI94" s="16">
        <f t="shared" si="51"/>
        <v>0</v>
      </c>
      <c r="AJ94" s="17"/>
    </row>
    <row r="95" spans="2:36">
      <c r="B95" s="18" t="s">
        <v>96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7"/>
    </row>
    <row r="96" spans="2:36">
      <c r="B96" s="18" t="s">
        <v>69</v>
      </c>
      <c r="C96" s="16"/>
      <c r="D96" s="16"/>
      <c r="E96" s="16">
        <f>E70</f>
        <v>0</v>
      </c>
      <c r="F96" s="16">
        <f t="shared" ref="F96:AI96" si="52">F70</f>
        <v>0</v>
      </c>
      <c r="G96" s="16">
        <f t="shared" si="52"/>
        <v>1</v>
      </c>
      <c r="H96" s="16">
        <f t="shared" si="52"/>
        <v>2</v>
      </c>
      <c r="I96" s="16">
        <f t="shared" si="52"/>
        <v>1</v>
      </c>
      <c r="J96" s="16">
        <f t="shared" si="52"/>
        <v>1</v>
      </c>
      <c r="K96" s="16">
        <f t="shared" si="52"/>
        <v>1</v>
      </c>
      <c r="L96" s="16">
        <f t="shared" si="52"/>
        <v>0</v>
      </c>
      <c r="M96" s="16">
        <f t="shared" si="52"/>
        <v>0</v>
      </c>
      <c r="N96" s="16">
        <f t="shared" si="52"/>
        <v>1</v>
      </c>
      <c r="O96" s="16">
        <f t="shared" si="52"/>
        <v>1</v>
      </c>
      <c r="P96" s="16">
        <f t="shared" si="52"/>
        <v>1</v>
      </c>
      <c r="Q96" s="16">
        <f t="shared" si="52"/>
        <v>0</v>
      </c>
      <c r="R96" s="16">
        <f t="shared" si="52"/>
        <v>1</v>
      </c>
      <c r="S96" s="16">
        <f t="shared" si="52"/>
        <v>1</v>
      </c>
      <c r="T96" s="16">
        <f t="shared" si="52"/>
        <v>0</v>
      </c>
      <c r="U96" s="16">
        <f t="shared" si="52"/>
        <v>1</v>
      </c>
      <c r="V96" s="16">
        <f t="shared" si="52"/>
        <v>1</v>
      </c>
      <c r="W96" s="16">
        <f t="shared" si="52"/>
        <v>1</v>
      </c>
      <c r="X96" s="16">
        <f t="shared" si="52"/>
        <v>1</v>
      </c>
      <c r="Y96" s="16">
        <f t="shared" si="52"/>
        <v>1</v>
      </c>
      <c r="Z96" s="16">
        <f t="shared" si="52"/>
        <v>0</v>
      </c>
      <c r="AA96" s="16">
        <f t="shared" si="52"/>
        <v>0</v>
      </c>
      <c r="AB96" s="16">
        <f t="shared" si="52"/>
        <v>1</v>
      </c>
      <c r="AC96" s="16">
        <f t="shared" si="52"/>
        <v>0</v>
      </c>
      <c r="AD96" s="16">
        <f t="shared" si="52"/>
        <v>2</v>
      </c>
      <c r="AE96" s="16">
        <f t="shared" si="52"/>
        <v>1</v>
      </c>
      <c r="AF96" s="16">
        <f t="shared" si="52"/>
        <v>0</v>
      </c>
      <c r="AG96" s="16">
        <f t="shared" si="52"/>
        <v>0</v>
      </c>
      <c r="AH96" s="16">
        <f t="shared" si="52"/>
        <v>0</v>
      </c>
      <c r="AI96" s="16">
        <f t="shared" si="52"/>
        <v>0</v>
      </c>
      <c r="AJ96" s="17"/>
    </row>
    <row r="97" spans="1:36">
      <c r="A97" s="3" t="s">
        <v>120</v>
      </c>
      <c r="B97" s="15" t="s">
        <v>72</v>
      </c>
      <c r="C97" s="16"/>
      <c r="D97" s="16"/>
      <c r="E97" s="16">
        <f>SUM(E98:E99)</f>
        <v>0</v>
      </c>
      <c r="F97" s="16">
        <f t="shared" ref="F97:AI97" si="53">SUM(F98:F99)</f>
        <v>0</v>
      </c>
      <c r="G97" s="16">
        <f t="shared" si="53"/>
        <v>-4</v>
      </c>
      <c r="H97" s="16">
        <f t="shared" si="53"/>
        <v>-168</v>
      </c>
      <c r="I97" s="16">
        <f t="shared" si="53"/>
        <v>-64</v>
      </c>
      <c r="J97" s="16">
        <f t="shared" si="53"/>
        <v>-28</v>
      </c>
      <c r="K97" s="16">
        <f t="shared" si="53"/>
        <v>7</v>
      </c>
      <c r="L97" s="16">
        <f t="shared" si="53"/>
        <v>0</v>
      </c>
      <c r="M97" s="16">
        <f t="shared" si="53"/>
        <v>-78.219803735085591</v>
      </c>
      <c r="N97" s="16">
        <f t="shared" si="53"/>
        <v>-128.19513259061637</v>
      </c>
      <c r="O97" s="16">
        <f t="shared" si="53"/>
        <v>-101</v>
      </c>
      <c r="P97" s="16">
        <f t="shared" si="53"/>
        <v>-94.797083838138974</v>
      </c>
      <c r="Q97" s="16">
        <f t="shared" si="53"/>
        <v>-60.100835565974656</v>
      </c>
      <c r="R97" s="16">
        <f t="shared" si="53"/>
        <v>10.425465082584871</v>
      </c>
      <c r="S97" s="16">
        <f t="shared" si="53"/>
        <v>-48.183775510204178</v>
      </c>
      <c r="T97" s="16">
        <f t="shared" si="53"/>
        <v>0</v>
      </c>
      <c r="U97" s="16">
        <f t="shared" si="53"/>
        <v>1</v>
      </c>
      <c r="V97" s="16">
        <f t="shared" si="53"/>
        <v>7</v>
      </c>
      <c r="W97" s="16">
        <f t="shared" si="53"/>
        <v>-62.461528561888933</v>
      </c>
      <c r="X97" s="16">
        <f t="shared" si="53"/>
        <v>-40.200281135789197</v>
      </c>
      <c r="Y97" s="16">
        <f t="shared" si="53"/>
        <v>-76.884910485933503</v>
      </c>
      <c r="Z97" s="16">
        <f t="shared" si="53"/>
        <v>-16.162550771730494</v>
      </c>
      <c r="AA97" s="16">
        <f t="shared" si="53"/>
        <v>0</v>
      </c>
      <c r="AB97" s="16">
        <f t="shared" si="53"/>
        <v>-105.03687664041995</v>
      </c>
      <c r="AC97" s="16">
        <f t="shared" si="53"/>
        <v>0</v>
      </c>
      <c r="AD97" s="16">
        <f t="shared" si="53"/>
        <v>163</v>
      </c>
      <c r="AE97" s="16">
        <f t="shared" si="53"/>
        <v>-211.14070152216982</v>
      </c>
      <c r="AF97" s="16">
        <f t="shared" si="53"/>
        <v>-28.851570964247017</v>
      </c>
      <c r="AG97" s="16">
        <f t="shared" si="53"/>
        <v>0</v>
      </c>
      <c r="AH97" s="16">
        <f t="shared" si="53"/>
        <v>0</v>
      </c>
      <c r="AI97" s="16">
        <f t="shared" si="53"/>
        <v>0</v>
      </c>
      <c r="AJ97" s="17">
        <f>SUM(E97:P97)</f>
        <v>-659.21202016384098</v>
      </c>
    </row>
    <row r="98" spans="1:36">
      <c r="B98" s="18" t="s">
        <v>73</v>
      </c>
      <c r="C98" s="16"/>
      <c r="D98" s="16"/>
      <c r="E98" s="16">
        <f>E60-E61-E62-E63</f>
        <v>0</v>
      </c>
      <c r="F98" s="16">
        <f t="shared" ref="F98:AI98" si="54">F60-F61-F62-F63</f>
        <v>0</v>
      </c>
      <c r="G98" s="16">
        <f t="shared" si="54"/>
        <v>-26.700000000000728</v>
      </c>
      <c r="H98" s="16">
        <f t="shared" si="54"/>
        <v>-168</v>
      </c>
      <c r="I98" s="16">
        <f t="shared" si="54"/>
        <v>-120</v>
      </c>
      <c r="J98" s="16">
        <f t="shared" si="54"/>
        <v>-53.199999999998909</v>
      </c>
      <c r="K98" s="16">
        <f t="shared" si="54"/>
        <v>-17.300000000001091</v>
      </c>
      <c r="L98" s="16">
        <f t="shared" si="54"/>
        <v>0</v>
      </c>
      <c r="M98" s="16">
        <f t="shared" si="54"/>
        <v>-93.5</v>
      </c>
      <c r="N98" s="16">
        <f t="shared" si="54"/>
        <v>-148.69999999999891</v>
      </c>
      <c r="O98" s="16">
        <f t="shared" si="54"/>
        <v>-120</v>
      </c>
      <c r="P98" s="16">
        <f t="shared" si="54"/>
        <v>-107.89999999999964</v>
      </c>
      <c r="Q98" s="16">
        <f t="shared" si="54"/>
        <v>-74.600000000000364</v>
      </c>
      <c r="R98" s="16">
        <f t="shared" si="54"/>
        <v>-6.3999999999996362</v>
      </c>
      <c r="S98" s="16">
        <f t="shared" si="54"/>
        <v>-51.600000000000364</v>
      </c>
      <c r="T98" s="16">
        <f t="shared" si="54"/>
        <v>0</v>
      </c>
      <c r="U98" s="16">
        <f t="shared" si="54"/>
        <v>1</v>
      </c>
      <c r="V98" s="16">
        <f t="shared" si="54"/>
        <v>-19.600000000000364</v>
      </c>
      <c r="W98" s="16">
        <f t="shared" si="54"/>
        <v>-79.799999999999272</v>
      </c>
      <c r="X98" s="16">
        <f t="shared" si="54"/>
        <v>-45.200000000000728</v>
      </c>
      <c r="Y98" s="16">
        <f t="shared" si="54"/>
        <v>-84.5</v>
      </c>
      <c r="Z98" s="16">
        <f t="shared" si="54"/>
        <v>-30.100000000000364</v>
      </c>
      <c r="AA98" s="16">
        <f t="shared" si="54"/>
        <v>0</v>
      </c>
      <c r="AB98" s="16">
        <f t="shared" si="54"/>
        <v>-133.10000000000036</v>
      </c>
      <c r="AC98" s="16">
        <f t="shared" si="54"/>
        <v>-28.299999999999272</v>
      </c>
      <c r="AD98" s="16">
        <f t="shared" si="54"/>
        <v>134.79999999999927</v>
      </c>
      <c r="AE98" s="16">
        <f t="shared" si="54"/>
        <v>-215.19999999999891</v>
      </c>
      <c r="AF98" s="16">
        <f t="shared" si="54"/>
        <v>-35</v>
      </c>
      <c r="AG98" s="16">
        <f t="shared" si="54"/>
        <v>0</v>
      </c>
      <c r="AH98" s="16">
        <f t="shared" si="54"/>
        <v>0</v>
      </c>
      <c r="AI98" s="16">
        <f t="shared" si="54"/>
        <v>0</v>
      </c>
      <c r="AJ98" s="17"/>
    </row>
    <row r="99" spans="1:36">
      <c r="B99" s="18" t="s">
        <v>74</v>
      </c>
      <c r="C99" s="36">
        <v>0.75</v>
      </c>
      <c r="D99" s="16"/>
      <c r="E99" s="16">
        <f>E61-E103</f>
        <v>0</v>
      </c>
      <c r="F99" s="16">
        <f t="shared" ref="F99:AI99" si="55">F61-F103</f>
        <v>0</v>
      </c>
      <c r="G99" s="16">
        <f t="shared" si="55"/>
        <v>22.700000000000728</v>
      </c>
      <c r="H99" s="16">
        <f t="shared" si="55"/>
        <v>0</v>
      </c>
      <c r="I99" s="16">
        <f t="shared" si="55"/>
        <v>56</v>
      </c>
      <c r="J99" s="16">
        <f t="shared" si="55"/>
        <v>25.199999999998909</v>
      </c>
      <c r="K99" s="16">
        <f t="shared" si="55"/>
        <v>24.300000000001091</v>
      </c>
      <c r="L99" s="16">
        <f t="shared" si="55"/>
        <v>0</v>
      </c>
      <c r="M99" s="16">
        <f t="shared" si="55"/>
        <v>15.280196264914405</v>
      </c>
      <c r="N99" s="16">
        <f t="shared" si="55"/>
        <v>20.504867409382527</v>
      </c>
      <c r="O99" s="16">
        <f t="shared" si="55"/>
        <v>19</v>
      </c>
      <c r="P99" s="16">
        <f t="shared" si="55"/>
        <v>13.102916161860664</v>
      </c>
      <c r="Q99" s="16">
        <f t="shared" si="55"/>
        <v>14.499164434025708</v>
      </c>
      <c r="R99" s="16">
        <f t="shared" si="55"/>
        <v>16.825465082584508</v>
      </c>
      <c r="S99" s="16">
        <f t="shared" si="55"/>
        <v>3.4162244897961882</v>
      </c>
      <c r="T99" s="16">
        <f t="shared" si="55"/>
        <v>0</v>
      </c>
      <c r="U99" s="16">
        <f t="shared" si="55"/>
        <v>0</v>
      </c>
      <c r="V99" s="16">
        <f t="shared" si="55"/>
        <v>26.600000000000364</v>
      </c>
      <c r="W99" s="16">
        <f t="shared" si="55"/>
        <v>17.338471438110339</v>
      </c>
      <c r="X99" s="16">
        <f t="shared" si="55"/>
        <v>4.9997188642115304</v>
      </c>
      <c r="Y99" s="16">
        <f t="shared" si="55"/>
        <v>7.6150895140664971</v>
      </c>
      <c r="Z99" s="16">
        <f t="shared" si="55"/>
        <v>13.93744922826987</v>
      </c>
      <c r="AA99" s="16">
        <f t="shared" si="55"/>
        <v>0</v>
      </c>
      <c r="AB99" s="16">
        <f t="shared" si="55"/>
        <v>28.063123359580416</v>
      </c>
      <c r="AC99" s="16">
        <f t="shared" si="55"/>
        <v>28.299999999999272</v>
      </c>
      <c r="AD99" s="16">
        <f t="shared" si="55"/>
        <v>28.200000000000728</v>
      </c>
      <c r="AE99" s="16">
        <f t="shared" si="55"/>
        <v>4.0592984778290884</v>
      </c>
      <c r="AF99" s="16">
        <f t="shared" si="55"/>
        <v>6.1484290357529829</v>
      </c>
      <c r="AG99" s="16">
        <f t="shared" si="55"/>
        <v>0</v>
      </c>
      <c r="AH99" s="16">
        <f t="shared" si="55"/>
        <v>0</v>
      </c>
      <c r="AI99" s="16">
        <f t="shared" si="55"/>
        <v>0</v>
      </c>
      <c r="AJ99" s="17"/>
    </row>
    <row r="100" spans="1:36">
      <c r="B100" s="15" t="s">
        <v>75</v>
      </c>
      <c r="C100" s="16"/>
      <c r="D100" s="16"/>
      <c r="E100" s="16">
        <f>SUM(E101:E103)</f>
        <v>0</v>
      </c>
      <c r="F100" s="16">
        <f t="shared" ref="F100:AI100" si="56">SUM(F101:F103)</f>
        <v>0</v>
      </c>
      <c r="G100" s="16">
        <f t="shared" si="56"/>
        <v>8</v>
      </c>
      <c r="H100" s="16">
        <f t="shared" si="56"/>
        <v>179</v>
      </c>
      <c r="I100" s="16">
        <f t="shared" si="56"/>
        <v>132</v>
      </c>
      <c r="J100" s="16">
        <f t="shared" si="56"/>
        <v>103</v>
      </c>
      <c r="K100" s="16">
        <f t="shared" si="56"/>
        <v>60</v>
      </c>
      <c r="L100" s="16">
        <f t="shared" si="56"/>
        <v>0</v>
      </c>
      <c r="M100" s="16">
        <f t="shared" si="56"/>
        <v>78.219803735085591</v>
      </c>
      <c r="N100" s="16">
        <f t="shared" si="56"/>
        <v>158.19513259061637</v>
      </c>
      <c r="O100" s="16">
        <f t="shared" si="56"/>
        <v>164</v>
      </c>
      <c r="P100" s="16">
        <f t="shared" si="56"/>
        <v>149.79708383813897</v>
      </c>
      <c r="Q100" s="16">
        <f t="shared" si="56"/>
        <v>117.10083556597466</v>
      </c>
      <c r="R100" s="16">
        <f t="shared" si="56"/>
        <v>62.574534917415129</v>
      </c>
      <c r="S100" s="16">
        <f t="shared" si="56"/>
        <v>71.183775510204171</v>
      </c>
      <c r="T100" s="16">
        <f t="shared" si="56"/>
        <v>0</v>
      </c>
      <c r="U100" s="16">
        <f t="shared" si="56"/>
        <v>0</v>
      </c>
      <c r="V100" s="16">
        <f t="shared" si="56"/>
        <v>91</v>
      </c>
      <c r="W100" s="16">
        <f t="shared" si="56"/>
        <v>107.46152856188894</v>
      </c>
      <c r="X100" s="16">
        <f t="shared" si="56"/>
        <v>87.200281135789197</v>
      </c>
      <c r="Y100" s="16">
        <f t="shared" si="56"/>
        <v>83.884910485933503</v>
      </c>
      <c r="Z100" s="16">
        <f t="shared" si="56"/>
        <v>16.162550771730494</v>
      </c>
      <c r="AA100" s="16">
        <f t="shared" si="56"/>
        <v>0</v>
      </c>
      <c r="AB100" s="16">
        <f t="shared" si="56"/>
        <v>116.03687664041995</v>
      </c>
      <c r="AC100" s="16">
        <f t="shared" si="56"/>
        <v>0</v>
      </c>
      <c r="AD100" s="16">
        <f t="shared" si="56"/>
        <v>0</v>
      </c>
      <c r="AE100" s="16">
        <f t="shared" si="56"/>
        <v>240.14070152216982</v>
      </c>
      <c r="AF100" s="16">
        <f t="shared" si="56"/>
        <v>66.851570964247017</v>
      </c>
      <c r="AG100" s="16">
        <f t="shared" si="56"/>
        <v>0</v>
      </c>
      <c r="AH100" s="16">
        <f t="shared" si="56"/>
        <v>0</v>
      </c>
      <c r="AI100" s="16">
        <f t="shared" si="56"/>
        <v>0</v>
      </c>
      <c r="AJ100" s="17"/>
    </row>
    <row r="101" spans="1:36">
      <c r="B101" s="18" t="s">
        <v>66</v>
      </c>
      <c r="C101" s="16"/>
      <c r="D101" s="16"/>
      <c r="E101" s="16">
        <f>E62</f>
        <v>0</v>
      </c>
      <c r="F101" s="16">
        <f t="shared" ref="F101:AI102" si="57">F62</f>
        <v>0</v>
      </c>
      <c r="G101" s="16">
        <f t="shared" si="57"/>
        <v>2</v>
      </c>
      <c r="H101" s="16">
        <f t="shared" si="57"/>
        <v>7</v>
      </c>
      <c r="I101" s="16">
        <f t="shared" si="57"/>
        <v>6</v>
      </c>
      <c r="J101" s="16">
        <f t="shared" si="57"/>
        <v>9</v>
      </c>
      <c r="K101" s="16">
        <f t="shared" si="57"/>
        <v>1</v>
      </c>
      <c r="L101" s="16">
        <f t="shared" si="57"/>
        <v>0</v>
      </c>
      <c r="M101" s="16">
        <f t="shared" si="57"/>
        <v>71</v>
      </c>
      <c r="N101" s="16">
        <f t="shared" si="57"/>
        <v>0</v>
      </c>
      <c r="O101" s="16">
        <f t="shared" si="57"/>
        <v>0</v>
      </c>
      <c r="P101" s="16">
        <f t="shared" si="57"/>
        <v>13</v>
      </c>
      <c r="Q101" s="16">
        <f t="shared" si="57"/>
        <v>4</v>
      </c>
      <c r="R101" s="16">
        <f t="shared" si="57"/>
        <v>6</v>
      </c>
      <c r="S101" s="16">
        <f t="shared" si="57"/>
        <v>0</v>
      </c>
      <c r="T101" s="16">
        <f t="shared" si="57"/>
        <v>0</v>
      </c>
      <c r="U101" s="16">
        <f t="shared" si="57"/>
        <v>0</v>
      </c>
      <c r="V101" s="16">
        <f t="shared" si="57"/>
        <v>11</v>
      </c>
      <c r="W101" s="16">
        <f t="shared" si="57"/>
        <v>8</v>
      </c>
      <c r="X101" s="16">
        <f t="shared" si="57"/>
        <v>0</v>
      </c>
      <c r="Y101" s="16">
        <f t="shared" si="57"/>
        <v>0</v>
      </c>
      <c r="Z101" s="16">
        <f t="shared" si="57"/>
        <v>0</v>
      </c>
      <c r="AA101" s="16">
        <f t="shared" si="57"/>
        <v>0</v>
      </c>
      <c r="AB101" s="16">
        <f t="shared" si="57"/>
        <v>10</v>
      </c>
      <c r="AC101" s="16">
        <f t="shared" si="57"/>
        <v>0</v>
      </c>
      <c r="AD101" s="16">
        <f t="shared" si="57"/>
        <v>0</v>
      </c>
      <c r="AE101" s="16">
        <f t="shared" si="57"/>
        <v>39</v>
      </c>
      <c r="AF101" s="16">
        <f t="shared" si="57"/>
        <v>1</v>
      </c>
      <c r="AG101" s="16">
        <f t="shared" si="57"/>
        <v>0</v>
      </c>
      <c r="AH101" s="16">
        <f t="shared" si="57"/>
        <v>0</v>
      </c>
      <c r="AI101" s="16">
        <f t="shared" si="57"/>
        <v>0</v>
      </c>
      <c r="AJ101" s="17"/>
    </row>
    <row r="102" spans="1:36">
      <c r="B102" s="18" t="s">
        <v>67</v>
      </c>
      <c r="C102" s="16"/>
      <c r="D102" s="16"/>
      <c r="E102" s="16">
        <f>E63</f>
        <v>0</v>
      </c>
      <c r="F102" s="16">
        <f t="shared" si="57"/>
        <v>0</v>
      </c>
      <c r="G102" s="16">
        <f t="shared" si="57"/>
        <v>6</v>
      </c>
      <c r="H102" s="16">
        <f t="shared" si="57"/>
        <v>172</v>
      </c>
      <c r="I102" s="16">
        <f t="shared" si="57"/>
        <v>126</v>
      </c>
      <c r="J102" s="16">
        <f t="shared" si="57"/>
        <v>94</v>
      </c>
      <c r="K102" s="16">
        <f t="shared" si="57"/>
        <v>59</v>
      </c>
      <c r="L102" s="16">
        <f t="shared" si="57"/>
        <v>0</v>
      </c>
      <c r="M102" s="16">
        <f t="shared" si="57"/>
        <v>0</v>
      </c>
      <c r="N102" s="16">
        <f t="shared" si="57"/>
        <v>151</v>
      </c>
      <c r="O102" s="16">
        <f t="shared" si="57"/>
        <v>164</v>
      </c>
      <c r="P102" s="16">
        <f t="shared" si="57"/>
        <v>131</v>
      </c>
      <c r="Q102" s="16">
        <f t="shared" si="57"/>
        <v>107</v>
      </c>
      <c r="R102" s="16">
        <f t="shared" si="57"/>
        <v>49</v>
      </c>
      <c r="S102" s="16">
        <f t="shared" si="57"/>
        <v>70</v>
      </c>
      <c r="T102" s="16">
        <f t="shared" si="57"/>
        <v>0</v>
      </c>
      <c r="U102" s="16">
        <f t="shared" si="57"/>
        <v>0</v>
      </c>
      <c r="V102" s="16">
        <f t="shared" si="57"/>
        <v>80</v>
      </c>
      <c r="W102" s="16">
        <f t="shared" si="57"/>
        <v>92</v>
      </c>
      <c r="X102" s="16">
        <f t="shared" si="57"/>
        <v>61</v>
      </c>
      <c r="Y102" s="16">
        <f t="shared" si="57"/>
        <v>74</v>
      </c>
      <c r="Z102" s="16">
        <f t="shared" si="57"/>
        <v>0</v>
      </c>
      <c r="AA102" s="16">
        <f t="shared" si="57"/>
        <v>0</v>
      </c>
      <c r="AB102" s="16">
        <f t="shared" si="57"/>
        <v>106</v>
      </c>
      <c r="AC102" s="16">
        <f t="shared" si="57"/>
        <v>0</v>
      </c>
      <c r="AD102" s="16">
        <f t="shared" si="57"/>
        <v>0</v>
      </c>
      <c r="AE102" s="16">
        <f t="shared" si="57"/>
        <v>178</v>
      </c>
      <c r="AF102" s="16">
        <f t="shared" si="57"/>
        <v>47</v>
      </c>
      <c r="AG102" s="16">
        <f t="shared" si="57"/>
        <v>0</v>
      </c>
      <c r="AH102" s="16">
        <f t="shared" si="57"/>
        <v>0</v>
      </c>
      <c r="AI102" s="16">
        <f t="shared" si="57"/>
        <v>0</v>
      </c>
      <c r="AJ102" s="17"/>
    </row>
    <row r="103" spans="1:36">
      <c r="B103" s="18" t="s">
        <v>76</v>
      </c>
      <c r="C103" s="36"/>
      <c r="D103" s="16"/>
      <c r="E103" s="16">
        <f>SUM(E104:E106)</f>
        <v>0</v>
      </c>
      <c r="F103" s="16">
        <f t="shared" ref="F103:AI103" si="58">SUM(F104:F106)</f>
        <v>0</v>
      </c>
      <c r="G103" s="16">
        <f t="shared" si="58"/>
        <v>0</v>
      </c>
      <c r="H103" s="16">
        <f t="shared" si="58"/>
        <v>0</v>
      </c>
      <c r="I103" s="16">
        <f t="shared" si="58"/>
        <v>0</v>
      </c>
      <c r="J103" s="16">
        <f t="shared" si="58"/>
        <v>0</v>
      </c>
      <c r="K103" s="16">
        <f t="shared" si="58"/>
        <v>0</v>
      </c>
      <c r="L103" s="16">
        <f t="shared" si="58"/>
        <v>0</v>
      </c>
      <c r="M103" s="16">
        <f t="shared" si="58"/>
        <v>7.2198037350855957</v>
      </c>
      <c r="N103" s="16">
        <f t="shared" si="58"/>
        <v>7.1951325906163799</v>
      </c>
      <c r="O103" s="16">
        <f t="shared" si="58"/>
        <v>0</v>
      </c>
      <c r="P103" s="16">
        <f t="shared" si="58"/>
        <v>5.7970838381389722</v>
      </c>
      <c r="Q103" s="16">
        <f t="shared" si="58"/>
        <v>6.1008355659746565</v>
      </c>
      <c r="R103" s="16">
        <f t="shared" si="58"/>
        <v>7.5745349174151295</v>
      </c>
      <c r="S103" s="16">
        <f t="shared" si="58"/>
        <v>1.1837755102041754</v>
      </c>
      <c r="T103" s="16">
        <f t="shared" si="58"/>
        <v>0</v>
      </c>
      <c r="U103" s="16">
        <f t="shared" si="58"/>
        <v>0</v>
      </c>
      <c r="V103" s="16">
        <f t="shared" si="58"/>
        <v>0</v>
      </c>
      <c r="W103" s="16">
        <f t="shared" si="58"/>
        <v>7.4615285618889331</v>
      </c>
      <c r="X103" s="16">
        <f t="shared" si="58"/>
        <v>26.200281135789197</v>
      </c>
      <c r="Y103" s="16">
        <f t="shared" si="58"/>
        <v>9.8849104859335029</v>
      </c>
      <c r="Z103" s="16">
        <f t="shared" si="58"/>
        <v>16.162550771730494</v>
      </c>
      <c r="AA103" s="16">
        <f t="shared" si="58"/>
        <v>0</v>
      </c>
      <c r="AB103" s="16">
        <f t="shared" si="58"/>
        <v>3.687664041994889E-2</v>
      </c>
      <c r="AC103" s="16">
        <f t="shared" si="58"/>
        <v>0</v>
      </c>
      <c r="AD103" s="16">
        <f t="shared" si="58"/>
        <v>0</v>
      </c>
      <c r="AE103" s="16">
        <f t="shared" si="58"/>
        <v>23.14070152216982</v>
      </c>
      <c r="AF103" s="16">
        <f t="shared" si="58"/>
        <v>18.851570964247017</v>
      </c>
      <c r="AG103" s="16">
        <f t="shared" si="58"/>
        <v>0</v>
      </c>
      <c r="AH103" s="16">
        <f t="shared" si="58"/>
        <v>0</v>
      </c>
      <c r="AI103" s="16">
        <f t="shared" si="58"/>
        <v>0</v>
      </c>
      <c r="AJ103" s="17"/>
    </row>
    <row r="104" spans="1:36">
      <c r="B104" s="40" t="s">
        <v>117</v>
      </c>
      <c r="C104" s="36"/>
      <c r="D104" s="16"/>
      <c r="E104" s="16">
        <f>IFERROR(('[1]FEBRUARI 2019'!D$89/'[1]FEBRUARI 2019'!D$86)*E61,0)</f>
        <v>0</v>
      </c>
      <c r="F104" s="16">
        <f>IFERROR(('[1]FEBRUARI 2019'!E$89/'[1]FEBRUARI 2019'!E$86)*F61,0)</f>
        <v>0</v>
      </c>
      <c r="G104" s="16">
        <f>IFERROR(('[1]FEBRUARI 2019'!F$89/'[1]FEBRUARI 2019'!F$86)*G61,0)</f>
        <v>0</v>
      </c>
      <c r="H104" s="16">
        <f>IFERROR(('[1]FEBRUARI 2019'!G$89/'[1]FEBRUARI 2019'!G$86)*H61,0)</f>
        <v>0</v>
      </c>
      <c r="I104" s="16">
        <f>IFERROR(('[1]FEBRUARI 2019'!H$89/'[1]FEBRUARI 2019'!H$86)*I61,0)</f>
        <v>0</v>
      </c>
      <c r="J104" s="16">
        <f>IFERROR(('[1]FEBRUARI 2019'!I$89/'[1]FEBRUARI 2019'!I$86)*J61,0)</f>
        <v>0</v>
      </c>
      <c r="K104" s="16">
        <f>IFERROR(('[1]FEBRUARI 2019'!J$89/'[1]FEBRUARI 2019'!J$86)*K61,0)</f>
        <v>0</v>
      </c>
      <c r="L104" s="16">
        <f>IFERROR(('[1]FEBRUARI 2019'!K$89/'[1]FEBRUARI 2019'!K$86)*L61,0)</f>
        <v>0</v>
      </c>
      <c r="M104" s="16">
        <f>IFERROR(('[1]FEBRUARI 2019'!L$89/'[1]FEBRUARI 2019'!L$86)*M61,0)</f>
        <v>6.2393437662113094</v>
      </c>
      <c r="N104" s="16">
        <f>IFERROR(('[1]FEBRUARI 2019'!M$89/'[1]FEBRUARI 2019'!M$86)*N61,0)</f>
        <v>7.1951325906163799</v>
      </c>
      <c r="O104" s="16">
        <f>IFERROR(('[1]FEBRUARI 2019'!N$89/'[1]FEBRUARI 2019'!N$86)*O61,0)</f>
        <v>0</v>
      </c>
      <c r="P104" s="16">
        <f>IFERROR(('[1]FEBRUARI 2019'!O$89/'[1]FEBRUARI 2019'!O$86)*P61,0)</f>
        <v>5.3952241337532278</v>
      </c>
      <c r="Q104" s="16">
        <f>IFERROR(('[1]FEBRUARI 2019'!P$89/'[1]FEBRUARI 2019'!P$86)*Q61,0)</f>
        <v>5.5368536503684842</v>
      </c>
      <c r="R104" s="16">
        <f>IFERROR(('[1]FEBRUARI 2019'!Q$89/'[1]FEBRUARI 2019'!Q$86)*R61,0)</f>
        <v>6.2170153578671927</v>
      </c>
      <c r="S104" s="16">
        <f>IFERROR(('[1]FEBRUARI 2019'!R$89/'[1]FEBRUARI 2019'!R$86)*S61,0)</f>
        <v>1.0827551020409021</v>
      </c>
      <c r="T104" s="16">
        <f>IFERROR(('[1]FEBRUARI 2019'!S$89/'[1]FEBRUARI 2019'!S$86)*T61,0)</f>
        <v>0</v>
      </c>
      <c r="U104" s="16">
        <f>IFERROR(('[1]FEBRUARI 2019'!T$89/'[1]FEBRUARI 2019'!T$86)*U61,0)</f>
        <v>0</v>
      </c>
      <c r="V104" s="16">
        <f>IFERROR(('[1]FEBRUARI 2019'!U$89/'[1]FEBRUARI 2019'!U$86)*V61,0)</f>
        <v>0</v>
      </c>
      <c r="W104" s="16">
        <f>IFERROR(('[1]FEBRUARI 2019'!V$89/'[1]FEBRUARI 2019'!V$86)*W61,0)</f>
        <v>6.9346057184481662</v>
      </c>
      <c r="X104" s="16">
        <f>IFERROR(('[1]FEBRUARI 2019'!W$89/'[1]FEBRUARI 2019'!W$86)*X61,0)</f>
        <v>24.770536969356776</v>
      </c>
      <c r="Y104" s="16">
        <f>IFERROR(('[1]FEBRUARI 2019'!X$89/'[1]FEBRUARI 2019'!X$86)*Y61,0)</f>
        <v>7.8005115089514065</v>
      </c>
      <c r="Z104" s="16">
        <f>IFERROR(('[1]FEBRUARI 2019'!Y$89/'[1]FEBRUARI 2019'!Y$86)*Z61,0)</f>
        <v>12.886027619821439</v>
      </c>
      <c r="AA104" s="16">
        <f>IFERROR(('[1]FEBRUARI 2019'!Z$89/'[1]FEBRUARI 2019'!Z$86)*AA61,0)</f>
        <v>0</v>
      </c>
      <c r="AB104" s="16">
        <f>IFERROR(('[1]FEBRUARI 2019'!AA$89/'[1]FEBRUARI 2019'!AA$86)*AB61,0)</f>
        <v>9.0651196415763978E-16</v>
      </c>
      <c r="AC104" s="16">
        <f>IFERROR(('[1]FEBRUARI 2019'!AB$89/'[1]FEBRUARI 2019'!AB$86)*AC61,0)</f>
        <v>0</v>
      </c>
      <c r="AD104" s="16">
        <f>IFERROR(('[1]FEBRUARI 2019'!AC$89/'[1]FEBRUARI 2019'!AC$86)*AD61,0)</f>
        <v>0</v>
      </c>
      <c r="AE104" s="16">
        <f>IFERROR(('[1]FEBRUARI 2019'!AD$89/'[1]FEBRUARI 2019'!AD$86)*AE61,0)</f>
        <v>17.542289874254756</v>
      </c>
      <c r="AF104" s="16">
        <f>IFERROR(('[1]FEBRUARI 2019'!AE$89/'[1]FEBRUARI 2019'!AE$86)*AF61,0)</f>
        <v>15.98049837486457</v>
      </c>
      <c r="AG104" s="16">
        <f>IFERROR(('[1]FEBRUARI 2019'!AF$89/'[1]FEBRUARI 2019'!AF$86)*AG61,0)</f>
        <v>0</v>
      </c>
      <c r="AH104" s="16">
        <f>IFERROR(('[1]FEBRUARI 2019'!AG$89/'[1]FEBRUARI 2019'!AG$86)*AH61,0)</f>
        <v>0</v>
      </c>
      <c r="AI104" s="16">
        <f>IFERROR(('[1]FEBRUARI 2019'!AH$89/'[1]FEBRUARI 2019'!AH$86)*AI61,0)</f>
        <v>0</v>
      </c>
      <c r="AJ104" s="17"/>
    </row>
    <row r="105" spans="1:36">
      <c r="B105" s="40" t="s">
        <v>118</v>
      </c>
      <c r="C105" s="36"/>
      <c r="D105" s="16"/>
      <c r="E105" s="16">
        <f>IFERROR('[1]FEBRUARI 2019'!D$91/'[1]FEBRUARI 2019'!D$86*E61,0)</f>
        <v>0</v>
      </c>
      <c r="F105" s="16">
        <f>IFERROR('[1]FEBRUARI 2019'!E$91/'[1]FEBRUARI 2019'!E$86*F61,0)</f>
        <v>0</v>
      </c>
      <c r="G105" s="16">
        <f>IFERROR('[1]FEBRUARI 2019'!F$91/'[1]FEBRUARI 2019'!F$86*G61,0)</f>
        <v>0</v>
      </c>
      <c r="H105" s="16">
        <f>IFERROR('[1]FEBRUARI 2019'!G$91/'[1]FEBRUARI 2019'!G$86*H61,0)</f>
        <v>0</v>
      </c>
      <c r="I105" s="16">
        <f>IFERROR('[1]FEBRUARI 2019'!H$91/'[1]FEBRUARI 2019'!H$86*I61,0)</f>
        <v>0</v>
      </c>
      <c r="J105" s="16">
        <f>IFERROR('[1]FEBRUARI 2019'!I$91/'[1]FEBRUARI 2019'!I$86*J61,0)</f>
        <v>0</v>
      </c>
      <c r="K105" s="16">
        <f>IFERROR('[1]FEBRUARI 2019'!J$91/'[1]FEBRUARI 2019'!J$86*K61,0)</f>
        <v>0</v>
      </c>
      <c r="L105" s="16">
        <f>IFERROR('[1]FEBRUARI 2019'!K$91/'[1]FEBRUARI 2019'!K$86*L61,0)</f>
        <v>0</v>
      </c>
      <c r="M105" s="16">
        <f>IFERROR('[1]FEBRUARI 2019'!L$91/'[1]FEBRUARI 2019'!L$86*M61,0)</f>
        <v>0.98045996887428666</v>
      </c>
      <c r="N105" s="16">
        <f>IFERROR('[1]FEBRUARI 2019'!M$91/'[1]FEBRUARI 2019'!M$86*N61,0)</f>
        <v>0</v>
      </c>
      <c r="O105" s="16">
        <f>IFERROR('[1]FEBRUARI 2019'!N$91/'[1]FEBRUARI 2019'!N$86*O61,0)</f>
        <v>0</v>
      </c>
      <c r="P105" s="16">
        <f>IFERROR('[1]FEBRUARI 2019'!O$91/'[1]FEBRUARI 2019'!O$86*P61,0)</f>
        <v>0.40185970438574464</v>
      </c>
      <c r="Q105" s="16">
        <f>IFERROR('[1]FEBRUARI 2019'!P$91/'[1]FEBRUARI 2019'!P$86*Q61,0)</f>
        <v>0.56398191560617217</v>
      </c>
      <c r="R105" s="16">
        <f>IFERROR('[1]FEBRUARI 2019'!Q$91/'[1]FEBRUARI 2019'!Q$86*R61,0)</f>
        <v>1.3575195595479368</v>
      </c>
      <c r="S105" s="16">
        <f>IFERROR('[1]FEBRUARI 2019'!R$91/'[1]FEBRUARI 2019'!R$86*S61,0)</f>
        <v>0.1010204081632733</v>
      </c>
      <c r="T105" s="16">
        <f>IFERROR('[1]FEBRUARI 2019'!S$91/'[1]FEBRUARI 2019'!S$86*T61,0)</f>
        <v>0</v>
      </c>
      <c r="U105" s="16">
        <f>IFERROR('[1]FEBRUARI 2019'!T$91/'[1]FEBRUARI 2019'!T$86*U61,0)</f>
        <v>0</v>
      </c>
      <c r="V105" s="16">
        <f>IFERROR('[1]FEBRUARI 2019'!U$91/'[1]FEBRUARI 2019'!U$86*V61,0)</f>
        <v>0</v>
      </c>
      <c r="W105" s="16">
        <f>IFERROR('[1]FEBRUARI 2019'!V$91/'[1]FEBRUARI 2019'!V$86*W61,0)</f>
        <v>0.52692284344076645</v>
      </c>
      <c r="X105" s="16">
        <f>IFERROR('[1]FEBRUARI 2019'!W$91/'[1]FEBRUARI 2019'!W$86*X61,0)</f>
        <v>1.4297441664324202</v>
      </c>
      <c r="Y105" s="16">
        <f>IFERROR('[1]FEBRUARI 2019'!X$91/'[1]FEBRUARI 2019'!X$86*Y61,0)</f>
        <v>2.0843989769820972</v>
      </c>
      <c r="Z105" s="16">
        <f>IFERROR('[1]FEBRUARI 2019'!Y$91/'[1]FEBRUARI 2019'!Y$86*Z61,0)</f>
        <v>3.2765231519090565</v>
      </c>
      <c r="AA105" s="16">
        <f>IFERROR('[1]FEBRUARI 2019'!Z$91/'[1]FEBRUARI 2019'!Z$86*AA61,0)</f>
        <v>0</v>
      </c>
      <c r="AB105" s="16">
        <f>IFERROR('[1]FEBRUARI 2019'!AA$91/'[1]FEBRUARI 2019'!AA$86*AB61,0)</f>
        <v>3.6876640419947981E-2</v>
      </c>
      <c r="AC105" s="16">
        <f>IFERROR('[1]FEBRUARI 2019'!AB$91/'[1]FEBRUARI 2019'!AB$86*AC61,0)</f>
        <v>0</v>
      </c>
      <c r="AD105" s="16">
        <f>IFERROR('[1]FEBRUARI 2019'!AC$91/'[1]FEBRUARI 2019'!AC$86*AD61,0)</f>
        <v>0</v>
      </c>
      <c r="AE105" s="16">
        <f>IFERROR('[1]FEBRUARI 2019'!AD$91/'[1]FEBRUARI 2019'!AD$86*AE61,0)</f>
        <v>5.5984116479150634</v>
      </c>
      <c r="AF105" s="16">
        <f>IFERROR('[1]FEBRUARI 2019'!AE$91/'[1]FEBRUARI 2019'!AE$86*AF61,0)</f>
        <v>2.8710725893824485</v>
      </c>
      <c r="AG105" s="16">
        <f>IFERROR('[1]FEBRUARI 2019'!AF$91/'[1]FEBRUARI 2019'!AF$86*AG61,0)</f>
        <v>0</v>
      </c>
      <c r="AH105" s="16">
        <f>IFERROR('[1]FEBRUARI 2019'!AG$91/'[1]FEBRUARI 2019'!AG$86*AH61,0)</f>
        <v>0</v>
      </c>
      <c r="AI105" s="16">
        <f>IFERROR('[1]FEBRUARI 2019'!AH$91/'[1]FEBRUARI 2019'!AH$86*AI61,0)</f>
        <v>0</v>
      </c>
      <c r="AJ105" s="17"/>
    </row>
    <row r="106" spans="1:36">
      <c r="B106" s="40" t="s">
        <v>119</v>
      </c>
      <c r="C106" s="36"/>
      <c r="D106" s="16"/>
      <c r="E106" s="16">
        <f>IFERROR('[1]FEBRUARI 2019'!D$876/'[1]FEBRUARI 2019'!D$86*E61,0)</f>
        <v>0</v>
      </c>
      <c r="F106" s="16">
        <f>IFERROR('[1]FEBRUARI 2019'!E$876/'[1]FEBRUARI 2019'!E$86*F61,0)</f>
        <v>0</v>
      </c>
      <c r="G106" s="16">
        <f>IFERROR('[1]FEBRUARI 2019'!F$876/'[1]FEBRUARI 2019'!F$86*G61,0)</f>
        <v>0</v>
      </c>
      <c r="H106" s="16">
        <f>IFERROR('[1]FEBRUARI 2019'!G$876/'[1]FEBRUARI 2019'!G$86*H61,0)</f>
        <v>0</v>
      </c>
      <c r="I106" s="16">
        <f>IFERROR('[1]FEBRUARI 2019'!H$876/'[1]FEBRUARI 2019'!H$86*I61,0)</f>
        <v>0</v>
      </c>
      <c r="J106" s="16">
        <f>IFERROR('[1]FEBRUARI 2019'!I$876/'[1]FEBRUARI 2019'!I$86*J61,0)</f>
        <v>0</v>
      </c>
      <c r="K106" s="16">
        <f>IFERROR('[1]FEBRUARI 2019'!J$876/'[1]FEBRUARI 2019'!J$86*K61,0)</f>
        <v>0</v>
      </c>
      <c r="L106" s="16">
        <f>IFERROR('[1]FEBRUARI 2019'!K$876/'[1]FEBRUARI 2019'!K$86*L61,0)</f>
        <v>0</v>
      </c>
      <c r="M106" s="16">
        <f>IFERROR('[1]FEBRUARI 2019'!L$876/'[1]FEBRUARI 2019'!L$86*M61,0)</f>
        <v>0</v>
      </c>
      <c r="N106" s="16">
        <f>IFERROR('[1]FEBRUARI 2019'!M$876/'[1]FEBRUARI 2019'!M$86*N61,0)</f>
        <v>0</v>
      </c>
      <c r="O106" s="16">
        <f>IFERROR('[1]FEBRUARI 2019'!N$876/'[1]FEBRUARI 2019'!N$86*O61,0)</f>
        <v>0</v>
      </c>
      <c r="P106" s="16">
        <f>IFERROR('[1]FEBRUARI 2019'!O$876/'[1]FEBRUARI 2019'!O$86*P61,0)</f>
        <v>0</v>
      </c>
      <c r="Q106" s="16">
        <f>IFERROR('[1]FEBRUARI 2019'!P$876/'[1]FEBRUARI 2019'!P$86*Q61,0)</f>
        <v>0</v>
      </c>
      <c r="R106" s="16">
        <f>IFERROR('[1]FEBRUARI 2019'!Q$876/'[1]FEBRUARI 2019'!Q$86*R61,0)</f>
        <v>0</v>
      </c>
      <c r="S106" s="16">
        <f>IFERROR('[1]FEBRUARI 2019'!R$876/'[1]FEBRUARI 2019'!R$86*S61,0)</f>
        <v>0</v>
      </c>
      <c r="T106" s="16">
        <f>IFERROR('[1]FEBRUARI 2019'!S$876/'[1]FEBRUARI 2019'!S$86*T61,0)</f>
        <v>0</v>
      </c>
      <c r="U106" s="16">
        <f>IFERROR('[1]FEBRUARI 2019'!T$876/'[1]FEBRUARI 2019'!T$86*U61,0)</f>
        <v>0</v>
      </c>
      <c r="V106" s="16">
        <f>IFERROR('[1]FEBRUARI 2019'!U$876/'[1]FEBRUARI 2019'!U$86*V61,0)</f>
        <v>0</v>
      </c>
      <c r="W106" s="16">
        <f>IFERROR('[1]FEBRUARI 2019'!V$876/'[1]FEBRUARI 2019'!V$86*W61,0)</f>
        <v>0</v>
      </c>
      <c r="X106" s="16">
        <f>IFERROR('[1]FEBRUARI 2019'!W$876/'[1]FEBRUARI 2019'!W$86*X61,0)</f>
        <v>0</v>
      </c>
      <c r="Y106" s="16">
        <f>IFERROR('[1]FEBRUARI 2019'!X$876/'[1]FEBRUARI 2019'!X$86*Y61,0)</f>
        <v>0</v>
      </c>
      <c r="Z106" s="16">
        <f>IFERROR('[1]FEBRUARI 2019'!Y$876/'[1]FEBRUARI 2019'!Y$86*Z61,0)</f>
        <v>0</v>
      </c>
      <c r="AA106" s="16">
        <f>IFERROR('[1]FEBRUARI 2019'!Z$876/'[1]FEBRUARI 2019'!Z$86*AA61,0)</f>
        <v>0</v>
      </c>
      <c r="AB106" s="16">
        <f>IFERROR('[1]FEBRUARI 2019'!AA$876/'[1]FEBRUARI 2019'!AA$86*AB61,0)</f>
        <v>0</v>
      </c>
      <c r="AC106" s="16">
        <f>IFERROR('[1]FEBRUARI 2019'!AB$876/'[1]FEBRUARI 2019'!AB$86*AC61,0)</f>
        <v>0</v>
      </c>
      <c r="AD106" s="16">
        <f>IFERROR('[1]FEBRUARI 2019'!AC$876/'[1]FEBRUARI 2019'!AC$86*AD61,0)</f>
        <v>0</v>
      </c>
      <c r="AE106" s="16">
        <f>IFERROR('[1]FEBRUARI 2019'!AD$876/'[1]FEBRUARI 2019'!AD$86*AE61,0)</f>
        <v>0</v>
      </c>
      <c r="AF106" s="16">
        <f>IFERROR('[1]FEBRUARI 2019'!AE$876/'[1]FEBRUARI 2019'!AE$86*AF61,0)</f>
        <v>0</v>
      </c>
      <c r="AG106" s="16">
        <f>IFERROR('[1]FEBRUARI 2019'!AF$876/'[1]FEBRUARI 2019'!AF$86*AG61,0)</f>
        <v>0</v>
      </c>
      <c r="AH106" s="16">
        <f>IFERROR('[1]FEBRUARI 2019'!AG$876/'[1]FEBRUARI 2019'!AG$86*AH61,0)</f>
        <v>0</v>
      </c>
      <c r="AI106" s="16">
        <f>IFERROR('[1]FEBRUARI 2019'!AH$876/'[1]FEBRUARI 2019'!AH$86*AI61,0)</f>
        <v>0</v>
      </c>
      <c r="AJ106" s="17"/>
    </row>
    <row r="107" spans="1:36">
      <c r="B107" s="19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19"/>
    </row>
    <row r="108" spans="1:36">
      <c r="B108" s="19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19"/>
    </row>
    <row r="109" spans="1:36">
      <c r="B109" s="19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19"/>
    </row>
    <row r="110" spans="1:36">
      <c r="B110" s="19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19"/>
    </row>
    <row r="111" spans="1:36">
      <c r="B111" s="19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19"/>
    </row>
    <row r="112" spans="1:36">
      <c r="B112" s="19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19"/>
    </row>
    <row r="113" spans="2:36">
      <c r="B113" s="19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19"/>
    </row>
    <row r="114" spans="2:36">
      <c r="B114" s="19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19"/>
    </row>
    <row r="115" spans="2:36">
      <c r="B115" s="19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19"/>
    </row>
    <row r="116" spans="2:36">
      <c r="B116" s="19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19"/>
    </row>
    <row r="117" spans="2:36">
      <c r="B117" s="19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19"/>
    </row>
    <row r="118" spans="2:36">
      <c r="B118" s="19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19"/>
    </row>
    <row r="119" spans="2:36">
      <c r="B119" s="19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19"/>
    </row>
    <row r="120" spans="2:36">
      <c r="B120" s="19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19"/>
    </row>
    <row r="121" spans="2:36">
      <c r="B121" s="19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19"/>
    </row>
    <row r="122" spans="2:36">
      <c r="B122" s="19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19"/>
    </row>
    <row r="123" spans="2:36">
      <c r="B123" s="19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19"/>
    </row>
    <row r="124" spans="2:36">
      <c r="B124" s="19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19"/>
    </row>
    <row r="125" spans="2:36">
      <c r="B125" s="19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19"/>
    </row>
    <row r="126" spans="2:36">
      <c r="B126" s="19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19"/>
    </row>
    <row r="127" spans="2:36">
      <c r="B127" s="19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19"/>
    </row>
    <row r="128" spans="2:36">
      <c r="B128" s="19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19"/>
    </row>
    <row r="129" spans="2:36">
      <c r="B129" s="19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19"/>
    </row>
    <row r="130" spans="2:36">
      <c r="B130" s="19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19"/>
    </row>
    <row r="131" spans="2:36">
      <c r="B131" s="19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19"/>
    </row>
    <row r="132" spans="2:36">
      <c r="B132" s="19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19"/>
    </row>
    <row r="135" spans="2:36">
      <c r="B135" s="24" t="s">
        <v>36</v>
      </c>
    </row>
    <row r="136" spans="2:36">
      <c r="B136" s="13"/>
    </row>
    <row r="137" spans="2:36">
      <c r="B137" s="25"/>
      <c r="C137" s="26" t="s">
        <v>19</v>
      </c>
      <c r="D137" s="26">
        <v>31</v>
      </c>
      <c r="E137" s="26">
        <v>1</v>
      </c>
      <c r="F137" s="26">
        <v>2</v>
      </c>
      <c r="G137" s="26">
        <v>3</v>
      </c>
      <c r="H137" s="26">
        <v>4</v>
      </c>
      <c r="I137" s="26">
        <v>5</v>
      </c>
      <c r="J137" s="26">
        <v>6</v>
      </c>
      <c r="K137" s="26">
        <v>7</v>
      </c>
      <c r="L137" s="26">
        <v>8</v>
      </c>
      <c r="M137" s="26">
        <v>9</v>
      </c>
      <c r="N137" s="26">
        <v>10</v>
      </c>
      <c r="O137" s="26">
        <v>11</v>
      </c>
      <c r="P137" s="26">
        <v>12</v>
      </c>
      <c r="Q137" s="26">
        <v>13</v>
      </c>
      <c r="R137" s="26">
        <v>14</v>
      </c>
      <c r="S137" s="26">
        <v>15</v>
      </c>
      <c r="T137" s="26">
        <v>16</v>
      </c>
      <c r="U137" s="26">
        <v>17</v>
      </c>
      <c r="V137" s="26">
        <v>18</v>
      </c>
      <c r="W137" s="26">
        <v>19</v>
      </c>
      <c r="X137" s="26">
        <v>20</v>
      </c>
      <c r="Y137" s="26">
        <v>21</v>
      </c>
      <c r="Z137" s="26">
        <v>22</v>
      </c>
      <c r="AA137" s="26">
        <v>23</v>
      </c>
      <c r="AB137" s="26">
        <v>24</v>
      </c>
      <c r="AC137" s="26">
        <v>25</v>
      </c>
      <c r="AD137" s="26">
        <v>26</v>
      </c>
      <c r="AE137" s="26">
        <v>27</v>
      </c>
      <c r="AF137" s="26">
        <v>28</v>
      </c>
      <c r="AG137" s="26">
        <v>29</v>
      </c>
      <c r="AH137" s="26">
        <v>30</v>
      </c>
      <c r="AI137" s="26">
        <v>31</v>
      </c>
      <c r="AJ137" s="26" t="s">
        <v>32</v>
      </c>
    </row>
    <row r="138" spans="2:36">
      <c r="B138" s="15" t="s">
        <v>113</v>
      </c>
      <c r="C138" s="21"/>
      <c r="D138" s="21"/>
      <c r="E138" s="16">
        <f>SUM(E53:E56)</f>
        <v>0</v>
      </c>
      <c r="F138" s="16">
        <f t="shared" ref="F138:AI138" si="59">SUM(F53:F56)</f>
        <v>0</v>
      </c>
      <c r="G138" s="16">
        <f t="shared" si="59"/>
        <v>26</v>
      </c>
      <c r="H138" s="16">
        <f t="shared" si="59"/>
        <v>182</v>
      </c>
      <c r="I138" s="16">
        <f t="shared" si="59"/>
        <v>206</v>
      </c>
      <c r="J138" s="16">
        <f t="shared" si="59"/>
        <v>292</v>
      </c>
      <c r="K138" s="16">
        <f t="shared" si="59"/>
        <v>114</v>
      </c>
      <c r="L138" s="16">
        <f t="shared" si="59"/>
        <v>0</v>
      </c>
      <c r="M138" s="16">
        <f t="shared" si="59"/>
        <v>0</v>
      </c>
      <c r="N138" s="16">
        <f t="shared" si="59"/>
        <v>79</v>
      </c>
      <c r="O138" s="16">
        <f t="shared" si="59"/>
        <v>139</v>
      </c>
      <c r="P138" s="16">
        <f t="shared" si="59"/>
        <v>150</v>
      </c>
      <c r="Q138" s="16">
        <f t="shared" si="59"/>
        <v>175</v>
      </c>
      <c r="R138" s="16">
        <f t="shared" si="59"/>
        <v>279</v>
      </c>
      <c r="S138" s="16">
        <f t="shared" si="59"/>
        <v>178</v>
      </c>
      <c r="T138" s="16">
        <f t="shared" si="59"/>
        <v>0</v>
      </c>
      <c r="U138" s="16">
        <f t="shared" si="59"/>
        <v>14</v>
      </c>
      <c r="V138" s="16">
        <f t="shared" si="59"/>
        <v>137</v>
      </c>
      <c r="W138" s="16">
        <f t="shared" si="59"/>
        <v>111</v>
      </c>
      <c r="X138" s="16">
        <f t="shared" si="59"/>
        <v>103</v>
      </c>
      <c r="Y138" s="16">
        <f t="shared" si="59"/>
        <v>33</v>
      </c>
      <c r="Z138" s="16">
        <f t="shared" si="59"/>
        <v>0</v>
      </c>
      <c r="AA138" s="16">
        <f t="shared" si="59"/>
        <v>0</v>
      </c>
      <c r="AB138" s="16">
        <f t="shared" si="59"/>
        <v>46</v>
      </c>
      <c r="AC138" s="16">
        <f t="shared" si="59"/>
        <v>0</v>
      </c>
      <c r="AD138" s="16">
        <f t="shared" si="59"/>
        <v>375</v>
      </c>
      <c r="AE138" s="16">
        <f t="shared" si="59"/>
        <v>102</v>
      </c>
      <c r="AF138" s="16">
        <f t="shared" si="59"/>
        <v>72</v>
      </c>
      <c r="AG138" s="16">
        <f t="shared" si="59"/>
        <v>0</v>
      </c>
      <c r="AH138" s="16">
        <f t="shared" si="59"/>
        <v>0</v>
      </c>
      <c r="AI138" s="16">
        <f t="shared" si="59"/>
        <v>0</v>
      </c>
      <c r="AJ138" s="21"/>
    </row>
    <row r="139" spans="2:36">
      <c r="B139" s="15" t="s">
        <v>80</v>
      </c>
      <c r="C139" s="21"/>
      <c r="D139" s="21"/>
      <c r="E139" s="16">
        <f>E86+E97</f>
        <v>0</v>
      </c>
      <c r="F139" s="16">
        <f t="shared" ref="F139:AI139" si="60">F86+F97</f>
        <v>0</v>
      </c>
      <c r="G139" s="16">
        <f t="shared" si="60"/>
        <v>21</v>
      </c>
      <c r="H139" s="16">
        <f t="shared" si="60"/>
        <v>9</v>
      </c>
      <c r="I139" s="16">
        <f t="shared" si="60"/>
        <v>189</v>
      </c>
      <c r="J139" s="16">
        <f t="shared" si="60"/>
        <v>256</v>
      </c>
      <c r="K139" s="16">
        <f t="shared" si="60"/>
        <v>211</v>
      </c>
      <c r="L139" s="16">
        <f t="shared" si="60"/>
        <v>0</v>
      </c>
      <c r="M139" s="16">
        <f t="shared" si="60"/>
        <v>-78.219803735085591</v>
      </c>
      <c r="N139" s="16">
        <f t="shared" si="60"/>
        <v>189.80486740938363</v>
      </c>
      <c r="O139" s="16">
        <f t="shared" si="60"/>
        <v>60</v>
      </c>
      <c r="P139" s="16">
        <f t="shared" si="60"/>
        <v>119.20291616186103</v>
      </c>
      <c r="Q139" s="16">
        <f t="shared" si="60"/>
        <v>122.89916443402535</v>
      </c>
      <c r="R139" s="16">
        <f t="shared" si="60"/>
        <v>145.42546508258488</v>
      </c>
      <c r="S139" s="16">
        <f t="shared" si="60"/>
        <v>158.81622448979581</v>
      </c>
      <c r="T139" s="16">
        <f t="shared" si="60"/>
        <v>0</v>
      </c>
      <c r="U139" s="16">
        <f t="shared" si="60"/>
        <v>15</v>
      </c>
      <c r="V139" s="16">
        <f t="shared" si="60"/>
        <v>234</v>
      </c>
      <c r="W139" s="16">
        <f t="shared" si="60"/>
        <v>188.53847143811106</v>
      </c>
      <c r="X139" s="16">
        <f t="shared" si="60"/>
        <v>214.7997188642108</v>
      </c>
      <c r="Y139" s="16">
        <f t="shared" si="60"/>
        <v>24.115089514066497</v>
      </c>
      <c r="Z139" s="16">
        <f t="shared" si="60"/>
        <v>-16.162550771730494</v>
      </c>
      <c r="AA139" s="16">
        <f t="shared" si="60"/>
        <v>0</v>
      </c>
      <c r="AB139" s="16">
        <f t="shared" si="60"/>
        <v>58.963123359580052</v>
      </c>
      <c r="AC139" s="16">
        <f t="shared" si="60"/>
        <v>0</v>
      </c>
      <c r="AD139" s="16">
        <f t="shared" si="60"/>
        <v>77</v>
      </c>
      <c r="AE139" s="16">
        <f t="shared" si="60"/>
        <v>-0.14070152216982024</v>
      </c>
      <c r="AF139" s="16">
        <f t="shared" si="60"/>
        <v>103.14842903575298</v>
      </c>
      <c r="AG139" s="16">
        <f t="shared" si="60"/>
        <v>0</v>
      </c>
      <c r="AH139" s="16">
        <f t="shared" si="60"/>
        <v>0</v>
      </c>
      <c r="AI139" s="16">
        <f t="shared" si="60"/>
        <v>0</v>
      </c>
      <c r="AJ139" s="21">
        <f>SUM(E139:P139)</f>
        <v>976.78797983615902</v>
      </c>
    </row>
    <row r="140" spans="2:36">
      <c r="B140" s="15" t="s">
        <v>81</v>
      </c>
      <c r="C140" s="21"/>
      <c r="D140" s="21"/>
      <c r="E140" s="16">
        <f>E92+E100</f>
        <v>0</v>
      </c>
      <c r="F140" s="16">
        <f t="shared" ref="F140:AI140" si="61">F92+F100</f>
        <v>0</v>
      </c>
      <c r="G140" s="16">
        <f t="shared" si="61"/>
        <v>11</v>
      </c>
      <c r="H140" s="16">
        <f t="shared" si="61"/>
        <v>204</v>
      </c>
      <c r="I140" s="16">
        <f t="shared" si="61"/>
        <v>172</v>
      </c>
      <c r="J140" s="16">
        <f t="shared" si="61"/>
        <v>140</v>
      </c>
      <c r="K140" s="16">
        <f t="shared" si="61"/>
        <v>77</v>
      </c>
      <c r="L140" s="16">
        <f t="shared" si="61"/>
        <v>0</v>
      </c>
      <c r="M140" s="16">
        <f t="shared" si="61"/>
        <v>78.219803735085591</v>
      </c>
      <c r="N140" s="16">
        <f t="shared" si="61"/>
        <v>175.19513259061637</v>
      </c>
      <c r="O140" s="16">
        <f t="shared" si="61"/>
        <v>173</v>
      </c>
      <c r="P140" s="16">
        <f t="shared" si="61"/>
        <v>204.79708383813897</v>
      </c>
      <c r="Q140" s="16">
        <f t="shared" si="61"/>
        <v>150.10083556597465</v>
      </c>
      <c r="R140" s="16">
        <f t="shared" si="61"/>
        <v>88.574534917415122</v>
      </c>
      <c r="S140" s="16">
        <f t="shared" si="61"/>
        <v>87.183775510204171</v>
      </c>
      <c r="T140" s="16">
        <f t="shared" si="61"/>
        <v>0</v>
      </c>
      <c r="U140" s="16">
        <f t="shared" si="61"/>
        <v>1</v>
      </c>
      <c r="V140" s="16">
        <f t="shared" si="61"/>
        <v>146</v>
      </c>
      <c r="W140" s="16">
        <f t="shared" si="61"/>
        <v>152.46152856188894</v>
      </c>
      <c r="X140" s="16">
        <f t="shared" si="61"/>
        <v>98.200281135789197</v>
      </c>
      <c r="Y140" s="16">
        <f t="shared" si="61"/>
        <v>90.884910485933503</v>
      </c>
      <c r="Z140" s="16">
        <f t="shared" si="61"/>
        <v>16.162550771730494</v>
      </c>
      <c r="AA140" s="16">
        <f t="shared" si="61"/>
        <v>0</v>
      </c>
      <c r="AB140" s="16">
        <f t="shared" si="61"/>
        <v>176.03687664041996</v>
      </c>
      <c r="AC140" s="16">
        <f t="shared" si="61"/>
        <v>0</v>
      </c>
      <c r="AD140" s="16">
        <f t="shared" si="61"/>
        <v>86</v>
      </c>
      <c r="AE140" s="16">
        <f t="shared" si="61"/>
        <v>293.14070152216982</v>
      </c>
      <c r="AF140" s="16">
        <f t="shared" si="61"/>
        <v>102.85157096424702</v>
      </c>
      <c r="AG140" s="16">
        <f t="shared" si="61"/>
        <v>0</v>
      </c>
      <c r="AH140" s="16">
        <f t="shared" si="61"/>
        <v>0</v>
      </c>
      <c r="AI140" s="16">
        <f t="shared" si="61"/>
        <v>0</v>
      </c>
      <c r="AJ140" s="21">
        <f t="shared" ref="AJ140:AJ142" si="62">SUM(E140:P140)</f>
        <v>1235.2120201638409</v>
      </c>
    </row>
    <row r="141" spans="2:36" outlineLevel="1">
      <c r="B141" s="18" t="s">
        <v>82</v>
      </c>
      <c r="C141" s="21"/>
      <c r="D141" s="21"/>
      <c r="E141" s="16">
        <f>E101+E93</f>
        <v>0</v>
      </c>
      <c r="F141" s="16">
        <f t="shared" ref="F141:AI141" si="63">F101+F93</f>
        <v>0</v>
      </c>
      <c r="G141" s="16">
        <f t="shared" si="63"/>
        <v>2</v>
      </c>
      <c r="H141" s="16">
        <f t="shared" si="63"/>
        <v>16</v>
      </c>
      <c r="I141" s="16">
        <f t="shared" si="63"/>
        <v>34</v>
      </c>
      <c r="J141" s="16">
        <f t="shared" si="63"/>
        <v>40</v>
      </c>
      <c r="K141" s="16">
        <f t="shared" si="63"/>
        <v>9</v>
      </c>
      <c r="L141" s="16">
        <f t="shared" si="63"/>
        <v>0</v>
      </c>
      <c r="M141" s="16">
        <f t="shared" si="63"/>
        <v>71</v>
      </c>
      <c r="N141" s="16">
        <f t="shared" si="63"/>
        <v>0</v>
      </c>
      <c r="O141" s="16">
        <f t="shared" si="63"/>
        <v>0</v>
      </c>
      <c r="P141" s="16">
        <f t="shared" si="63"/>
        <v>55</v>
      </c>
      <c r="Q141" s="16">
        <f t="shared" si="63"/>
        <v>28</v>
      </c>
      <c r="R141" s="16">
        <f t="shared" si="63"/>
        <v>25</v>
      </c>
      <c r="S141" s="16">
        <f t="shared" si="63"/>
        <v>0</v>
      </c>
      <c r="T141" s="16">
        <f t="shared" si="63"/>
        <v>0</v>
      </c>
      <c r="U141" s="16">
        <f t="shared" si="63"/>
        <v>0</v>
      </c>
      <c r="V141" s="16">
        <f t="shared" si="63"/>
        <v>55</v>
      </c>
      <c r="W141" s="16">
        <f t="shared" si="63"/>
        <v>40</v>
      </c>
      <c r="X141" s="16">
        <f t="shared" si="63"/>
        <v>0</v>
      </c>
      <c r="Y141" s="16">
        <f t="shared" si="63"/>
        <v>0</v>
      </c>
      <c r="Z141" s="16">
        <f t="shared" si="63"/>
        <v>0</v>
      </c>
      <c r="AA141" s="16">
        <f t="shared" si="63"/>
        <v>0</v>
      </c>
      <c r="AB141" s="16">
        <f t="shared" si="63"/>
        <v>54</v>
      </c>
      <c r="AC141" s="16">
        <f t="shared" si="63"/>
        <v>0</v>
      </c>
      <c r="AD141" s="16">
        <f t="shared" si="63"/>
        <v>84</v>
      </c>
      <c r="AE141" s="16">
        <f t="shared" si="63"/>
        <v>65</v>
      </c>
      <c r="AF141" s="16">
        <f t="shared" si="63"/>
        <v>22</v>
      </c>
      <c r="AG141" s="16">
        <f t="shared" si="63"/>
        <v>0</v>
      </c>
      <c r="AH141" s="16">
        <f t="shared" si="63"/>
        <v>0</v>
      </c>
      <c r="AI141" s="16">
        <f t="shared" si="63"/>
        <v>0</v>
      </c>
      <c r="AJ141" s="21">
        <f t="shared" si="62"/>
        <v>227</v>
      </c>
    </row>
    <row r="142" spans="2:36" outlineLevel="1">
      <c r="B142" s="18" t="s">
        <v>84</v>
      </c>
      <c r="C142" s="21"/>
      <c r="D142" s="21"/>
      <c r="E142" s="16">
        <f>E102+E92</f>
        <v>0</v>
      </c>
      <c r="F142" s="16">
        <f t="shared" ref="F142:AI142" si="64">F102+F92</f>
        <v>0</v>
      </c>
      <c r="G142" s="16">
        <f t="shared" si="64"/>
        <v>9</v>
      </c>
      <c r="H142" s="16">
        <f t="shared" si="64"/>
        <v>197</v>
      </c>
      <c r="I142" s="16">
        <f t="shared" si="64"/>
        <v>166</v>
      </c>
      <c r="J142" s="16">
        <f t="shared" si="64"/>
        <v>131</v>
      </c>
      <c r="K142" s="16">
        <f t="shared" si="64"/>
        <v>76</v>
      </c>
      <c r="L142" s="16">
        <f t="shared" si="64"/>
        <v>0</v>
      </c>
      <c r="M142" s="16">
        <f t="shared" si="64"/>
        <v>0</v>
      </c>
      <c r="N142" s="16">
        <f t="shared" si="64"/>
        <v>168</v>
      </c>
      <c r="O142" s="16">
        <f t="shared" si="64"/>
        <v>173</v>
      </c>
      <c r="P142" s="16">
        <f t="shared" si="64"/>
        <v>186</v>
      </c>
      <c r="Q142" s="16">
        <f t="shared" si="64"/>
        <v>140</v>
      </c>
      <c r="R142" s="16">
        <f t="shared" si="64"/>
        <v>75</v>
      </c>
      <c r="S142" s="16">
        <f t="shared" si="64"/>
        <v>86</v>
      </c>
      <c r="T142" s="16">
        <f t="shared" si="64"/>
        <v>0</v>
      </c>
      <c r="U142" s="16">
        <f t="shared" si="64"/>
        <v>1</v>
      </c>
      <c r="V142" s="16">
        <f t="shared" si="64"/>
        <v>135</v>
      </c>
      <c r="W142" s="16">
        <f t="shared" si="64"/>
        <v>137</v>
      </c>
      <c r="X142" s="16">
        <f t="shared" si="64"/>
        <v>72</v>
      </c>
      <c r="Y142" s="16">
        <f t="shared" si="64"/>
        <v>81</v>
      </c>
      <c r="Z142" s="16">
        <f t="shared" si="64"/>
        <v>0</v>
      </c>
      <c r="AA142" s="16">
        <f t="shared" si="64"/>
        <v>0</v>
      </c>
      <c r="AB142" s="16">
        <f t="shared" si="64"/>
        <v>166</v>
      </c>
      <c r="AC142" s="16">
        <f t="shared" si="64"/>
        <v>0</v>
      </c>
      <c r="AD142" s="16">
        <f t="shared" si="64"/>
        <v>86</v>
      </c>
      <c r="AE142" s="16">
        <f t="shared" si="64"/>
        <v>231</v>
      </c>
      <c r="AF142" s="16">
        <f t="shared" si="64"/>
        <v>83</v>
      </c>
      <c r="AG142" s="16">
        <f t="shared" si="64"/>
        <v>0</v>
      </c>
      <c r="AH142" s="16">
        <f t="shared" si="64"/>
        <v>0</v>
      </c>
      <c r="AI142" s="16">
        <f t="shared" si="64"/>
        <v>0</v>
      </c>
      <c r="AJ142" s="21">
        <f t="shared" si="62"/>
        <v>1106</v>
      </c>
    </row>
    <row r="143" spans="2:36">
      <c r="B143" s="15" t="s">
        <v>138</v>
      </c>
      <c r="C143" s="21"/>
      <c r="D143" s="21"/>
      <c r="E143" s="73">
        <f>IFERROR((E139/(E139+E140))*E138,0)</f>
        <v>0</v>
      </c>
      <c r="F143" s="73">
        <f t="shared" ref="F143:AI143" si="65">IFERROR((F139/(F139+F140))*F138,0)</f>
        <v>0</v>
      </c>
      <c r="G143" s="73">
        <f t="shared" si="65"/>
        <v>17.0625</v>
      </c>
      <c r="H143" s="73">
        <f t="shared" si="65"/>
        <v>7.6901408450704221</v>
      </c>
      <c r="I143" s="73">
        <f t="shared" si="65"/>
        <v>107.85041551246537</v>
      </c>
      <c r="J143" s="73">
        <f t="shared" si="65"/>
        <v>188.76767676767679</v>
      </c>
      <c r="K143" s="73">
        <f t="shared" si="65"/>
        <v>83.520833333333329</v>
      </c>
      <c r="L143" s="73">
        <f t="shared" si="65"/>
        <v>0</v>
      </c>
      <c r="M143" s="73">
        <f t="shared" si="65"/>
        <v>0</v>
      </c>
      <c r="N143" s="73">
        <f t="shared" si="65"/>
        <v>41.081053494085772</v>
      </c>
      <c r="O143" s="73">
        <f t="shared" si="65"/>
        <v>35.793991416309012</v>
      </c>
      <c r="P143" s="73">
        <f t="shared" si="65"/>
        <v>55.186535260120841</v>
      </c>
      <c r="Q143" s="73">
        <f t="shared" si="65"/>
        <v>78.781515662836753</v>
      </c>
      <c r="R143" s="73">
        <f t="shared" si="65"/>
        <v>173.39190067538965</v>
      </c>
      <c r="S143" s="73">
        <f t="shared" si="65"/>
        <v>114.91580471212869</v>
      </c>
      <c r="T143" s="73">
        <f t="shared" si="65"/>
        <v>0</v>
      </c>
      <c r="U143" s="73">
        <f t="shared" si="65"/>
        <v>13.125</v>
      </c>
      <c r="V143" s="73">
        <f t="shared" si="65"/>
        <v>84.363157894736844</v>
      </c>
      <c r="W143" s="73">
        <f t="shared" si="65"/>
        <v>61.371760497449635</v>
      </c>
      <c r="X143" s="73">
        <f t="shared" si="65"/>
        <v>70.684891511225914</v>
      </c>
      <c r="Y143" s="73">
        <f t="shared" si="65"/>
        <v>6.9199822083842992</v>
      </c>
      <c r="Z143" s="73">
        <f t="shared" si="65"/>
        <v>0</v>
      </c>
      <c r="AA143" s="73">
        <f t="shared" si="65"/>
        <v>0</v>
      </c>
      <c r="AB143" s="73">
        <f t="shared" si="65"/>
        <v>11.541717764002904</v>
      </c>
      <c r="AC143" s="73">
        <f t="shared" si="65"/>
        <v>0</v>
      </c>
      <c r="AD143" s="73">
        <f t="shared" si="65"/>
        <v>177.14723926380367</v>
      </c>
      <c r="AE143" s="73">
        <f t="shared" si="65"/>
        <v>-4.8981417274135373E-2</v>
      </c>
      <c r="AF143" s="73">
        <f t="shared" si="65"/>
        <v>36.051878109583562</v>
      </c>
      <c r="AG143" s="73">
        <f t="shared" si="65"/>
        <v>0</v>
      </c>
      <c r="AH143" s="73">
        <f t="shared" si="65"/>
        <v>0</v>
      </c>
      <c r="AI143" s="73">
        <f t="shared" si="65"/>
        <v>0</v>
      </c>
      <c r="AJ143" s="21">
        <f>SUM(E143:P143)</f>
        <v>536.95314662906162</v>
      </c>
    </row>
    <row r="144" spans="2:36">
      <c r="B144" s="15" t="s">
        <v>139</v>
      </c>
      <c r="C144" s="21"/>
      <c r="D144" s="21"/>
      <c r="E144" s="73">
        <f>IFERROR((E140/(E139+E140))*E138,0)</f>
        <v>0</v>
      </c>
      <c r="F144" s="73">
        <f t="shared" ref="F144:AI144" si="66">IFERROR((F140/(F139+F140))*F138,0)</f>
        <v>0</v>
      </c>
      <c r="G144" s="73">
        <f t="shared" si="66"/>
        <v>8.9375</v>
      </c>
      <c r="H144" s="73">
        <f t="shared" si="66"/>
        <v>174.30985915492957</v>
      </c>
      <c r="I144" s="73">
        <f t="shared" si="66"/>
        <v>98.149584487534625</v>
      </c>
      <c r="J144" s="73">
        <f t="shared" si="66"/>
        <v>103.23232323232324</v>
      </c>
      <c r="K144" s="73">
        <f t="shared" si="66"/>
        <v>30.479166666666664</v>
      </c>
      <c r="L144" s="73">
        <f t="shared" si="66"/>
        <v>0</v>
      </c>
      <c r="M144" s="73">
        <f t="shared" si="66"/>
        <v>0</v>
      </c>
      <c r="N144" s="73">
        <f t="shared" si="66"/>
        <v>37.918946505914228</v>
      </c>
      <c r="O144" s="73">
        <f t="shared" si="66"/>
        <v>103.20600858369099</v>
      </c>
      <c r="P144" s="73">
        <f t="shared" si="66"/>
        <v>94.813464739879151</v>
      </c>
      <c r="Q144" s="73">
        <f t="shared" si="66"/>
        <v>96.218484337163247</v>
      </c>
      <c r="R144" s="73">
        <f t="shared" si="66"/>
        <v>105.60809932461034</v>
      </c>
      <c r="S144" s="73">
        <f t="shared" si="66"/>
        <v>63.084195287871303</v>
      </c>
      <c r="T144" s="73">
        <f t="shared" si="66"/>
        <v>0</v>
      </c>
      <c r="U144" s="73">
        <f t="shared" si="66"/>
        <v>0.875</v>
      </c>
      <c r="V144" s="73">
        <f t="shared" si="66"/>
        <v>52.636842105263156</v>
      </c>
      <c r="W144" s="73">
        <f t="shared" si="66"/>
        <v>49.628239502550358</v>
      </c>
      <c r="X144" s="73">
        <f t="shared" si="66"/>
        <v>32.315108488774079</v>
      </c>
      <c r="Y144" s="73">
        <f t="shared" si="66"/>
        <v>26.080017791615703</v>
      </c>
      <c r="Z144" s="73">
        <f t="shared" si="66"/>
        <v>0</v>
      </c>
      <c r="AA144" s="73">
        <f t="shared" si="66"/>
        <v>0</v>
      </c>
      <c r="AB144" s="73">
        <f t="shared" si="66"/>
        <v>34.458282235997096</v>
      </c>
      <c r="AC144" s="73">
        <f t="shared" si="66"/>
        <v>0</v>
      </c>
      <c r="AD144" s="73">
        <f t="shared" si="66"/>
        <v>197.8527607361963</v>
      </c>
      <c r="AE144" s="73">
        <f t="shared" si="66"/>
        <v>102.04898141727415</v>
      </c>
      <c r="AF144" s="73">
        <f t="shared" si="66"/>
        <v>35.948121890416431</v>
      </c>
      <c r="AG144" s="73">
        <f t="shared" si="66"/>
        <v>0</v>
      </c>
      <c r="AH144" s="73">
        <f t="shared" si="66"/>
        <v>0</v>
      </c>
      <c r="AI144" s="73">
        <f t="shared" si="66"/>
        <v>0</v>
      </c>
      <c r="AJ144" s="21">
        <f t="shared" ref="AJ144" si="67">SUM(E144:P144)</f>
        <v>651.04685337093838</v>
      </c>
    </row>
    <row r="145" spans="1:36" outlineLevel="1">
      <c r="B145" s="71"/>
      <c r="C145" s="72"/>
      <c r="D145" s="72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72"/>
    </row>
    <row r="146" spans="1:36" outlineLevel="1">
      <c r="B146" s="71"/>
      <c r="C146" s="72"/>
      <c r="D146" s="72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72"/>
    </row>
    <row r="147" spans="1:36" outlineLevel="1">
      <c r="B147" s="71"/>
      <c r="C147" s="72"/>
      <c r="D147" s="72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72"/>
    </row>
    <row r="148" spans="1:36" outlineLevel="1">
      <c r="B148" s="71"/>
      <c r="C148" s="72"/>
      <c r="D148" s="72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72"/>
    </row>
    <row r="151" spans="1:36" outlineLevel="1">
      <c r="A151" s="41"/>
      <c r="B151" s="42" t="s">
        <v>128</v>
      </c>
      <c r="C151" s="42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3"/>
      <c r="T151" s="43"/>
      <c r="U151" s="43"/>
      <c r="V151" s="43"/>
      <c r="W151" s="43"/>
    </row>
    <row r="152" spans="1:36" ht="15.75" thickBot="1">
      <c r="B152" s="44"/>
      <c r="C152" s="44"/>
      <c r="D152" s="44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</row>
    <row r="153" spans="1:36">
      <c r="B153" s="46" t="s">
        <v>129</v>
      </c>
      <c r="C153" s="44"/>
      <c r="D153" s="44"/>
      <c r="E153" s="47">
        <v>0</v>
      </c>
      <c r="F153" s="47">
        <v>0</v>
      </c>
      <c r="G153" s="47">
        <v>0</v>
      </c>
      <c r="H153" s="47">
        <v>0</v>
      </c>
      <c r="I153" s="47">
        <v>0</v>
      </c>
      <c r="J153" s="47">
        <v>0</v>
      </c>
      <c r="K153" s="47">
        <v>0</v>
      </c>
      <c r="L153" s="47">
        <v>1</v>
      </c>
      <c r="M153" s="47">
        <v>1</v>
      </c>
      <c r="N153" s="47">
        <v>0</v>
      </c>
      <c r="O153" s="47">
        <v>1</v>
      </c>
      <c r="P153" s="47">
        <v>1</v>
      </c>
      <c r="Q153" s="47">
        <v>1</v>
      </c>
      <c r="R153" s="47">
        <v>1</v>
      </c>
      <c r="S153" s="47">
        <v>0</v>
      </c>
      <c r="T153" s="47">
        <v>0</v>
      </c>
      <c r="U153" s="47">
        <v>0</v>
      </c>
      <c r="V153" s="47">
        <v>1</v>
      </c>
      <c r="W153" s="47">
        <v>1</v>
      </c>
      <c r="X153" s="47">
        <v>0</v>
      </c>
      <c r="Y153" s="47">
        <v>0</v>
      </c>
      <c r="Z153" s="47">
        <v>0</v>
      </c>
      <c r="AA153" s="47">
        <v>0</v>
      </c>
      <c r="AB153" s="47">
        <v>0</v>
      </c>
      <c r="AC153" s="47">
        <v>0</v>
      </c>
      <c r="AD153" s="47">
        <v>0</v>
      </c>
      <c r="AE153" s="47">
        <v>0</v>
      </c>
      <c r="AF153" s="47">
        <v>0</v>
      </c>
      <c r="AG153" s="47">
        <v>0</v>
      </c>
      <c r="AH153" s="47">
        <v>0</v>
      </c>
      <c r="AI153" s="47">
        <v>0</v>
      </c>
      <c r="AJ153" s="48"/>
    </row>
    <row r="154" spans="1:36">
      <c r="B154" s="49" t="s">
        <v>130</v>
      </c>
      <c r="C154" s="44"/>
      <c r="D154" s="44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>
        <v>1</v>
      </c>
      <c r="R154" s="50">
        <v>1</v>
      </c>
      <c r="S154" s="50">
        <v>1</v>
      </c>
      <c r="T154" s="50">
        <v>1</v>
      </c>
      <c r="U154" s="50"/>
      <c r="V154" s="50"/>
      <c r="W154" s="50">
        <v>1</v>
      </c>
      <c r="X154" s="50">
        <v>1</v>
      </c>
      <c r="Y154" s="50">
        <v>1</v>
      </c>
      <c r="Z154" s="50">
        <v>1</v>
      </c>
      <c r="AA154" s="50"/>
      <c r="AB154" s="50"/>
      <c r="AC154" s="50"/>
      <c r="AD154" s="50"/>
      <c r="AE154" s="50"/>
      <c r="AF154" s="50"/>
      <c r="AG154" s="50"/>
      <c r="AH154" s="50"/>
      <c r="AI154" s="50"/>
      <c r="AJ154" s="51"/>
    </row>
    <row r="155" spans="1:36">
      <c r="B155" s="52" t="s">
        <v>131</v>
      </c>
      <c r="C155" s="44"/>
      <c r="D155" s="44"/>
      <c r="E155" s="53">
        <v>1</v>
      </c>
      <c r="F155" s="53">
        <v>1</v>
      </c>
      <c r="G155" s="53"/>
      <c r="H155" s="53"/>
      <c r="I155" s="53"/>
      <c r="J155" s="53">
        <v>1</v>
      </c>
      <c r="K155" s="53">
        <v>1</v>
      </c>
      <c r="L155" s="53">
        <v>1</v>
      </c>
      <c r="M155" s="53"/>
      <c r="N155" s="53"/>
      <c r="O155" s="53">
        <v>1</v>
      </c>
      <c r="P155" s="53">
        <v>1</v>
      </c>
      <c r="Q155" s="53">
        <v>1</v>
      </c>
      <c r="R155" s="53">
        <v>1</v>
      </c>
      <c r="S155" s="53">
        <v>1</v>
      </c>
      <c r="T155" s="53"/>
      <c r="U155" s="53"/>
      <c r="V155" s="53">
        <v>1</v>
      </c>
      <c r="W155" s="53">
        <v>1</v>
      </c>
      <c r="X155" s="53">
        <v>1</v>
      </c>
      <c r="Y155" s="53">
        <v>1</v>
      </c>
      <c r="Z155" s="53">
        <v>1</v>
      </c>
      <c r="AA155" s="53"/>
      <c r="AB155" s="53"/>
      <c r="AC155" s="53">
        <v>1</v>
      </c>
      <c r="AD155" s="53">
        <v>1</v>
      </c>
      <c r="AE155" s="53">
        <v>1</v>
      </c>
      <c r="AF155" s="53">
        <v>1</v>
      </c>
      <c r="AG155" s="53">
        <v>1</v>
      </c>
      <c r="AH155" s="53">
        <v>1</v>
      </c>
      <c r="AI155" s="53">
        <v>1</v>
      </c>
      <c r="AJ155" s="51"/>
    </row>
    <row r="156" spans="1:36" ht="15.75" thickBot="1">
      <c r="B156" s="54" t="s">
        <v>132</v>
      </c>
      <c r="C156" s="44"/>
      <c r="D156" s="4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>
        <v>1</v>
      </c>
      <c r="R156" s="74">
        <v>1</v>
      </c>
      <c r="S156" s="74">
        <v>1</v>
      </c>
      <c r="T156" s="74">
        <v>1</v>
      </c>
      <c r="U156" s="74"/>
      <c r="V156" s="74"/>
      <c r="W156" s="74">
        <v>1</v>
      </c>
      <c r="X156" s="74">
        <v>1</v>
      </c>
      <c r="Y156" s="74">
        <v>1</v>
      </c>
      <c r="Z156" s="74">
        <v>1</v>
      </c>
      <c r="AA156" s="74"/>
      <c r="AB156" s="74"/>
      <c r="AC156" s="74"/>
      <c r="AD156" s="74"/>
      <c r="AE156" s="74"/>
      <c r="AF156" s="74"/>
      <c r="AG156" s="55"/>
      <c r="AH156" s="55"/>
      <c r="AI156" s="55"/>
      <c r="AJ156" s="51"/>
    </row>
    <row r="157" spans="1:36" ht="15.75" thickBot="1">
      <c r="B157" s="56" t="s">
        <v>133</v>
      </c>
      <c r="C157" s="44"/>
      <c r="D157" s="44"/>
      <c r="E157" s="75" t="s">
        <v>137</v>
      </c>
      <c r="F157" s="75" t="s">
        <v>137</v>
      </c>
      <c r="G157" s="76" t="s">
        <v>134</v>
      </c>
      <c r="H157" s="76" t="s">
        <v>134</v>
      </c>
      <c r="I157" s="76" t="s">
        <v>134</v>
      </c>
      <c r="J157" s="75" t="s">
        <v>137</v>
      </c>
      <c r="K157" s="75" t="s">
        <v>137</v>
      </c>
      <c r="L157" s="77" t="s">
        <v>135</v>
      </c>
      <c r="M157" s="78" t="s">
        <v>136</v>
      </c>
      <c r="N157" s="76" t="s">
        <v>134</v>
      </c>
      <c r="O157" s="77" t="s">
        <v>135</v>
      </c>
      <c r="P157" s="77" t="s">
        <v>135</v>
      </c>
      <c r="Q157" s="77" t="s">
        <v>135</v>
      </c>
      <c r="R157" s="77" t="s">
        <v>135</v>
      </c>
      <c r="S157" s="75" t="s">
        <v>137</v>
      </c>
      <c r="T157" s="75" t="s">
        <v>137</v>
      </c>
      <c r="U157" s="79" t="s">
        <v>134</v>
      </c>
      <c r="V157" s="77" t="s">
        <v>135</v>
      </c>
      <c r="W157" s="77" t="s">
        <v>135</v>
      </c>
      <c r="X157" s="75" t="s">
        <v>137</v>
      </c>
      <c r="Y157" s="75" t="s">
        <v>137</v>
      </c>
      <c r="Z157" s="75" t="s">
        <v>137</v>
      </c>
      <c r="AA157" s="79" t="s">
        <v>134</v>
      </c>
      <c r="AB157" s="79" t="s">
        <v>134</v>
      </c>
      <c r="AC157" s="75" t="s">
        <v>137</v>
      </c>
      <c r="AD157" s="75" t="s">
        <v>137</v>
      </c>
      <c r="AE157" s="75" t="s">
        <v>137</v>
      </c>
      <c r="AF157" s="75" t="s">
        <v>137</v>
      </c>
      <c r="AG157" s="61" t="s">
        <v>137</v>
      </c>
      <c r="AH157" s="61" t="s">
        <v>137</v>
      </c>
      <c r="AI157" s="64" t="s">
        <v>137</v>
      </c>
      <c r="AJ157" s="65"/>
    </row>
    <row r="158" spans="1:36" ht="15.75" thickBot="1">
      <c r="B158" s="66"/>
      <c r="C158" s="44"/>
      <c r="D158" s="44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</row>
    <row r="159" spans="1:36" ht="15.75" thickBot="1">
      <c r="B159" s="66"/>
      <c r="C159" s="66"/>
      <c r="D159" s="57" t="s">
        <v>134</v>
      </c>
      <c r="E159" s="67">
        <f t="shared" ref="E159:AI159" si="68">IF(E157="OFF",E143,0)</f>
        <v>0</v>
      </c>
      <c r="F159" s="67">
        <f t="shared" si="68"/>
        <v>0</v>
      </c>
      <c r="G159" s="67">
        <f t="shared" si="68"/>
        <v>17.0625</v>
      </c>
      <c r="H159" s="67">
        <f t="shared" si="68"/>
        <v>7.6901408450704221</v>
      </c>
      <c r="I159" s="67">
        <f t="shared" si="68"/>
        <v>107.85041551246537</v>
      </c>
      <c r="J159" s="67">
        <f t="shared" si="68"/>
        <v>0</v>
      </c>
      <c r="K159" s="67">
        <f t="shared" si="68"/>
        <v>0</v>
      </c>
      <c r="L159" s="67">
        <f t="shared" si="68"/>
        <v>0</v>
      </c>
      <c r="M159" s="67">
        <f t="shared" si="68"/>
        <v>0</v>
      </c>
      <c r="N159" s="67">
        <f t="shared" si="68"/>
        <v>41.081053494085772</v>
      </c>
      <c r="O159" s="67">
        <f t="shared" si="68"/>
        <v>0</v>
      </c>
      <c r="P159" s="67">
        <f t="shared" si="68"/>
        <v>0</v>
      </c>
      <c r="Q159" s="67">
        <f t="shared" si="68"/>
        <v>0</v>
      </c>
      <c r="R159" s="67">
        <f t="shared" si="68"/>
        <v>0</v>
      </c>
      <c r="S159" s="67">
        <f t="shared" si="68"/>
        <v>0</v>
      </c>
      <c r="T159" s="67">
        <f t="shared" si="68"/>
        <v>0</v>
      </c>
      <c r="U159" s="67">
        <f t="shared" si="68"/>
        <v>13.125</v>
      </c>
      <c r="V159" s="67">
        <f t="shared" si="68"/>
        <v>0</v>
      </c>
      <c r="W159" s="67">
        <f t="shared" si="68"/>
        <v>0</v>
      </c>
      <c r="X159" s="67">
        <f t="shared" si="68"/>
        <v>0</v>
      </c>
      <c r="Y159" s="67">
        <f t="shared" si="68"/>
        <v>0</v>
      </c>
      <c r="Z159" s="67">
        <f t="shared" si="68"/>
        <v>0</v>
      </c>
      <c r="AA159" s="67">
        <f t="shared" si="68"/>
        <v>0</v>
      </c>
      <c r="AB159" s="67">
        <f t="shared" si="68"/>
        <v>11.541717764002904</v>
      </c>
      <c r="AC159" s="67">
        <f t="shared" si="68"/>
        <v>0</v>
      </c>
      <c r="AD159" s="67">
        <f t="shared" si="68"/>
        <v>0</v>
      </c>
      <c r="AE159" s="67">
        <f t="shared" si="68"/>
        <v>0</v>
      </c>
      <c r="AF159" s="67">
        <f t="shared" si="68"/>
        <v>0</v>
      </c>
      <c r="AG159" s="67">
        <f t="shared" si="68"/>
        <v>0</v>
      </c>
      <c r="AH159" s="67">
        <f t="shared" si="68"/>
        <v>0</v>
      </c>
      <c r="AI159" s="67">
        <f t="shared" si="68"/>
        <v>0</v>
      </c>
      <c r="AJ159" s="67">
        <f>SUM(E159:AI159)</f>
        <v>198.35082761562447</v>
      </c>
    </row>
    <row r="160" spans="1:36" ht="15.75" thickBot="1">
      <c r="B160" s="66"/>
      <c r="C160" s="66"/>
      <c r="D160" s="59" t="s">
        <v>136</v>
      </c>
      <c r="E160" s="67">
        <f t="shared" ref="E160:AI160" si="69">IF(E157="NFI",E143,0)</f>
        <v>0</v>
      </c>
      <c r="F160" s="67">
        <f t="shared" si="69"/>
        <v>0</v>
      </c>
      <c r="G160" s="67">
        <f t="shared" si="69"/>
        <v>0</v>
      </c>
      <c r="H160" s="67">
        <f t="shared" si="69"/>
        <v>0</v>
      </c>
      <c r="I160" s="67">
        <f t="shared" si="69"/>
        <v>0</v>
      </c>
      <c r="J160" s="67">
        <f t="shared" si="69"/>
        <v>0</v>
      </c>
      <c r="K160" s="67">
        <f t="shared" si="69"/>
        <v>0</v>
      </c>
      <c r="L160" s="67">
        <f t="shared" si="69"/>
        <v>0</v>
      </c>
      <c r="M160" s="67">
        <f t="shared" si="69"/>
        <v>0</v>
      </c>
      <c r="N160" s="67">
        <f t="shared" si="69"/>
        <v>0</v>
      </c>
      <c r="O160" s="67">
        <f t="shared" si="69"/>
        <v>0</v>
      </c>
      <c r="P160" s="67">
        <f t="shared" si="69"/>
        <v>0</v>
      </c>
      <c r="Q160" s="67">
        <f t="shared" si="69"/>
        <v>0</v>
      </c>
      <c r="R160" s="67">
        <f t="shared" si="69"/>
        <v>0</v>
      </c>
      <c r="S160" s="67">
        <f t="shared" si="69"/>
        <v>0</v>
      </c>
      <c r="T160" s="67">
        <f t="shared" si="69"/>
        <v>0</v>
      </c>
      <c r="U160" s="67">
        <f t="shared" si="69"/>
        <v>0</v>
      </c>
      <c r="V160" s="67">
        <f t="shared" si="69"/>
        <v>0</v>
      </c>
      <c r="W160" s="67">
        <f t="shared" si="69"/>
        <v>0</v>
      </c>
      <c r="X160" s="67">
        <f t="shared" si="69"/>
        <v>0</v>
      </c>
      <c r="Y160" s="67">
        <f t="shared" si="69"/>
        <v>0</v>
      </c>
      <c r="Z160" s="67">
        <f t="shared" si="69"/>
        <v>0</v>
      </c>
      <c r="AA160" s="67">
        <f t="shared" si="69"/>
        <v>0</v>
      </c>
      <c r="AB160" s="67">
        <f t="shared" si="69"/>
        <v>0</v>
      </c>
      <c r="AC160" s="67">
        <f t="shared" si="69"/>
        <v>0</v>
      </c>
      <c r="AD160" s="67">
        <f t="shared" si="69"/>
        <v>0</v>
      </c>
      <c r="AE160" s="67">
        <f t="shared" si="69"/>
        <v>0</v>
      </c>
      <c r="AF160" s="67">
        <f t="shared" si="69"/>
        <v>0</v>
      </c>
      <c r="AG160" s="67">
        <f t="shared" si="69"/>
        <v>0</v>
      </c>
      <c r="AH160" s="67">
        <f t="shared" si="69"/>
        <v>0</v>
      </c>
      <c r="AI160" s="67">
        <f t="shared" si="69"/>
        <v>0</v>
      </c>
      <c r="AJ160" s="67">
        <f t="shared" ref="AJ160:AJ163" si="70">SUM(E160:AI160)</f>
        <v>0</v>
      </c>
    </row>
    <row r="161" spans="1:36" ht="15.75" thickBot="1">
      <c r="B161" s="66"/>
      <c r="C161" s="66"/>
      <c r="D161" s="63" t="s">
        <v>137</v>
      </c>
      <c r="E161" s="67">
        <f t="shared" ref="E161:AI161" si="71">IF(E157="HNI",E143,0)</f>
        <v>0</v>
      </c>
      <c r="F161" s="67">
        <f t="shared" si="71"/>
        <v>0</v>
      </c>
      <c r="G161" s="67">
        <f t="shared" si="71"/>
        <v>0</v>
      </c>
      <c r="H161" s="67">
        <f t="shared" si="71"/>
        <v>0</v>
      </c>
      <c r="I161" s="67">
        <f t="shared" si="71"/>
        <v>0</v>
      </c>
      <c r="J161" s="67">
        <f t="shared" si="71"/>
        <v>188.76767676767679</v>
      </c>
      <c r="K161" s="67">
        <f t="shared" si="71"/>
        <v>83.520833333333329</v>
      </c>
      <c r="L161" s="67">
        <f t="shared" si="71"/>
        <v>0</v>
      </c>
      <c r="M161" s="67">
        <f t="shared" si="71"/>
        <v>0</v>
      </c>
      <c r="N161" s="67">
        <f t="shared" si="71"/>
        <v>0</v>
      </c>
      <c r="O161" s="67">
        <f t="shared" si="71"/>
        <v>0</v>
      </c>
      <c r="P161" s="67">
        <f t="shared" si="71"/>
        <v>0</v>
      </c>
      <c r="Q161" s="67">
        <f t="shared" si="71"/>
        <v>0</v>
      </c>
      <c r="R161" s="67">
        <f t="shared" si="71"/>
        <v>0</v>
      </c>
      <c r="S161" s="67">
        <f t="shared" si="71"/>
        <v>114.91580471212869</v>
      </c>
      <c r="T161" s="67">
        <f t="shared" si="71"/>
        <v>0</v>
      </c>
      <c r="U161" s="67">
        <f t="shared" si="71"/>
        <v>0</v>
      </c>
      <c r="V161" s="67">
        <f t="shared" si="71"/>
        <v>0</v>
      </c>
      <c r="W161" s="67">
        <f t="shared" si="71"/>
        <v>0</v>
      </c>
      <c r="X161" s="67">
        <f t="shared" si="71"/>
        <v>70.684891511225914</v>
      </c>
      <c r="Y161" s="67">
        <f t="shared" si="71"/>
        <v>6.9199822083842992</v>
      </c>
      <c r="Z161" s="67">
        <f t="shared" si="71"/>
        <v>0</v>
      </c>
      <c r="AA161" s="67">
        <f t="shared" si="71"/>
        <v>0</v>
      </c>
      <c r="AB161" s="67">
        <f t="shared" si="71"/>
        <v>0</v>
      </c>
      <c r="AC161" s="67">
        <f t="shared" si="71"/>
        <v>0</v>
      </c>
      <c r="AD161" s="67">
        <f t="shared" si="71"/>
        <v>177.14723926380367</v>
      </c>
      <c r="AE161" s="67">
        <f t="shared" si="71"/>
        <v>-4.8981417274135373E-2</v>
      </c>
      <c r="AF161" s="67">
        <f t="shared" si="71"/>
        <v>36.051878109583562</v>
      </c>
      <c r="AG161" s="67">
        <f t="shared" si="71"/>
        <v>0</v>
      </c>
      <c r="AH161" s="67">
        <f t="shared" si="71"/>
        <v>0</v>
      </c>
      <c r="AI161" s="67">
        <f t="shared" si="71"/>
        <v>0</v>
      </c>
      <c r="AJ161" s="67">
        <f t="shared" si="70"/>
        <v>677.95932448886208</v>
      </c>
    </row>
    <row r="162" spans="1:36" ht="15.75" thickBot="1">
      <c r="A162" s="68"/>
      <c r="B162" s="66"/>
      <c r="C162" s="66"/>
      <c r="D162" s="69" t="s">
        <v>135</v>
      </c>
      <c r="E162" s="67">
        <f t="shared" ref="E162:AI162" si="72">IF(E157="NFI &amp; HNI",E143,0)</f>
        <v>0</v>
      </c>
      <c r="F162" s="67">
        <f t="shared" si="72"/>
        <v>0</v>
      </c>
      <c r="G162" s="67">
        <f t="shared" si="72"/>
        <v>0</v>
      </c>
      <c r="H162" s="67">
        <f t="shared" si="72"/>
        <v>0</v>
      </c>
      <c r="I162" s="67">
        <f t="shared" si="72"/>
        <v>0</v>
      </c>
      <c r="J162" s="67">
        <f t="shared" si="72"/>
        <v>0</v>
      </c>
      <c r="K162" s="67">
        <f t="shared" si="72"/>
        <v>0</v>
      </c>
      <c r="L162" s="67">
        <f t="shared" si="72"/>
        <v>0</v>
      </c>
      <c r="M162" s="67">
        <f t="shared" si="72"/>
        <v>0</v>
      </c>
      <c r="N162" s="67">
        <f t="shared" si="72"/>
        <v>0</v>
      </c>
      <c r="O162" s="67">
        <f t="shared" si="72"/>
        <v>35.793991416309012</v>
      </c>
      <c r="P162" s="67">
        <f t="shared" si="72"/>
        <v>55.186535260120841</v>
      </c>
      <c r="Q162" s="67">
        <f t="shared" si="72"/>
        <v>78.781515662836753</v>
      </c>
      <c r="R162" s="67">
        <f t="shared" si="72"/>
        <v>173.39190067538965</v>
      </c>
      <c r="S162" s="67">
        <f t="shared" si="72"/>
        <v>0</v>
      </c>
      <c r="T162" s="67">
        <f t="shared" si="72"/>
        <v>0</v>
      </c>
      <c r="U162" s="67">
        <f t="shared" si="72"/>
        <v>0</v>
      </c>
      <c r="V162" s="67">
        <f t="shared" si="72"/>
        <v>84.363157894736844</v>
      </c>
      <c r="W162" s="67">
        <f t="shared" si="72"/>
        <v>61.371760497449635</v>
      </c>
      <c r="X162" s="67">
        <f t="shared" si="72"/>
        <v>0</v>
      </c>
      <c r="Y162" s="67">
        <f t="shared" si="72"/>
        <v>0</v>
      </c>
      <c r="Z162" s="67">
        <f t="shared" si="72"/>
        <v>0</v>
      </c>
      <c r="AA162" s="67">
        <f t="shared" si="72"/>
        <v>0</v>
      </c>
      <c r="AB162" s="67">
        <f t="shared" si="72"/>
        <v>0</v>
      </c>
      <c r="AC162" s="67">
        <f t="shared" si="72"/>
        <v>0</v>
      </c>
      <c r="AD162" s="67">
        <f t="shared" si="72"/>
        <v>0</v>
      </c>
      <c r="AE162" s="67">
        <f t="shared" si="72"/>
        <v>0</v>
      </c>
      <c r="AF162" s="67">
        <f t="shared" si="72"/>
        <v>0</v>
      </c>
      <c r="AG162" s="67">
        <f t="shared" si="72"/>
        <v>0</v>
      </c>
      <c r="AH162" s="67">
        <f t="shared" si="72"/>
        <v>0</v>
      </c>
      <c r="AI162" s="67">
        <f t="shared" si="72"/>
        <v>0</v>
      </c>
      <c r="AJ162" s="67">
        <f t="shared" si="70"/>
        <v>488.88886140684275</v>
      </c>
    </row>
    <row r="163" spans="1:36">
      <c r="B163" s="66"/>
      <c r="C163" s="66"/>
      <c r="D163" s="70" t="s">
        <v>140</v>
      </c>
      <c r="E163" s="67">
        <f t="shared" ref="E163:AI163" si="73">IF(AND(E153=0,OR(E3="Mon",E3="Tue",E3="Wed",E3="Thu",E3="Fri")),E143,0)</f>
        <v>0</v>
      </c>
      <c r="F163" s="67">
        <f t="shared" si="73"/>
        <v>0</v>
      </c>
      <c r="G163" s="67">
        <f t="shared" si="73"/>
        <v>17.0625</v>
      </c>
      <c r="H163" s="67">
        <f t="shared" si="73"/>
        <v>7.6901408450704221</v>
      </c>
      <c r="I163" s="67">
        <f t="shared" si="73"/>
        <v>107.85041551246537</v>
      </c>
      <c r="J163" s="67">
        <f t="shared" si="73"/>
        <v>188.76767676767679</v>
      </c>
      <c r="K163" s="67">
        <f t="shared" si="73"/>
        <v>83.520833333333329</v>
      </c>
      <c r="L163" s="67">
        <f t="shared" si="73"/>
        <v>0</v>
      </c>
      <c r="M163" s="67">
        <f t="shared" si="73"/>
        <v>0</v>
      </c>
      <c r="N163" s="67">
        <f t="shared" si="73"/>
        <v>41.081053494085772</v>
      </c>
      <c r="O163" s="67">
        <f t="shared" si="73"/>
        <v>0</v>
      </c>
      <c r="P163" s="67">
        <f t="shared" si="73"/>
        <v>0</v>
      </c>
      <c r="Q163" s="67">
        <f t="shared" si="73"/>
        <v>0</v>
      </c>
      <c r="R163" s="67">
        <f t="shared" si="73"/>
        <v>0</v>
      </c>
      <c r="S163" s="67">
        <f t="shared" si="73"/>
        <v>0</v>
      </c>
      <c r="T163" s="67">
        <f t="shared" si="73"/>
        <v>0</v>
      </c>
      <c r="U163" s="67">
        <f t="shared" si="73"/>
        <v>13.125</v>
      </c>
      <c r="V163" s="67">
        <f t="shared" si="73"/>
        <v>0</v>
      </c>
      <c r="W163" s="67">
        <f t="shared" si="73"/>
        <v>0</v>
      </c>
      <c r="X163" s="67">
        <f t="shared" si="73"/>
        <v>70.684891511225914</v>
      </c>
      <c r="Y163" s="67">
        <f t="shared" si="73"/>
        <v>6.9199822083842992</v>
      </c>
      <c r="Z163" s="67">
        <f t="shared" si="73"/>
        <v>0</v>
      </c>
      <c r="AA163" s="67">
        <f t="shared" si="73"/>
        <v>0</v>
      </c>
      <c r="AB163" s="67">
        <f t="shared" si="73"/>
        <v>11.541717764002904</v>
      </c>
      <c r="AC163" s="67">
        <f t="shared" si="73"/>
        <v>0</v>
      </c>
      <c r="AD163" s="67">
        <f t="shared" si="73"/>
        <v>177.14723926380367</v>
      </c>
      <c r="AE163" s="67">
        <f t="shared" si="73"/>
        <v>-4.8981417274135373E-2</v>
      </c>
      <c r="AF163" s="67">
        <f t="shared" si="73"/>
        <v>36.051878109583562</v>
      </c>
      <c r="AG163" s="67">
        <f t="shared" si="73"/>
        <v>0</v>
      </c>
      <c r="AH163" s="67">
        <f t="shared" si="73"/>
        <v>0</v>
      </c>
      <c r="AI163" s="67">
        <f t="shared" si="73"/>
        <v>0</v>
      </c>
      <c r="AJ163" s="67">
        <f t="shared" si="70"/>
        <v>761.39434739235799</v>
      </c>
    </row>
  </sheetData>
  <conditionalFormatting sqref="E152:AI155">
    <cfRule type="cellIs" dxfId="71" priority="10" operator="equal">
      <formula>3</formula>
    </cfRule>
    <cfRule type="cellIs" dxfId="70" priority="11" operator="equal">
      <formula>2</formula>
    </cfRule>
    <cfRule type="cellIs" dxfId="69" priority="12" operator="equal">
      <formula>1</formula>
    </cfRule>
  </conditionalFormatting>
  <conditionalFormatting sqref="E153:AI156">
    <cfRule type="cellIs" dxfId="68" priority="7" operator="equal">
      <formula>3</formula>
    </cfRule>
    <cfRule type="cellIs" dxfId="67" priority="8" operator="equal">
      <formula>2</formula>
    </cfRule>
    <cfRule type="cellIs" dxfId="66" priority="9" operator="equal">
      <formula>1</formula>
    </cfRule>
  </conditionalFormatting>
  <conditionalFormatting sqref="E153:AF156">
    <cfRule type="cellIs" dxfId="65" priority="4" operator="equal">
      <formula>3</formula>
    </cfRule>
    <cfRule type="cellIs" dxfId="64" priority="5" operator="equal">
      <formula>2</formula>
    </cfRule>
    <cfRule type="cellIs" dxfId="63" priority="6" operator="equal">
      <formula>1</formula>
    </cfRule>
  </conditionalFormatting>
  <conditionalFormatting sqref="E153:AF156">
    <cfRule type="cellIs" dxfId="62" priority="1" operator="equal">
      <formula>3</formula>
    </cfRule>
    <cfRule type="cellIs" dxfId="61" priority="2" operator="equal">
      <formula>2</formula>
    </cfRule>
    <cfRule type="cellIs" dxfId="60" priority="3" operator="equal">
      <formula>1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163"/>
  <sheetViews>
    <sheetView zoomScale="60" zoomScaleNormal="60" workbookViewId="0">
      <pane xSplit="2" ySplit="4" topLeftCell="C23" activePane="bottomRight" state="frozen"/>
      <selection pane="topRight" activeCell="C1" sqref="C1"/>
      <selection pane="bottomLeft" activeCell="A5" sqref="A5"/>
      <selection pane="bottomRight" activeCell="F42" sqref="F42"/>
    </sheetView>
  </sheetViews>
  <sheetFormatPr defaultColWidth="9.140625" defaultRowHeight="15" outlineLevelRow="1"/>
  <cols>
    <col min="1" max="1" width="9.140625" style="3"/>
    <col min="2" max="2" width="53.5703125" style="3" customWidth="1"/>
    <col min="3" max="36" width="17.28515625" style="3" customWidth="1"/>
    <col min="37" max="37" width="11.5703125" style="3" bestFit="1" customWidth="1"/>
    <col min="38" max="16384" width="9.140625" style="3"/>
  </cols>
  <sheetData>
    <row r="1" spans="1:37" outlineLevel="1"/>
    <row r="2" spans="1:37" outlineLevel="1">
      <c r="B2" s="24" t="s">
        <v>18</v>
      </c>
    </row>
    <row r="3" spans="1:37" outlineLevel="1">
      <c r="E3" s="41" t="s">
        <v>126</v>
      </c>
      <c r="F3" s="41" t="s">
        <v>127</v>
      </c>
      <c r="G3" s="41" t="s">
        <v>121</v>
      </c>
      <c r="H3" s="41" t="s">
        <v>122</v>
      </c>
      <c r="I3" s="41" t="s">
        <v>123</v>
      </c>
      <c r="J3" s="41" t="s">
        <v>124</v>
      </c>
      <c r="K3" s="41" t="s">
        <v>125</v>
      </c>
      <c r="L3" s="41" t="s">
        <v>126</v>
      </c>
      <c r="M3" s="41" t="s">
        <v>127</v>
      </c>
      <c r="N3" s="41" t="s">
        <v>121</v>
      </c>
      <c r="O3" s="41" t="s">
        <v>122</v>
      </c>
      <c r="P3" s="41" t="s">
        <v>123</v>
      </c>
      <c r="Q3" s="41" t="s">
        <v>124</v>
      </c>
      <c r="R3" s="41" t="s">
        <v>125</v>
      </c>
      <c r="S3" s="41" t="s">
        <v>126</v>
      </c>
      <c r="T3" s="41" t="s">
        <v>127</v>
      </c>
      <c r="U3" s="41" t="s">
        <v>121</v>
      </c>
      <c r="V3" s="41" t="s">
        <v>122</v>
      </c>
      <c r="W3" s="41" t="s">
        <v>123</v>
      </c>
      <c r="X3" s="41" t="s">
        <v>124</v>
      </c>
      <c r="Y3" s="41" t="s">
        <v>125</v>
      </c>
      <c r="Z3" s="41" t="s">
        <v>126</v>
      </c>
      <c r="AA3" s="41" t="s">
        <v>127</v>
      </c>
      <c r="AB3" s="41" t="s">
        <v>121</v>
      </c>
      <c r="AC3" s="41" t="s">
        <v>122</v>
      </c>
      <c r="AD3" s="41" t="s">
        <v>123</v>
      </c>
      <c r="AE3" s="41" t="s">
        <v>124</v>
      </c>
      <c r="AF3" s="41" t="s">
        <v>125</v>
      </c>
      <c r="AG3" s="41" t="s">
        <v>126</v>
      </c>
      <c r="AH3" s="41" t="s">
        <v>127</v>
      </c>
      <c r="AI3" s="41" t="s">
        <v>121</v>
      </c>
    </row>
    <row r="4" spans="1:37" customFormat="1" outlineLevel="1">
      <c r="A4" s="4"/>
      <c r="B4" s="25"/>
      <c r="C4" s="26" t="s">
        <v>19</v>
      </c>
      <c r="D4" s="26">
        <v>31</v>
      </c>
      <c r="E4" s="26">
        <v>1</v>
      </c>
      <c r="F4" s="26">
        <v>2</v>
      </c>
      <c r="G4" s="26">
        <v>3</v>
      </c>
      <c r="H4" s="26">
        <v>4</v>
      </c>
      <c r="I4" s="26">
        <v>5</v>
      </c>
      <c r="J4" s="26">
        <v>6</v>
      </c>
      <c r="K4" s="26">
        <v>7</v>
      </c>
      <c r="L4" s="26">
        <v>8</v>
      </c>
      <c r="M4" s="26">
        <v>9</v>
      </c>
      <c r="N4" s="26">
        <v>10</v>
      </c>
      <c r="O4" s="26">
        <v>11</v>
      </c>
      <c r="P4" s="26">
        <v>12</v>
      </c>
      <c r="Q4" s="26">
        <v>13</v>
      </c>
      <c r="R4" s="26">
        <v>14</v>
      </c>
      <c r="S4" s="26">
        <v>15</v>
      </c>
      <c r="T4" s="26">
        <v>16</v>
      </c>
      <c r="U4" s="26">
        <v>17</v>
      </c>
      <c r="V4" s="26">
        <v>18</v>
      </c>
      <c r="W4" s="26">
        <v>19</v>
      </c>
      <c r="X4" s="26">
        <v>20</v>
      </c>
      <c r="Y4" s="26">
        <v>21</v>
      </c>
      <c r="Z4" s="26">
        <v>22</v>
      </c>
      <c r="AA4" s="26">
        <v>23</v>
      </c>
      <c r="AB4" s="26">
        <v>24</v>
      </c>
      <c r="AC4" s="26">
        <v>25</v>
      </c>
      <c r="AD4" s="26">
        <v>26</v>
      </c>
      <c r="AE4" s="26">
        <v>27</v>
      </c>
      <c r="AF4" s="26">
        <v>28</v>
      </c>
      <c r="AG4" s="26">
        <v>29</v>
      </c>
      <c r="AH4" s="26">
        <v>30</v>
      </c>
      <c r="AI4" s="26">
        <v>31</v>
      </c>
      <c r="AJ4" s="26" t="s">
        <v>32</v>
      </c>
      <c r="AK4" s="3"/>
    </row>
    <row r="5" spans="1:37" customFormat="1" outlineLevel="1">
      <c r="A5" s="4"/>
      <c r="B5" s="27" t="s">
        <v>0</v>
      </c>
      <c r="C5" s="6"/>
      <c r="D5" s="7">
        <f>'FEBRUARI 2020'!AI29</f>
        <v>57711</v>
      </c>
      <c r="E5" s="7">
        <v>0</v>
      </c>
      <c r="F5" s="7">
        <v>57724</v>
      </c>
      <c r="G5" s="7">
        <v>57807</v>
      </c>
      <c r="H5" s="7">
        <v>57860</v>
      </c>
      <c r="I5" s="7">
        <v>57915</v>
      </c>
      <c r="J5" s="7">
        <v>57952</v>
      </c>
      <c r="K5" s="7">
        <v>0</v>
      </c>
      <c r="L5" s="7">
        <v>0</v>
      </c>
      <c r="M5" s="7">
        <v>58009</v>
      </c>
      <c r="N5" s="7">
        <v>58067</v>
      </c>
      <c r="O5" s="7">
        <v>58105</v>
      </c>
      <c r="P5" s="7">
        <v>58149</v>
      </c>
      <c r="Q5" s="7">
        <v>58168</v>
      </c>
      <c r="R5" s="7">
        <v>0</v>
      </c>
      <c r="S5" s="7">
        <v>0</v>
      </c>
      <c r="T5" s="7">
        <v>58207</v>
      </c>
      <c r="U5" s="7">
        <v>58263</v>
      </c>
      <c r="V5" s="7">
        <v>58323</v>
      </c>
      <c r="W5" s="7">
        <v>58350</v>
      </c>
      <c r="X5" s="7">
        <v>58367</v>
      </c>
      <c r="Y5" s="7">
        <v>0</v>
      </c>
      <c r="Z5" s="7">
        <v>0</v>
      </c>
      <c r="AA5" s="7"/>
      <c r="AB5" s="7">
        <v>0</v>
      </c>
      <c r="AC5" s="7">
        <v>0</v>
      </c>
      <c r="AD5" s="7">
        <v>58368</v>
      </c>
      <c r="AE5" s="7">
        <v>58419</v>
      </c>
      <c r="AF5" s="7">
        <v>58469</v>
      </c>
      <c r="AG5" s="7">
        <v>0</v>
      </c>
      <c r="AH5" s="7">
        <v>58524</v>
      </c>
      <c r="AI5" s="7">
        <v>58538</v>
      </c>
      <c r="AJ5" s="32"/>
      <c r="AK5" s="3"/>
    </row>
    <row r="6" spans="1:37" customFormat="1" outlineLevel="1">
      <c r="A6" s="4"/>
      <c r="B6" s="27" t="s">
        <v>1</v>
      </c>
      <c r="C6" s="6"/>
      <c r="D6" s="7">
        <f>'FEBRUARI 2020'!AI30</f>
        <v>63045</v>
      </c>
      <c r="E6" s="7">
        <v>0</v>
      </c>
      <c r="F6" s="7">
        <v>63058</v>
      </c>
      <c r="G6" s="7">
        <v>63143</v>
      </c>
      <c r="H6" s="7">
        <v>63197</v>
      </c>
      <c r="I6" s="7">
        <v>63253</v>
      </c>
      <c r="J6" s="7">
        <v>63290</v>
      </c>
      <c r="K6" s="7">
        <v>0</v>
      </c>
      <c r="L6" s="7">
        <v>0</v>
      </c>
      <c r="M6" s="7">
        <v>63347</v>
      </c>
      <c r="N6" s="7">
        <v>63406</v>
      </c>
      <c r="O6" s="7">
        <v>63444</v>
      </c>
      <c r="P6" s="7">
        <v>63489</v>
      </c>
      <c r="Q6" s="7">
        <v>63508</v>
      </c>
      <c r="R6" s="7">
        <v>0</v>
      </c>
      <c r="S6" s="7">
        <v>0</v>
      </c>
      <c r="T6" s="7">
        <v>63547</v>
      </c>
      <c r="U6" s="7">
        <v>63605</v>
      </c>
      <c r="V6" s="7">
        <v>63666</v>
      </c>
      <c r="W6" s="7">
        <v>63693</v>
      </c>
      <c r="X6" s="7">
        <v>63710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63711</v>
      </c>
      <c r="AE6" s="7">
        <v>63764</v>
      </c>
      <c r="AF6" s="7">
        <v>63816</v>
      </c>
      <c r="AG6" s="7">
        <v>0</v>
      </c>
      <c r="AH6" s="7">
        <v>63872</v>
      </c>
      <c r="AI6" s="7">
        <v>63932</v>
      </c>
      <c r="AJ6" s="32"/>
      <c r="AK6" s="3"/>
    </row>
    <row r="7" spans="1:37" customFormat="1" outlineLevel="1">
      <c r="A7" s="4"/>
      <c r="B7" s="27" t="s">
        <v>2</v>
      </c>
      <c r="C7" s="6"/>
      <c r="D7" s="7">
        <f>'FEBRUARI 2020'!AI31</f>
        <v>69226</v>
      </c>
      <c r="E7" s="7">
        <v>0</v>
      </c>
      <c r="F7" s="7">
        <v>69235</v>
      </c>
      <c r="G7" s="7">
        <v>69316</v>
      </c>
      <c r="H7" s="7">
        <v>69357</v>
      </c>
      <c r="I7" s="7">
        <v>69384</v>
      </c>
      <c r="J7" s="7">
        <v>69422</v>
      </c>
      <c r="K7" s="7">
        <v>0</v>
      </c>
      <c r="L7" s="7">
        <v>0</v>
      </c>
      <c r="M7" s="7">
        <v>69469</v>
      </c>
      <c r="N7" s="7">
        <v>69553</v>
      </c>
      <c r="O7" s="7">
        <v>69593</v>
      </c>
      <c r="P7" s="7">
        <v>69620</v>
      </c>
      <c r="Q7" s="7">
        <v>69658</v>
      </c>
      <c r="R7" s="7">
        <v>0</v>
      </c>
      <c r="S7" s="7">
        <v>0</v>
      </c>
      <c r="T7" s="7">
        <v>69667</v>
      </c>
      <c r="U7" s="7">
        <v>69668</v>
      </c>
      <c r="V7" s="7">
        <v>69711</v>
      </c>
      <c r="W7" s="7">
        <v>69745</v>
      </c>
      <c r="X7" s="7">
        <v>69758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69758</v>
      </c>
      <c r="AE7" s="7">
        <v>69789</v>
      </c>
      <c r="AF7" s="7">
        <v>69804</v>
      </c>
      <c r="AG7" s="7">
        <v>0</v>
      </c>
      <c r="AH7" s="7">
        <v>69896</v>
      </c>
      <c r="AI7" s="7">
        <v>69908</v>
      </c>
      <c r="AJ7" s="32"/>
      <c r="AK7" s="3"/>
    </row>
    <row r="8" spans="1:37" customFormat="1" outlineLevel="1">
      <c r="A8" s="4"/>
      <c r="B8" s="27" t="s">
        <v>3</v>
      </c>
      <c r="C8" s="6"/>
      <c r="D8" s="7">
        <f>'FEBRUARI 2020'!AI32</f>
        <v>71683</v>
      </c>
      <c r="E8" s="7">
        <v>0</v>
      </c>
      <c r="F8" s="7">
        <v>71693</v>
      </c>
      <c r="G8" s="7">
        <v>71762</v>
      </c>
      <c r="H8" s="7">
        <v>71803</v>
      </c>
      <c r="I8" s="7">
        <v>71828</v>
      </c>
      <c r="J8" s="7">
        <v>71861</v>
      </c>
      <c r="K8" s="7">
        <v>0</v>
      </c>
      <c r="L8" s="7">
        <v>0</v>
      </c>
      <c r="M8" s="7">
        <v>71905</v>
      </c>
      <c r="N8" s="7">
        <v>71983</v>
      </c>
      <c r="O8" s="7">
        <v>72017</v>
      </c>
      <c r="P8" s="7">
        <v>72042</v>
      </c>
      <c r="Q8" s="7">
        <v>72076</v>
      </c>
      <c r="R8" s="7">
        <v>0</v>
      </c>
      <c r="S8" s="7">
        <v>0</v>
      </c>
      <c r="T8" s="7">
        <v>72085</v>
      </c>
      <c r="U8" s="7">
        <v>72121</v>
      </c>
      <c r="V8" s="7">
        <v>72162</v>
      </c>
      <c r="W8" s="7">
        <v>72193</v>
      </c>
      <c r="X8" s="7">
        <v>72205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72205</v>
      </c>
      <c r="AE8" s="7">
        <v>72233</v>
      </c>
      <c r="AF8" s="7">
        <v>72304</v>
      </c>
      <c r="AG8" s="7">
        <v>0</v>
      </c>
      <c r="AH8" s="7">
        <v>72330</v>
      </c>
      <c r="AI8" s="7">
        <v>72386</v>
      </c>
      <c r="AJ8" s="32"/>
      <c r="AK8" s="3"/>
    </row>
    <row r="9" spans="1:37" customFormat="1" outlineLevel="1">
      <c r="A9" s="4"/>
      <c r="B9" s="27" t="s">
        <v>114</v>
      </c>
      <c r="C9" s="6"/>
      <c r="D9" s="7">
        <f>'FEBRUARI 2020'!AI33</f>
        <v>86634</v>
      </c>
      <c r="E9" s="7">
        <v>0</v>
      </c>
      <c r="F9" s="7">
        <v>86704</v>
      </c>
      <c r="G9" s="7">
        <v>86993</v>
      </c>
      <c r="H9" s="7">
        <v>87251</v>
      </c>
      <c r="I9" s="7">
        <v>87542</v>
      </c>
      <c r="J9" s="7">
        <v>87744</v>
      </c>
      <c r="K9" s="7">
        <v>0</v>
      </c>
      <c r="L9" s="7">
        <v>0</v>
      </c>
      <c r="M9" s="7">
        <v>87912</v>
      </c>
      <c r="N9" s="7">
        <v>88027</v>
      </c>
      <c r="O9" s="7">
        <v>88227</v>
      </c>
      <c r="P9" s="7">
        <v>88501</v>
      </c>
      <c r="Q9" s="7">
        <v>88722</v>
      </c>
      <c r="R9" s="7">
        <v>0</v>
      </c>
      <c r="S9" s="7">
        <v>0</v>
      </c>
      <c r="T9" s="7">
        <v>88967</v>
      </c>
      <c r="U9" s="7">
        <v>89202</v>
      </c>
      <c r="V9" s="7">
        <v>89509</v>
      </c>
      <c r="W9" s="7">
        <v>89760</v>
      </c>
      <c r="X9" s="7">
        <v>89962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90079</v>
      </c>
      <c r="AE9" s="7">
        <v>90284</v>
      </c>
      <c r="AF9" s="7">
        <v>90504</v>
      </c>
      <c r="AG9" s="7">
        <v>0</v>
      </c>
      <c r="AH9" s="7">
        <v>90536</v>
      </c>
      <c r="AI9" s="7">
        <v>90764</v>
      </c>
      <c r="AJ9" s="32"/>
      <c r="AK9" s="3"/>
    </row>
    <row r="10" spans="1:37" customFormat="1" outlineLevel="1">
      <c r="A10" s="4"/>
      <c r="B10" s="27" t="s">
        <v>115</v>
      </c>
      <c r="C10" s="6"/>
      <c r="D10" s="7">
        <f>'FEBRUARI 2020'!AI34</f>
        <v>98684</v>
      </c>
      <c r="E10" s="7">
        <v>0</v>
      </c>
      <c r="F10" s="7">
        <v>98714</v>
      </c>
      <c r="G10" s="7">
        <v>98834</v>
      </c>
      <c r="H10" s="7">
        <v>98940</v>
      </c>
      <c r="I10" s="7">
        <v>99063</v>
      </c>
      <c r="J10" s="7">
        <v>99150</v>
      </c>
      <c r="K10" s="7">
        <v>0</v>
      </c>
      <c r="L10" s="7">
        <v>0</v>
      </c>
      <c r="M10" s="7">
        <v>99224</v>
      </c>
      <c r="N10" s="7">
        <v>99275</v>
      </c>
      <c r="O10" s="7">
        <v>99357</v>
      </c>
      <c r="P10" s="7">
        <v>99470</v>
      </c>
      <c r="Q10" s="7">
        <v>99562</v>
      </c>
      <c r="R10" s="7">
        <v>0</v>
      </c>
      <c r="S10" s="7">
        <v>0</v>
      </c>
      <c r="T10" s="7">
        <v>99665</v>
      </c>
      <c r="U10" s="7">
        <v>99774</v>
      </c>
      <c r="V10" s="7">
        <v>99894</v>
      </c>
      <c r="W10" s="7">
        <v>99998</v>
      </c>
      <c r="X10" s="7">
        <v>100083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100133</v>
      </c>
      <c r="AE10" s="7">
        <v>100222</v>
      </c>
      <c r="AF10" s="7">
        <v>100315</v>
      </c>
      <c r="AG10" s="7">
        <v>0</v>
      </c>
      <c r="AH10" s="7">
        <v>100329</v>
      </c>
      <c r="AI10" s="7">
        <v>100423</v>
      </c>
      <c r="AJ10" s="32"/>
      <c r="AK10" s="3"/>
    </row>
    <row r="11" spans="1:37" customFormat="1" outlineLevel="1">
      <c r="A11" s="4"/>
      <c r="B11" s="27" t="s">
        <v>116</v>
      </c>
      <c r="C11" s="6"/>
      <c r="D11" s="7">
        <f>'FEBRUARI 2020'!AI35</f>
        <v>1219863</v>
      </c>
      <c r="E11" s="7">
        <v>0</v>
      </c>
      <c r="F11" s="7">
        <v>1219886</v>
      </c>
      <c r="G11" s="7">
        <v>1219962</v>
      </c>
      <c r="H11" s="7">
        <v>1220026</v>
      </c>
      <c r="I11" s="7">
        <v>1220103</v>
      </c>
      <c r="J11" s="7">
        <v>1220159</v>
      </c>
      <c r="K11" s="7">
        <v>0</v>
      </c>
      <c r="L11" s="7">
        <v>0</v>
      </c>
      <c r="M11" s="7">
        <v>1220199</v>
      </c>
      <c r="N11" s="7">
        <v>1220241</v>
      </c>
      <c r="O11" s="7">
        <v>1220290</v>
      </c>
      <c r="P11" s="7">
        <v>1220370</v>
      </c>
      <c r="Q11" s="7">
        <v>1220423</v>
      </c>
      <c r="R11" s="7">
        <v>0</v>
      </c>
      <c r="S11" s="7">
        <v>0</v>
      </c>
      <c r="T11" s="7">
        <v>1220492</v>
      </c>
      <c r="U11" s="7">
        <v>1220558</v>
      </c>
      <c r="V11" s="7">
        <v>1220629</v>
      </c>
      <c r="W11" s="7">
        <v>1220695</v>
      </c>
      <c r="X11" s="7">
        <v>1220741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1220772</v>
      </c>
      <c r="AE11" s="7">
        <v>1220828</v>
      </c>
      <c r="AF11" s="7">
        <v>1220884</v>
      </c>
      <c r="AG11" s="7">
        <v>0</v>
      </c>
      <c r="AH11" s="7">
        <v>1220920</v>
      </c>
      <c r="AI11" s="7">
        <v>1220926</v>
      </c>
      <c r="AJ11" s="32"/>
      <c r="AK11" s="3"/>
    </row>
    <row r="12" spans="1:37" customFormat="1" outlineLevel="1">
      <c r="A12" s="4"/>
      <c r="B12" s="28" t="s">
        <v>98</v>
      </c>
      <c r="C12" s="6"/>
      <c r="D12" s="7">
        <f>'FEBRUARI 2020'!AI36</f>
        <v>55638</v>
      </c>
      <c r="E12" s="7">
        <v>0</v>
      </c>
      <c r="F12" s="7">
        <v>55644</v>
      </c>
      <c r="G12" s="7">
        <v>55708</v>
      </c>
      <c r="H12" s="7">
        <v>55771</v>
      </c>
      <c r="I12" s="7">
        <v>55815</v>
      </c>
      <c r="J12" s="7">
        <v>55871</v>
      </c>
      <c r="K12" s="7">
        <v>0</v>
      </c>
      <c r="L12" s="7">
        <v>0</v>
      </c>
      <c r="M12" s="7">
        <v>55897</v>
      </c>
      <c r="N12" s="7">
        <v>55971</v>
      </c>
      <c r="O12" s="7">
        <v>56049</v>
      </c>
      <c r="P12" s="7">
        <v>56102</v>
      </c>
      <c r="Q12" s="7">
        <v>56152</v>
      </c>
      <c r="R12" s="7">
        <v>0</v>
      </c>
      <c r="S12" s="7">
        <v>0</v>
      </c>
      <c r="T12" s="7">
        <v>56163</v>
      </c>
      <c r="U12" s="7">
        <v>56281</v>
      </c>
      <c r="V12" s="7">
        <v>56345</v>
      </c>
      <c r="W12" s="7">
        <v>56397</v>
      </c>
      <c r="X12" s="7">
        <v>56430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56438</v>
      </c>
      <c r="AE12" s="7">
        <v>56503</v>
      </c>
      <c r="AF12" s="7">
        <v>56566</v>
      </c>
      <c r="AG12" s="7">
        <v>0</v>
      </c>
      <c r="AH12" s="7">
        <v>56571</v>
      </c>
      <c r="AI12" s="7">
        <v>56658</v>
      </c>
      <c r="AJ12" s="32"/>
      <c r="AK12" s="3"/>
    </row>
    <row r="13" spans="1:37" customFormat="1" outlineLevel="1">
      <c r="A13" s="4"/>
      <c r="B13" s="28" t="s">
        <v>99</v>
      </c>
      <c r="C13" s="6"/>
      <c r="D13" s="7">
        <f>'FEBRUARI 2020'!AI37</f>
        <v>10840.9</v>
      </c>
      <c r="E13" s="7"/>
      <c r="F13" s="7">
        <v>10857.1</v>
      </c>
      <c r="G13" s="7">
        <v>10880.2</v>
      </c>
      <c r="H13" s="7">
        <v>10900.4</v>
      </c>
      <c r="I13" s="7">
        <v>10920.2</v>
      </c>
      <c r="J13" s="7">
        <v>10939.9</v>
      </c>
      <c r="K13" s="7"/>
      <c r="L13" s="7">
        <v>10948.2</v>
      </c>
      <c r="M13" s="7">
        <v>10967.9</v>
      </c>
      <c r="N13" s="7">
        <v>10987.6</v>
      </c>
      <c r="O13" s="7">
        <v>11009.8</v>
      </c>
      <c r="P13" s="7">
        <v>11034.4</v>
      </c>
      <c r="Q13" s="7">
        <v>11057</v>
      </c>
      <c r="R13" s="7"/>
      <c r="S13" s="7"/>
      <c r="T13" s="7">
        <v>11085.6</v>
      </c>
      <c r="U13" s="7">
        <v>11110.4</v>
      </c>
      <c r="V13" s="7">
        <v>11138.1</v>
      </c>
      <c r="W13" s="7">
        <v>11163.1</v>
      </c>
      <c r="X13" s="7">
        <v>11182.7</v>
      </c>
      <c r="Y13" s="7"/>
      <c r="Z13" s="7"/>
      <c r="AA13" s="7"/>
      <c r="AB13" s="7"/>
      <c r="AC13" s="7"/>
      <c r="AD13" s="7">
        <v>11217.1</v>
      </c>
      <c r="AE13" s="7">
        <v>11249.1</v>
      </c>
      <c r="AF13" s="7">
        <v>11272.2</v>
      </c>
      <c r="AG13" s="7"/>
      <c r="AH13" s="7">
        <v>11302.9</v>
      </c>
      <c r="AI13" s="7">
        <v>11325.1</v>
      </c>
      <c r="AJ13" s="32"/>
      <c r="AK13" s="3"/>
    </row>
    <row r="14" spans="1:37" customFormat="1" outlineLevel="1">
      <c r="A14" s="4"/>
      <c r="B14" s="27" t="s">
        <v>100</v>
      </c>
      <c r="C14" s="6"/>
      <c r="D14" s="7">
        <f>'FEBRUARI 2020'!AI38</f>
        <v>1964</v>
      </c>
      <c r="E14" s="7">
        <v>0</v>
      </c>
      <c r="F14" s="7">
        <v>1964</v>
      </c>
      <c r="G14" s="7">
        <v>1977</v>
      </c>
      <c r="H14" s="7">
        <v>1994</v>
      </c>
      <c r="I14" s="7">
        <v>1998</v>
      </c>
      <c r="J14" s="7">
        <v>2005</v>
      </c>
      <c r="K14" s="7">
        <v>0</v>
      </c>
      <c r="L14" s="7">
        <v>0</v>
      </c>
      <c r="M14" s="7">
        <v>2012</v>
      </c>
      <c r="N14" s="7">
        <v>2019</v>
      </c>
      <c r="O14" s="7">
        <v>2021</v>
      </c>
      <c r="P14" s="7">
        <v>2026</v>
      </c>
      <c r="Q14" s="7">
        <v>2033</v>
      </c>
      <c r="R14" s="7">
        <v>0</v>
      </c>
      <c r="S14" s="7">
        <v>0</v>
      </c>
      <c r="T14" s="7">
        <v>2038</v>
      </c>
      <c r="U14" s="7">
        <v>2047</v>
      </c>
      <c r="V14" s="7">
        <v>2052</v>
      </c>
      <c r="W14" s="7">
        <v>2054</v>
      </c>
      <c r="X14" s="7">
        <v>2062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2062</v>
      </c>
      <c r="AE14" s="7">
        <v>2072</v>
      </c>
      <c r="AF14" s="7">
        <v>2078</v>
      </c>
      <c r="AG14" s="7">
        <v>0</v>
      </c>
      <c r="AH14" s="7">
        <v>2078</v>
      </c>
      <c r="AI14" s="7">
        <v>2078</v>
      </c>
      <c r="AJ14" s="32"/>
      <c r="AK14" s="3"/>
    </row>
    <row r="15" spans="1:37" customFormat="1" outlineLevel="1">
      <c r="A15" s="4"/>
      <c r="B15" s="27" t="s">
        <v>101</v>
      </c>
      <c r="C15" s="6"/>
      <c r="D15" s="7">
        <f>'FEBRUARI 2020'!AI39</f>
        <v>25407</v>
      </c>
      <c r="E15" s="7">
        <v>0</v>
      </c>
      <c r="F15" s="7">
        <v>25492</v>
      </c>
      <c r="G15" s="7">
        <v>25592</v>
      </c>
      <c r="H15" s="7">
        <v>25666</v>
      </c>
      <c r="I15" s="7">
        <v>25732</v>
      </c>
      <c r="J15" s="7">
        <v>25800</v>
      </c>
      <c r="K15" s="7">
        <v>0</v>
      </c>
      <c r="L15" s="7">
        <v>0</v>
      </c>
      <c r="M15" s="7">
        <v>25882</v>
      </c>
      <c r="N15" s="7">
        <v>25984</v>
      </c>
      <c r="O15" s="7">
        <v>26077</v>
      </c>
      <c r="P15" s="7">
        <v>26161</v>
      </c>
      <c r="Q15" s="7">
        <v>26229</v>
      </c>
      <c r="R15" s="7">
        <v>0</v>
      </c>
      <c r="S15" s="7">
        <v>0</v>
      </c>
      <c r="T15" s="7">
        <v>26295</v>
      </c>
      <c r="U15" s="7">
        <v>26337</v>
      </c>
      <c r="V15" s="7">
        <v>26396</v>
      </c>
      <c r="W15" s="7">
        <v>26451</v>
      </c>
      <c r="X15" s="7">
        <v>26537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26634</v>
      </c>
      <c r="AE15" s="7">
        <v>26698</v>
      </c>
      <c r="AF15" s="7">
        <v>26747</v>
      </c>
      <c r="AG15" s="7">
        <v>0</v>
      </c>
      <c r="AH15" s="7">
        <v>26763</v>
      </c>
      <c r="AI15" s="7">
        <v>26790</v>
      </c>
      <c r="AJ15" s="32"/>
      <c r="AK15" s="3"/>
    </row>
    <row r="16" spans="1:37" customFormat="1" outlineLevel="1">
      <c r="A16" s="4"/>
      <c r="B16" s="28" t="s">
        <v>102</v>
      </c>
      <c r="C16" s="6"/>
      <c r="D16" s="7">
        <f>'FEBRUARI 2020'!AI40</f>
        <v>71214</v>
      </c>
      <c r="E16" s="7">
        <v>0</v>
      </c>
      <c r="F16" s="7">
        <v>71264</v>
      </c>
      <c r="G16" s="7">
        <v>71498</v>
      </c>
      <c r="H16" s="7">
        <v>71676</v>
      </c>
      <c r="I16" s="7">
        <v>71862</v>
      </c>
      <c r="J16" s="7">
        <v>71990</v>
      </c>
      <c r="K16" s="7">
        <v>0</v>
      </c>
      <c r="L16" s="7">
        <v>0</v>
      </c>
      <c r="M16" s="7">
        <v>72132</v>
      </c>
      <c r="N16" s="7">
        <v>72274</v>
      </c>
      <c r="O16" s="7">
        <v>72380</v>
      </c>
      <c r="P16" s="7">
        <v>72543</v>
      </c>
      <c r="Q16" s="7">
        <v>72665</v>
      </c>
      <c r="R16" s="7">
        <v>0</v>
      </c>
      <c r="S16" s="7">
        <v>0</v>
      </c>
      <c r="T16" s="7">
        <v>72811</v>
      </c>
      <c r="U16" s="7">
        <v>72950</v>
      </c>
      <c r="V16" s="7">
        <v>73152</v>
      </c>
      <c r="W16" s="7">
        <v>73313</v>
      </c>
      <c r="X16" s="7">
        <v>73423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73695</v>
      </c>
      <c r="AE16" s="7">
        <v>73956</v>
      </c>
      <c r="AF16" s="7">
        <v>74217</v>
      </c>
      <c r="AG16" s="7">
        <v>0</v>
      </c>
      <c r="AH16" s="7">
        <v>74270</v>
      </c>
      <c r="AI16" s="7">
        <v>74382</v>
      </c>
      <c r="AJ16" s="32"/>
      <c r="AK16" s="3"/>
    </row>
    <row r="17" spans="1:37" customFormat="1" outlineLevel="1">
      <c r="A17" s="4"/>
      <c r="B17" s="28" t="s">
        <v>103</v>
      </c>
      <c r="C17" s="6"/>
      <c r="D17" s="7">
        <f>'FEBRUARI 2020'!AI41</f>
        <v>81434</v>
      </c>
      <c r="E17" s="7">
        <v>0</v>
      </c>
      <c r="F17" s="7">
        <v>81564</v>
      </c>
      <c r="G17" s="7">
        <v>81860</v>
      </c>
      <c r="H17" s="7">
        <v>82059</v>
      </c>
      <c r="I17" s="7">
        <v>82237</v>
      </c>
      <c r="J17" s="7">
        <v>82368</v>
      </c>
      <c r="K17" s="7">
        <v>0</v>
      </c>
      <c r="L17" s="7">
        <v>0</v>
      </c>
      <c r="M17" s="7">
        <v>82511</v>
      </c>
      <c r="N17" s="7">
        <v>82654</v>
      </c>
      <c r="O17" s="7">
        <v>82769</v>
      </c>
      <c r="P17" s="7">
        <v>82938</v>
      </c>
      <c r="Q17" s="7">
        <v>83075</v>
      </c>
      <c r="R17" s="7">
        <v>0</v>
      </c>
      <c r="S17" s="7">
        <v>0</v>
      </c>
      <c r="T17" s="7">
        <v>83214</v>
      </c>
      <c r="U17" s="7">
        <v>83369</v>
      </c>
      <c r="V17" s="7">
        <v>83557</v>
      </c>
      <c r="W17" s="7">
        <v>83724</v>
      </c>
      <c r="X17" s="7">
        <v>83843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92239</v>
      </c>
      <c r="AE17" s="7">
        <v>92252</v>
      </c>
      <c r="AF17" s="7">
        <v>92418</v>
      </c>
      <c r="AG17" s="7">
        <v>0</v>
      </c>
      <c r="AH17" s="7">
        <v>92470</v>
      </c>
      <c r="AI17" s="7">
        <v>92600</v>
      </c>
      <c r="AJ17" s="32"/>
      <c r="AK17" s="3"/>
    </row>
    <row r="18" spans="1:37" customFormat="1" outlineLevel="1">
      <c r="A18" s="4"/>
      <c r="B18" s="27" t="s">
        <v>104</v>
      </c>
      <c r="C18" s="6"/>
      <c r="D18" s="7">
        <f>'FEBRUARI 2020'!AI42</f>
        <v>6311</v>
      </c>
      <c r="E18" s="7">
        <v>0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32"/>
      <c r="AK18" s="3"/>
    </row>
    <row r="19" spans="1:37" customFormat="1" outlineLevel="1">
      <c r="A19" s="4"/>
      <c r="B19" s="27" t="s">
        <v>105</v>
      </c>
      <c r="C19" s="7"/>
      <c r="D19" s="7">
        <f>'FEBRUARI 2020'!AI43</f>
        <v>6756</v>
      </c>
      <c r="E19" s="7">
        <v>0</v>
      </c>
      <c r="F19" s="7">
        <v>6758</v>
      </c>
      <c r="G19" s="7">
        <v>6793</v>
      </c>
      <c r="H19" s="7">
        <v>6823</v>
      </c>
      <c r="I19" s="7">
        <v>6847</v>
      </c>
      <c r="J19" s="7">
        <v>6864</v>
      </c>
      <c r="K19" s="7">
        <v>0</v>
      </c>
      <c r="L19" s="7">
        <v>0</v>
      </c>
      <c r="M19" s="7">
        <v>6903</v>
      </c>
      <c r="N19" s="7">
        <v>6928</v>
      </c>
      <c r="O19" s="7">
        <v>6932</v>
      </c>
      <c r="P19" s="7">
        <v>6958</v>
      </c>
      <c r="Q19" s="7">
        <v>6975</v>
      </c>
      <c r="R19" s="7">
        <v>0</v>
      </c>
      <c r="S19" s="7">
        <v>0</v>
      </c>
      <c r="T19" s="7">
        <v>7021</v>
      </c>
      <c r="U19" s="7">
        <v>7047</v>
      </c>
      <c r="V19" s="7">
        <v>7070</v>
      </c>
      <c r="W19" s="7">
        <v>7078</v>
      </c>
      <c r="X19" s="7">
        <v>7098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7100</v>
      </c>
      <c r="AE19" s="7">
        <v>7148</v>
      </c>
      <c r="AF19" s="7">
        <v>7182</v>
      </c>
      <c r="AG19" s="7">
        <v>0</v>
      </c>
      <c r="AH19" s="7">
        <v>7182</v>
      </c>
      <c r="AI19" s="7">
        <v>7182</v>
      </c>
      <c r="AJ19" s="32"/>
      <c r="AK19" s="3"/>
    </row>
    <row r="20" spans="1:37" customFormat="1" outlineLevel="1">
      <c r="A20" s="4"/>
      <c r="B20" s="27" t="s">
        <v>106</v>
      </c>
      <c r="C20" s="6"/>
      <c r="D20" s="7">
        <f>'FEBRUARI 2020'!AI44</f>
        <v>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32"/>
      <c r="AK20" s="3"/>
    </row>
    <row r="21" spans="1:37" customFormat="1" outlineLevel="1">
      <c r="A21" s="4"/>
      <c r="B21" s="27" t="s">
        <v>107</v>
      </c>
      <c r="C21" s="6"/>
      <c r="D21" s="7">
        <f>'FEBRUARI 2020'!AI45</f>
        <v>45796</v>
      </c>
      <c r="E21" s="7">
        <v>0</v>
      </c>
      <c r="F21" s="7">
        <v>45803</v>
      </c>
      <c r="G21" s="7">
        <v>45810</v>
      </c>
      <c r="H21" s="7">
        <v>45818</v>
      </c>
      <c r="I21" s="7">
        <v>45830</v>
      </c>
      <c r="J21" s="7">
        <v>45838</v>
      </c>
      <c r="K21" s="7">
        <v>0</v>
      </c>
      <c r="L21" s="7">
        <v>0</v>
      </c>
      <c r="M21" s="7">
        <v>45849</v>
      </c>
      <c r="N21" s="7">
        <v>45859</v>
      </c>
      <c r="O21" s="7">
        <v>45871</v>
      </c>
      <c r="P21" s="7">
        <v>45875</v>
      </c>
      <c r="Q21" s="7">
        <v>45884</v>
      </c>
      <c r="R21" s="7">
        <v>0</v>
      </c>
      <c r="S21" s="7">
        <v>0</v>
      </c>
      <c r="T21" s="7">
        <v>45897</v>
      </c>
      <c r="U21" s="7">
        <v>45907</v>
      </c>
      <c r="V21" s="7">
        <v>45916</v>
      </c>
      <c r="W21" s="7">
        <v>45922</v>
      </c>
      <c r="X21" s="7">
        <v>45930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45943</v>
      </c>
      <c r="AE21" s="7">
        <v>45955</v>
      </c>
      <c r="AF21" s="7">
        <v>45965</v>
      </c>
      <c r="AG21" s="7">
        <v>0</v>
      </c>
      <c r="AH21" s="7">
        <v>45968</v>
      </c>
      <c r="AI21" s="7">
        <v>45973</v>
      </c>
      <c r="AJ21" s="32"/>
      <c r="AK21" s="3"/>
    </row>
    <row r="22" spans="1:37" customFormat="1" outlineLevel="1">
      <c r="A22" s="4"/>
      <c r="B22" s="28" t="s">
        <v>108</v>
      </c>
      <c r="C22" s="6"/>
      <c r="D22" s="7">
        <f>'FEBRUARI 2020'!AI46</f>
        <v>6409</v>
      </c>
      <c r="E22" s="7">
        <v>0</v>
      </c>
      <c r="F22" s="7">
        <v>6411</v>
      </c>
      <c r="G22" s="7">
        <v>6412</v>
      </c>
      <c r="H22" s="7">
        <v>6413</v>
      </c>
      <c r="I22" s="7">
        <v>6414</v>
      </c>
      <c r="J22" s="7">
        <v>6415</v>
      </c>
      <c r="K22" s="7">
        <v>0</v>
      </c>
      <c r="L22" s="7">
        <v>0</v>
      </c>
      <c r="M22" s="7">
        <v>6416</v>
      </c>
      <c r="N22" s="7">
        <v>6417</v>
      </c>
      <c r="O22" s="7">
        <v>6417</v>
      </c>
      <c r="P22" s="7">
        <v>6418</v>
      </c>
      <c r="Q22" s="7">
        <v>6419</v>
      </c>
      <c r="R22" s="7">
        <v>0</v>
      </c>
      <c r="S22" s="7">
        <v>0</v>
      </c>
      <c r="T22" s="7">
        <v>6421</v>
      </c>
      <c r="U22" s="7">
        <v>6421</v>
      </c>
      <c r="V22" s="7">
        <v>6422</v>
      </c>
      <c r="W22" s="7">
        <v>6423</v>
      </c>
      <c r="X22" s="7">
        <v>6427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6426</v>
      </c>
      <c r="AE22" s="7">
        <v>6427</v>
      </c>
      <c r="AF22" s="7">
        <v>6428</v>
      </c>
      <c r="AG22" s="7">
        <v>0</v>
      </c>
      <c r="AH22" s="7">
        <v>6428</v>
      </c>
      <c r="AI22" s="7">
        <v>6429</v>
      </c>
      <c r="AJ22" s="32"/>
      <c r="AK22" s="3"/>
    </row>
    <row r="23" spans="1:37" customFormat="1" outlineLevel="1">
      <c r="A23" s="4"/>
      <c r="B23" s="27" t="s">
        <v>109</v>
      </c>
      <c r="C23" s="6"/>
      <c r="D23" s="7">
        <f>'FEBRUARI 2020'!AI47</f>
        <v>7122</v>
      </c>
      <c r="E23" s="7">
        <v>0</v>
      </c>
      <c r="F23" s="7">
        <v>7125</v>
      </c>
      <c r="G23" s="7">
        <v>7130</v>
      </c>
      <c r="H23" s="7">
        <v>7133</v>
      </c>
      <c r="I23" s="7">
        <v>7141</v>
      </c>
      <c r="J23" s="7">
        <v>7148</v>
      </c>
      <c r="K23" s="7">
        <v>0</v>
      </c>
      <c r="L23" s="7">
        <v>0</v>
      </c>
      <c r="M23" s="7">
        <v>7153</v>
      </c>
      <c r="N23" s="7">
        <v>7159</v>
      </c>
      <c r="O23" s="7">
        <v>7168</v>
      </c>
      <c r="P23" s="7">
        <v>7176</v>
      </c>
      <c r="Q23" s="7">
        <v>7184</v>
      </c>
      <c r="R23" s="7">
        <v>0</v>
      </c>
      <c r="S23" s="7">
        <v>0</v>
      </c>
      <c r="T23" s="7">
        <v>7190</v>
      </c>
      <c r="U23" s="7">
        <v>7205</v>
      </c>
      <c r="V23" s="7">
        <v>7217</v>
      </c>
      <c r="W23" s="7">
        <v>7226</v>
      </c>
      <c r="X23" s="7">
        <v>7230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7232</v>
      </c>
      <c r="AE23" s="7">
        <v>7244</v>
      </c>
      <c r="AF23" s="7">
        <v>7254</v>
      </c>
      <c r="AG23" s="7">
        <v>0</v>
      </c>
      <c r="AH23" s="7">
        <v>7256</v>
      </c>
      <c r="AI23" s="7">
        <v>7269</v>
      </c>
      <c r="AJ23" s="32"/>
      <c r="AK23" s="3"/>
    </row>
    <row r="24" spans="1:37" customFormat="1" outlineLevel="1">
      <c r="A24" s="4"/>
      <c r="B24" s="27" t="s">
        <v>110</v>
      </c>
      <c r="C24" s="6"/>
      <c r="D24" s="7">
        <f>'FEBRUARI 2020'!AI48</f>
        <v>4340</v>
      </c>
      <c r="E24" s="7">
        <v>0</v>
      </c>
      <c r="F24" s="7"/>
      <c r="G24" s="7">
        <v>0</v>
      </c>
      <c r="H24" s="7">
        <v>0</v>
      </c>
      <c r="I24" s="7">
        <v>0</v>
      </c>
      <c r="J24" s="7">
        <v>4476</v>
      </c>
      <c r="K24" s="7">
        <v>0</v>
      </c>
      <c r="L24" s="7">
        <v>0</v>
      </c>
      <c r="M24" s="7">
        <v>4479</v>
      </c>
      <c r="N24" s="7">
        <v>4487</v>
      </c>
      <c r="O24" s="7">
        <v>4492</v>
      </c>
      <c r="P24" s="7">
        <v>4495</v>
      </c>
      <c r="Q24" s="7">
        <v>4495</v>
      </c>
      <c r="R24" s="7">
        <v>0</v>
      </c>
      <c r="S24" s="7">
        <v>0</v>
      </c>
      <c r="T24" s="7">
        <v>4502</v>
      </c>
      <c r="U24" s="7">
        <v>4507</v>
      </c>
      <c r="V24" s="7">
        <v>4511</v>
      </c>
      <c r="W24" s="7">
        <v>4515</v>
      </c>
      <c r="X24" s="7">
        <v>4517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4525</v>
      </c>
      <c r="AI24" s="7">
        <v>4528</v>
      </c>
      <c r="AJ24" s="32"/>
      <c r="AK24" s="3"/>
    </row>
    <row r="25" spans="1:37" customFormat="1" outlineLevel="1">
      <c r="A25" s="4"/>
      <c r="B25" s="27" t="s">
        <v>111</v>
      </c>
      <c r="C25" s="6"/>
      <c r="D25" s="7">
        <f>'FEBRUARI 2020'!AI49</f>
        <v>1255</v>
      </c>
      <c r="E25" s="7">
        <v>0</v>
      </c>
      <c r="F25" s="7">
        <v>1258</v>
      </c>
      <c r="G25" s="7">
        <v>1260</v>
      </c>
      <c r="H25" s="7">
        <v>1262</v>
      </c>
      <c r="I25" s="7">
        <v>1264</v>
      </c>
      <c r="J25" s="7">
        <v>1267</v>
      </c>
      <c r="K25" s="7">
        <v>0</v>
      </c>
      <c r="L25" s="7">
        <v>0</v>
      </c>
      <c r="M25" s="7">
        <v>1269</v>
      </c>
      <c r="N25" s="7">
        <v>1271</v>
      </c>
      <c r="O25" s="7">
        <v>1274</v>
      </c>
      <c r="P25" s="7">
        <v>1276</v>
      </c>
      <c r="Q25" s="7">
        <v>1278</v>
      </c>
      <c r="R25" s="7">
        <v>0</v>
      </c>
      <c r="S25" s="7">
        <v>0</v>
      </c>
      <c r="T25" s="7">
        <v>1281</v>
      </c>
      <c r="U25" s="7">
        <v>1283</v>
      </c>
      <c r="V25" s="7">
        <v>1286</v>
      </c>
      <c r="W25" s="7">
        <v>1288</v>
      </c>
      <c r="X25" s="7">
        <v>1290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1296</v>
      </c>
      <c r="AE25" s="7">
        <v>1297</v>
      </c>
      <c r="AF25" s="7">
        <v>1299</v>
      </c>
      <c r="AG25" s="7">
        <v>0</v>
      </c>
      <c r="AH25" s="7">
        <v>1300</v>
      </c>
      <c r="AI25" s="7">
        <v>1302</v>
      </c>
      <c r="AJ25" s="32"/>
      <c r="AK25" s="3"/>
    </row>
    <row r="26" spans="1:37" customFormat="1" outlineLevel="1">
      <c r="A26" s="4"/>
      <c r="B26" s="27" t="s">
        <v>112</v>
      </c>
      <c r="C26" s="6"/>
      <c r="D26" s="7">
        <f>'FEBRUARI 2020'!AI50</f>
        <v>3706</v>
      </c>
      <c r="E26" s="7">
        <v>0</v>
      </c>
      <c r="F26" s="7">
        <v>3727</v>
      </c>
      <c r="G26" s="7">
        <v>3740</v>
      </c>
      <c r="H26" s="7">
        <v>3754</v>
      </c>
      <c r="I26" s="7">
        <v>3768</v>
      </c>
      <c r="J26" s="7">
        <v>3783</v>
      </c>
      <c r="K26" s="7">
        <v>0</v>
      </c>
      <c r="L26" s="7">
        <v>0</v>
      </c>
      <c r="M26" s="7">
        <v>3811</v>
      </c>
      <c r="N26" s="7">
        <v>3825</v>
      </c>
      <c r="O26" s="7">
        <v>3840</v>
      </c>
      <c r="P26" s="7">
        <v>3856</v>
      </c>
      <c r="Q26" s="7">
        <v>3869</v>
      </c>
      <c r="R26" s="7">
        <v>0</v>
      </c>
      <c r="S26" s="7">
        <v>0</v>
      </c>
      <c r="T26" s="7">
        <v>3897</v>
      </c>
      <c r="U26" s="7">
        <v>3917</v>
      </c>
      <c r="V26" s="7">
        <v>3931</v>
      </c>
      <c r="W26" s="7">
        <v>3945</v>
      </c>
      <c r="X26" s="7">
        <v>3960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4001</v>
      </c>
      <c r="AE26" s="7">
        <v>4019</v>
      </c>
      <c r="AF26" s="7">
        <v>4033</v>
      </c>
      <c r="AG26" s="7">
        <v>0</v>
      </c>
      <c r="AH26" s="7">
        <v>4043</v>
      </c>
      <c r="AI26" s="7">
        <v>4057</v>
      </c>
      <c r="AJ26" s="32"/>
      <c r="AK26" s="3"/>
    </row>
    <row r="27" spans="1:37" outlineLevel="1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 spans="1:37" customFormat="1" outlineLevel="1">
      <c r="A28" s="4"/>
      <c r="B28" s="25"/>
      <c r="C28" s="26" t="s">
        <v>19</v>
      </c>
      <c r="D28" s="26">
        <v>31</v>
      </c>
      <c r="E28" s="26">
        <v>1</v>
      </c>
      <c r="F28" s="26">
        <v>2</v>
      </c>
      <c r="G28" s="26">
        <v>3</v>
      </c>
      <c r="H28" s="26">
        <v>4</v>
      </c>
      <c r="I28" s="26">
        <v>5</v>
      </c>
      <c r="J28" s="26">
        <v>6</v>
      </c>
      <c r="K28" s="26">
        <v>7</v>
      </c>
      <c r="L28" s="26">
        <v>8</v>
      </c>
      <c r="M28" s="26">
        <v>9</v>
      </c>
      <c r="N28" s="26">
        <v>10</v>
      </c>
      <c r="O28" s="26">
        <v>11</v>
      </c>
      <c r="P28" s="26">
        <v>12</v>
      </c>
      <c r="Q28" s="26">
        <v>13</v>
      </c>
      <c r="R28" s="26">
        <v>14</v>
      </c>
      <c r="S28" s="26">
        <v>15</v>
      </c>
      <c r="T28" s="26">
        <v>16</v>
      </c>
      <c r="U28" s="26">
        <v>17</v>
      </c>
      <c r="V28" s="26">
        <v>18</v>
      </c>
      <c r="W28" s="26">
        <v>19</v>
      </c>
      <c r="X28" s="26">
        <v>20</v>
      </c>
      <c r="Y28" s="26">
        <v>21</v>
      </c>
      <c r="Z28" s="26">
        <v>22</v>
      </c>
      <c r="AA28" s="26">
        <v>23</v>
      </c>
      <c r="AB28" s="26">
        <v>24</v>
      </c>
      <c r="AC28" s="26">
        <v>25</v>
      </c>
      <c r="AD28" s="26">
        <v>26</v>
      </c>
      <c r="AE28" s="26">
        <v>27</v>
      </c>
      <c r="AF28" s="26">
        <v>28</v>
      </c>
      <c r="AG28" s="26">
        <v>29</v>
      </c>
      <c r="AH28" s="26">
        <v>30</v>
      </c>
      <c r="AI28" s="26">
        <v>31</v>
      </c>
      <c r="AJ28" s="26" t="s">
        <v>32</v>
      </c>
      <c r="AK28" s="3"/>
    </row>
    <row r="29" spans="1:37" customFormat="1" outlineLevel="1">
      <c r="A29" s="4"/>
      <c r="B29" s="27" t="s">
        <v>0</v>
      </c>
      <c r="C29" s="7"/>
      <c r="D29" s="7">
        <f>D5</f>
        <v>57711</v>
      </c>
      <c r="E29" s="7">
        <f t="shared" ref="E29:AJ37" si="0">IF(E5=0,D29,E5)</f>
        <v>57711</v>
      </c>
      <c r="F29" s="7">
        <f t="shared" si="0"/>
        <v>57724</v>
      </c>
      <c r="G29" s="7">
        <f t="shared" si="0"/>
        <v>57807</v>
      </c>
      <c r="H29" s="7">
        <f t="shared" si="0"/>
        <v>57860</v>
      </c>
      <c r="I29" s="7">
        <f t="shared" si="0"/>
        <v>57915</v>
      </c>
      <c r="J29" s="7">
        <f t="shared" si="0"/>
        <v>57952</v>
      </c>
      <c r="K29" s="7">
        <f t="shared" si="0"/>
        <v>57952</v>
      </c>
      <c r="L29" s="7">
        <f t="shared" si="0"/>
        <v>57952</v>
      </c>
      <c r="M29" s="7">
        <f t="shared" si="0"/>
        <v>58009</v>
      </c>
      <c r="N29" s="7">
        <f t="shared" si="0"/>
        <v>58067</v>
      </c>
      <c r="O29" s="7">
        <f t="shared" si="0"/>
        <v>58105</v>
      </c>
      <c r="P29" s="7">
        <f t="shared" si="0"/>
        <v>58149</v>
      </c>
      <c r="Q29" s="7">
        <f t="shared" si="0"/>
        <v>58168</v>
      </c>
      <c r="R29" s="7">
        <f t="shared" si="0"/>
        <v>58168</v>
      </c>
      <c r="S29" s="7">
        <f t="shared" si="0"/>
        <v>58168</v>
      </c>
      <c r="T29" s="7">
        <f t="shared" si="0"/>
        <v>58207</v>
      </c>
      <c r="U29" s="7">
        <f t="shared" si="0"/>
        <v>58263</v>
      </c>
      <c r="V29" s="7">
        <f t="shared" si="0"/>
        <v>58323</v>
      </c>
      <c r="W29" s="7">
        <f t="shared" si="0"/>
        <v>58350</v>
      </c>
      <c r="X29" s="7">
        <f t="shared" si="0"/>
        <v>58367</v>
      </c>
      <c r="Y29" s="7">
        <f t="shared" si="0"/>
        <v>58367</v>
      </c>
      <c r="Z29" s="7">
        <f t="shared" si="0"/>
        <v>58367</v>
      </c>
      <c r="AA29" s="7">
        <f t="shared" si="0"/>
        <v>58367</v>
      </c>
      <c r="AB29" s="7">
        <f t="shared" si="0"/>
        <v>58367</v>
      </c>
      <c r="AC29" s="7">
        <f t="shared" si="0"/>
        <v>58367</v>
      </c>
      <c r="AD29" s="7">
        <f t="shared" si="0"/>
        <v>58368</v>
      </c>
      <c r="AE29" s="7">
        <f t="shared" si="0"/>
        <v>58419</v>
      </c>
      <c r="AF29" s="7">
        <f t="shared" si="0"/>
        <v>58469</v>
      </c>
      <c r="AG29" s="7">
        <f t="shared" si="0"/>
        <v>58469</v>
      </c>
      <c r="AH29" s="7">
        <f t="shared" si="0"/>
        <v>58524</v>
      </c>
      <c r="AI29" s="7">
        <f t="shared" si="0"/>
        <v>58538</v>
      </c>
      <c r="AJ29" s="7">
        <f t="shared" si="0"/>
        <v>58538</v>
      </c>
      <c r="AK29" s="3"/>
    </row>
    <row r="30" spans="1:37" customFormat="1" outlineLevel="1">
      <c r="A30" s="4"/>
      <c r="B30" s="27" t="s">
        <v>1</v>
      </c>
      <c r="C30" s="7"/>
      <c r="D30" s="7">
        <f>D6</f>
        <v>63045</v>
      </c>
      <c r="E30" s="7">
        <f t="shared" si="0"/>
        <v>63045</v>
      </c>
      <c r="F30" s="7">
        <f t="shared" si="0"/>
        <v>63058</v>
      </c>
      <c r="G30" s="7">
        <f t="shared" si="0"/>
        <v>63143</v>
      </c>
      <c r="H30" s="7">
        <f t="shared" si="0"/>
        <v>63197</v>
      </c>
      <c r="I30" s="7">
        <f t="shared" si="0"/>
        <v>63253</v>
      </c>
      <c r="J30" s="7">
        <f t="shared" si="0"/>
        <v>63290</v>
      </c>
      <c r="K30" s="7">
        <f t="shared" si="0"/>
        <v>63290</v>
      </c>
      <c r="L30" s="7">
        <f t="shared" si="0"/>
        <v>63290</v>
      </c>
      <c r="M30" s="7">
        <f t="shared" si="0"/>
        <v>63347</v>
      </c>
      <c r="N30" s="7">
        <f t="shared" si="0"/>
        <v>63406</v>
      </c>
      <c r="O30" s="7">
        <f t="shared" si="0"/>
        <v>63444</v>
      </c>
      <c r="P30" s="7">
        <f t="shared" si="0"/>
        <v>63489</v>
      </c>
      <c r="Q30" s="7">
        <f t="shared" si="0"/>
        <v>63508</v>
      </c>
      <c r="R30" s="7">
        <f t="shared" si="0"/>
        <v>63508</v>
      </c>
      <c r="S30" s="7">
        <f t="shared" si="0"/>
        <v>63508</v>
      </c>
      <c r="T30" s="7">
        <f t="shared" si="0"/>
        <v>63547</v>
      </c>
      <c r="U30" s="7">
        <f t="shared" si="0"/>
        <v>63605</v>
      </c>
      <c r="V30" s="7">
        <f t="shared" si="0"/>
        <v>63666</v>
      </c>
      <c r="W30" s="7">
        <f t="shared" si="0"/>
        <v>63693</v>
      </c>
      <c r="X30" s="7">
        <f t="shared" si="0"/>
        <v>63710</v>
      </c>
      <c r="Y30" s="7">
        <f t="shared" si="0"/>
        <v>63710</v>
      </c>
      <c r="Z30" s="7">
        <f t="shared" si="0"/>
        <v>63710</v>
      </c>
      <c r="AA30" s="7">
        <f t="shared" si="0"/>
        <v>63710</v>
      </c>
      <c r="AB30" s="7">
        <f t="shared" si="0"/>
        <v>63710</v>
      </c>
      <c r="AC30" s="7">
        <f t="shared" si="0"/>
        <v>63710</v>
      </c>
      <c r="AD30" s="7">
        <f t="shared" si="0"/>
        <v>63711</v>
      </c>
      <c r="AE30" s="7">
        <f t="shared" si="0"/>
        <v>63764</v>
      </c>
      <c r="AF30" s="7">
        <f t="shared" si="0"/>
        <v>63816</v>
      </c>
      <c r="AG30" s="7">
        <f t="shared" si="0"/>
        <v>63816</v>
      </c>
      <c r="AH30" s="7">
        <f t="shared" si="0"/>
        <v>63872</v>
      </c>
      <c r="AI30" s="7">
        <f t="shared" si="0"/>
        <v>63932</v>
      </c>
      <c r="AJ30" s="7">
        <f t="shared" si="0"/>
        <v>63932</v>
      </c>
      <c r="AK30" s="3"/>
    </row>
    <row r="31" spans="1:37" customFormat="1" outlineLevel="1">
      <c r="A31" s="4"/>
      <c r="B31" s="27" t="s">
        <v>2</v>
      </c>
      <c r="C31" s="7"/>
      <c r="D31" s="7">
        <f>D7</f>
        <v>69226</v>
      </c>
      <c r="E31" s="7">
        <f t="shared" si="0"/>
        <v>69226</v>
      </c>
      <c r="F31" s="7">
        <f t="shared" si="0"/>
        <v>69235</v>
      </c>
      <c r="G31" s="7">
        <f t="shared" si="0"/>
        <v>69316</v>
      </c>
      <c r="H31" s="7">
        <f t="shared" si="0"/>
        <v>69357</v>
      </c>
      <c r="I31" s="7">
        <f t="shared" si="0"/>
        <v>69384</v>
      </c>
      <c r="J31" s="7">
        <f t="shared" si="0"/>
        <v>69422</v>
      </c>
      <c r="K31" s="7">
        <f t="shared" si="0"/>
        <v>69422</v>
      </c>
      <c r="L31" s="7">
        <f t="shared" si="0"/>
        <v>69422</v>
      </c>
      <c r="M31" s="7">
        <f t="shared" si="0"/>
        <v>69469</v>
      </c>
      <c r="N31" s="7">
        <f t="shared" si="0"/>
        <v>69553</v>
      </c>
      <c r="O31" s="7">
        <f t="shared" si="0"/>
        <v>69593</v>
      </c>
      <c r="P31" s="7">
        <f t="shared" si="0"/>
        <v>69620</v>
      </c>
      <c r="Q31" s="7">
        <f t="shared" si="0"/>
        <v>69658</v>
      </c>
      <c r="R31" s="7">
        <f t="shared" si="0"/>
        <v>69658</v>
      </c>
      <c r="S31" s="7">
        <f t="shared" si="0"/>
        <v>69658</v>
      </c>
      <c r="T31" s="7">
        <f t="shared" si="0"/>
        <v>69667</v>
      </c>
      <c r="U31" s="7">
        <f t="shared" si="0"/>
        <v>69668</v>
      </c>
      <c r="V31" s="7">
        <f t="shared" si="0"/>
        <v>69711</v>
      </c>
      <c r="W31" s="7">
        <f t="shared" si="0"/>
        <v>69745</v>
      </c>
      <c r="X31" s="7">
        <f t="shared" si="0"/>
        <v>69758</v>
      </c>
      <c r="Y31" s="7">
        <f t="shared" si="0"/>
        <v>69758</v>
      </c>
      <c r="Z31" s="7">
        <f t="shared" si="0"/>
        <v>69758</v>
      </c>
      <c r="AA31" s="7">
        <f t="shared" si="0"/>
        <v>69758</v>
      </c>
      <c r="AB31" s="7">
        <f t="shared" si="0"/>
        <v>69758</v>
      </c>
      <c r="AC31" s="7">
        <f t="shared" si="0"/>
        <v>69758</v>
      </c>
      <c r="AD31" s="7">
        <f t="shared" si="0"/>
        <v>69758</v>
      </c>
      <c r="AE31" s="7">
        <f t="shared" si="0"/>
        <v>69789</v>
      </c>
      <c r="AF31" s="7">
        <f t="shared" si="0"/>
        <v>69804</v>
      </c>
      <c r="AG31" s="7">
        <f t="shared" si="0"/>
        <v>69804</v>
      </c>
      <c r="AH31" s="7">
        <f t="shared" si="0"/>
        <v>69896</v>
      </c>
      <c r="AI31" s="7">
        <f t="shared" si="0"/>
        <v>69908</v>
      </c>
      <c r="AJ31" s="7">
        <f t="shared" si="0"/>
        <v>69908</v>
      </c>
      <c r="AK31" s="3"/>
    </row>
    <row r="32" spans="1:37" customFormat="1" outlineLevel="1">
      <c r="A32" s="4"/>
      <c r="B32" s="27" t="s">
        <v>3</v>
      </c>
      <c r="C32" s="7"/>
      <c r="D32" s="7">
        <f>D8</f>
        <v>71683</v>
      </c>
      <c r="E32" s="7">
        <f t="shared" si="0"/>
        <v>71683</v>
      </c>
      <c r="F32" s="7">
        <f t="shared" si="0"/>
        <v>71693</v>
      </c>
      <c r="G32" s="7">
        <f t="shared" si="0"/>
        <v>71762</v>
      </c>
      <c r="H32" s="7">
        <f t="shared" si="0"/>
        <v>71803</v>
      </c>
      <c r="I32" s="7">
        <f t="shared" si="0"/>
        <v>71828</v>
      </c>
      <c r="J32" s="7">
        <f t="shared" si="0"/>
        <v>71861</v>
      </c>
      <c r="K32" s="7">
        <f t="shared" si="0"/>
        <v>71861</v>
      </c>
      <c r="L32" s="7">
        <f t="shared" si="0"/>
        <v>71861</v>
      </c>
      <c r="M32" s="7">
        <f t="shared" si="0"/>
        <v>71905</v>
      </c>
      <c r="N32" s="7">
        <f t="shared" si="0"/>
        <v>71983</v>
      </c>
      <c r="O32" s="7">
        <f t="shared" si="0"/>
        <v>72017</v>
      </c>
      <c r="P32" s="7">
        <f t="shared" si="0"/>
        <v>72042</v>
      </c>
      <c r="Q32" s="7">
        <f t="shared" si="0"/>
        <v>72076</v>
      </c>
      <c r="R32" s="7">
        <f t="shared" si="0"/>
        <v>72076</v>
      </c>
      <c r="S32" s="7">
        <f t="shared" si="0"/>
        <v>72076</v>
      </c>
      <c r="T32" s="7">
        <f t="shared" si="0"/>
        <v>72085</v>
      </c>
      <c r="U32" s="7">
        <f t="shared" si="0"/>
        <v>72121</v>
      </c>
      <c r="V32" s="7">
        <f t="shared" si="0"/>
        <v>72162</v>
      </c>
      <c r="W32" s="7">
        <f t="shared" si="0"/>
        <v>72193</v>
      </c>
      <c r="X32" s="7">
        <f t="shared" si="0"/>
        <v>72205</v>
      </c>
      <c r="Y32" s="7">
        <f t="shared" si="0"/>
        <v>72205</v>
      </c>
      <c r="Z32" s="7">
        <f t="shared" si="0"/>
        <v>72205</v>
      </c>
      <c r="AA32" s="7">
        <f t="shared" si="0"/>
        <v>72205</v>
      </c>
      <c r="AB32" s="7">
        <f t="shared" si="0"/>
        <v>72205</v>
      </c>
      <c r="AC32" s="7">
        <f t="shared" si="0"/>
        <v>72205</v>
      </c>
      <c r="AD32" s="7">
        <f t="shared" si="0"/>
        <v>72205</v>
      </c>
      <c r="AE32" s="7">
        <f t="shared" si="0"/>
        <v>72233</v>
      </c>
      <c r="AF32" s="7">
        <f t="shared" si="0"/>
        <v>72304</v>
      </c>
      <c r="AG32" s="7">
        <f t="shared" si="0"/>
        <v>72304</v>
      </c>
      <c r="AH32" s="7">
        <f t="shared" si="0"/>
        <v>72330</v>
      </c>
      <c r="AI32" s="7">
        <f t="shared" si="0"/>
        <v>72386</v>
      </c>
      <c r="AJ32" s="7">
        <f t="shared" si="0"/>
        <v>72386</v>
      </c>
      <c r="AK32" s="3"/>
    </row>
    <row r="33" spans="1:37" customFormat="1" outlineLevel="1">
      <c r="A33" s="4"/>
      <c r="B33" s="27" t="s">
        <v>114</v>
      </c>
      <c r="C33" s="7"/>
      <c r="D33" s="7">
        <f t="shared" ref="D33:D50" si="1">D9</f>
        <v>86634</v>
      </c>
      <c r="E33" s="7">
        <f t="shared" si="0"/>
        <v>86634</v>
      </c>
      <c r="F33" s="7">
        <f t="shared" si="0"/>
        <v>86704</v>
      </c>
      <c r="G33" s="7">
        <f t="shared" si="0"/>
        <v>86993</v>
      </c>
      <c r="H33" s="7">
        <f t="shared" si="0"/>
        <v>87251</v>
      </c>
      <c r="I33" s="7">
        <f t="shared" si="0"/>
        <v>87542</v>
      </c>
      <c r="J33" s="7">
        <f t="shared" si="0"/>
        <v>87744</v>
      </c>
      <c r="K33" s="7">
        <f t="shared" si="0"/>
        <v>87744</v>
      </c>
      <c r="L33" s="7">
        <f t="shared" si="0"/>
        <v>87744</v>
      </c>
      <c r="M33" s="7">
        <f t="shared" si="0"/>
        <v>87912</v>
      </c>
      <c r="N33" s="7">
        <f t="shared" si="0"/>
        <v>88027</v>
      </c>
      <c r="O33" s="7">
        <f t="shared" si="0"/>
        <v>88227</v>
      </c>
      <c r="P33" s="7">
        <f t="shared" si="0"/>
        <v>88501</v>
      </c>
      <c r="Q33" s="7">
        <f t="shared" si="0"/>
        <v>88722</v>
      </c>
      <c r="R33" s="7">
        <f t="shared" si="0"/>
        <v>88722</v>
      </c>
      <c r="S33" s="7">
        <f t="shared" si="0"/>
        <v>88722</v>
      </c>
      <c r="T33" s="7">
        <f t="shared" si="0"/>
        <v>88967</v>
      </c>
      <c r="U33" s="7">
        <f t="shared" si="0"/>
        <v>89202</v>
      </c>
      <c r="V33" s="7">
        <f t="shared" si="0"/>
        <v>89509</v>
      </c>
      <c r="W33" s="7">
        <f t="shared" si="0"/>
        <v>89760</v>
      </c>
      <c r="X33" s="7">
        <f t="shared" si="0"/>
        <v>89962</v>
      </c>
      <c r="Y33" s="7">
        <f t="shared" si="0"/>
        <v>89962</v>
      </c>
      <c r="Z33" s="7">
        <f t="shared" si="0"/>
        <v>89962</v>
      </c>
      <c r="AA33" s="7">
        <f t="shared" si="0"/>
        <v>89962</v>
      </c>
      <c r="AB33" s="7">
        <f t="shared" si="0"/>
        <v>89962</v>
      </c>
      <c r="AC33" s="7">
        <f t="shared" si="0"/>
        <v>89962</v>
      </c>
      <c r="AD33" s="7">
        <f t="shared" si="0"/>
        <v>90079</v>
      </c>
      <c r="AE33" s="7">
        <f t="shared" si="0"/>
        <v>90284</v>
      </c>
      <c r="AF33" s="7">
        <f t="shared" si="0"/>
        <v>90504</v>
      </c>
      <c r="AG33" s="7">
        <f t="shared" si="0"/>
        <v>90504</v>
      </c>
      <c r="AH33" s="7">
        <f t="shared" si="0"/>
        <v>90536</v>
      </c>
      <c r="AI33" s="7">
        <f t="shared" si="0"/>
        <v>90764</v>
      </c>
      <c r="AJ33" s="7"/>
      <c r="AK33" s="3"/>
    </row>
    <row r="34" spans="1:37" customFormat="1" outlineLevel="1">
      <c r="A34" s="4"/>
      <c r="B34" s="27" t="s">
        <v>115</v>
      </c>
      <c r="C34" s="7"/>
      <c r="D34" s="7">
        <f t="shared" si="1"/>
        <v>98684</v>
      </c>
      <c r="E34" s="7">
        <f t="shared" si="0"/>
        <v>98684</v>
      </c>
      <c r="F34" s="7">
        <f t="shared" si="0"/>
        <v>98714</v>
      </c>
      <c r="G34" s="7">
        <f t="shared" si="0"/>
        <v>98834</v>
      </c>
      <c r="H34" s="7">
        <f t="shared" si="0"/>
        <v>98940</v>
      </c>
      <c r="I34" s="7">
        <f t="shared" si="0"/>
        <v>99063</v>
      </c>
      <c r="J34" s="7">
        <f t="shared" si="0"/>
        <v>99150</v>
      </c>
      <c r="K34" s="7">
        <f t="shared" si="0"/>
        <v>99150</v>
      </c>
      <c r="L34" s="7">
        <f t="shared" si="0"/>
        <v>99150</v>
      </c>
      <c r="M34" s="7">
        <f t="shared" si="0"/>
        <v>99224</v>
      </c>
      <c r="N34" s="7">
        <f t="shared" si="0"/>
        <v>99275</v>
      </c>
      <c r="O34" s="7">
        <f t="shared" si="0"/>
        <v>99357</v>
      </c>
      <c r="P34" s="7">
        <f t="shared" si="0"/>
        <v>99470</v>
      </c>
      <c r="Q34" s="7">
        <f t="shared" si="0"/>
        <v>99562</v>
      </c>
      <c r="R34" s="7">
        <f t="shared" si="0"/>
        <v>99562</v>
      </c>
      <c r="S34" s="7">
        <f t="shared" si="0"/>
        <v>99562</v>
      </c>
      <c r="T34" s="7">
        <f t="shared" si="0"/>
        <v>99665</v>
      </c>
      <c r="U34" s="7">
        <f t="shared" si="0"/>
        <v>99774</v>
      </c>
      <c r="V34" s="7">
        <f t="shared" si="0"/>
        <v>99894</v>
      </c>
      <c r="W34" s="7">
        <f t="shared" si="0"/>
        <v>99998</v>
      </c>
      <c r="X34" s="7">
        <f t="shared" si="0"/>
        <v>100083</v>
      </c>
      <c r="Y34" s="7">
        <f t="shared" si="0"/>
        <v>100083</v>
      </c>
      <c r="Z34" s="7">
        <f t="shared" si="0"/>
        <v>100083</v>
      </c>
      <c r="AA34" s="7">
        <f t="shared" si="0"/>
        <v>100083</v>
      </c>
      <c r="AB34" s="7">
        <f t="shared" si="0"/>
        <v>100083</v>
      </c>
      <c r="AC34" s="7">
        <f t="shared" si="0"/>
        <v>100083</v>
      </c>
      <c r="AD34" s="7">
        <f t="shared" si="0"/>
        <v>100133</v>
      </c>
      <c r="AE34" s="7">
        <f t="shared" si="0"/>
        <v>100222</v>
      </c>
      <c r="AF34" s="7">
        <f t="shared" si="0"/>
        <v>100315</v>
      </c>
      <c r="AG34" s="7">
        <f t="shared" si="0"/>
        <v>100315</v>
      </c>
      <c r="AH34" s="7">
        <f t="shared" si="0"/>
        <v>100329</v>
      </c>
      <c r="AI34" s="7">
        <f t="shared" si="0"/>
        <v>100423</v>
      </c>
      <c r="AJ34" s="7"/>
      <c r="AK34" s="3"/>
    </row>
    <row r="35" spans="1:37" customFormat="1" outlineLevel="1">
      <c r="A35" s="4"/>
      <c r="B35" s="27" t="s">
        <v>116</v>
      </c>
      <c r="C35" s="7"/>
      <c r="D35" s="7">
        <f t="shared" si="1"/>
        <v>1219863</v>
      </c>
      <c r="E35" s="7">
        <f t="shared" si="0"/>
        <v>1219863</v>
      </c>
      <c r="F35" s="7">
        <f t="shared" si="0"/>
        <v>1219886</v>
      </c>
      <c r="G35" s="7">
        <f t="shared" si="0"/>
        <v>1219962</v>
      </c>
      <c r="H35" s="7">
        <f t="shared" si="0"/>
        <v>1220026</v>
      </c>
      <c r="I35" s="7">
        <f t="shared" si="0"/>
        <v>1220103</v>
      </c>
      <c r="J35" s="7">
        <f t="shared" si="0"/>
        <v>1220159</v>
      </c>
      <c r="K35" s="7">
        <f t="shared" si="0"/>
        <v>1220159</v>
      </c>
      <c r="L35" s="7">
        <f t="shared" si="0"/>
        <v>1220159</v>
      </c>
      <c r="M35" s="7">
        <f t="shared" si="0"/>
        <v>1220199</v>
      </c>
      <c r="N35" s="7">
        <f t="shared" si="0"/>
        <v>1220241</v>
      </c>
      <c r="O35" s="7">
        <f t="shared" si="0"/>
        <v>1220290</v>
      </c>
      <c r="P35" s="7">
        <f t="shared" si="0"/>
        <v>1220370</v>
      </c>
      <c r="Q35" s="7">
        <f t="shared" si="0"/>
        <v>1220423</v>
      </c>
      <c r="R35" s="7">
        <f t="shared" si="0"/>
        <v>1220423</v>
      </c>
      <c r="S35" s="7">
        <f t="shared" si="0"/>
        <v>1220423</v>
      </c>
      <c r="T35" s="7">
        <f t="shared" si="0"/>
        <v>1220492</v>
      </c>
      <c r="U35" s="7">
        <f t="shared" si="0"/>
        <v>1220558</v>
      </c>
      <c r="V35" s="7">
        <f t="shared" si="0"/>
        <v>1220629</v>
      </c>
      <c r="W35" s="7">
        <f t="shared" si="0"/>
        <v>1220695</v>
      </c>
      <c r="X35" s="7">
        <f t="shared" si="0"/>
        <v>1220741</v>
      </c>
      <c r="Y35" s="7">
        <f t="shared" si="0"/>
        <v>1220741</v>
      </c>
      <c r="Z35" s="7">
        <f t="shared" si="0"/>
        <v>1220741</v>
      </c>
      <c r="AA35" s="7">
        <f t="shared" si="0"/>
        <v>1220741</v>
      </c>
      <c r="AB35" s="7">
        <f t="shared" si="0"/>
        <v>1220741</v>
      </c>
      <c r="AC35" s="7">
        <f t="shared" si="0"/>
        <v>1220741</v>
      </c>
      <c r="AD35" s="7">
        <f t="shared" si="0"/>
        <v>1220772</v>
      </c>
      <c r="AE35" s="7">
        <f t="shared" si="0"/>
        <v>1220828</v>
      </c>
      <c r="AF35" s="7">
        <f t="shared" si="0"/>
        <v>1220884</v>
      </c>
      <c r="AG35" s="7">
        <f t="shared" si="0"/>
        <v>1220884</v>
      </c>
      <c r="AH35" s="7">
        <f t="shared" si="0"/>
        <v>1220920</v>
      </c>
      <c r="AI35" s="7">
        <f t="shared" si="0"/>
        <v>1220926</v>
      </c>
      <c r="AJ35" s="7"/>
      <c r="AK35" s="3"/>
    </row>
    <row r="36" spans="1:37" customFormat="1" outlineLevel="1">
      <c r="A36" s="4"/>
      <c r="B36" s="28" t="s">
        <v>98</v>
      </c>
      <c r="C36" s="7"/>
      <c r="D36" s="7">
        <f t="shared" si="1"/>
        <v>55638</v>
      </c>
      <c r="E36" s="7">
        <f t="shared" si="0"/>
        <v>55638</v>
      </c>
      <c r="F36" s="7">
        <f t="shared" si="0"/>
        <v>55644</v>
      </c>
      <c r="G36" s="7">
        <f t="shared" si="0"/>
        <v>55708</v>
      </c>
      <c r="H36" s="7">
        <f t="shared" si="0"/>
        <v>55771</v>
      </c>
      <c r="I36" s="7">
        <f t="shared" si="0"/>
        <v>55815</v>
      </c>
      <c r="J36" s="7">
        <f t="shared" si="0"/>
        <v>55871</v>
      </c>
      <c r="K36" s="7">
        <f t="shared" si="0"/>
        <v>55871</v>
      </c>
      <c r="L36" s="7">
        <f t="shared" si="0"/>
        <v>55871</v>
      </c>
      <c r="M36" s="7">
        <f t="shared" si="0"/>
        <v>55897</v>
      </c>
      <c r="N36" s="7">
        <f t="shared" si="0"/>
        <v>55971</v>
      </c>
      <c r="O36" s="7">
        <f t="shared" si="0"/>
        <v>56049</v>
      </c>
      <c r="P36" s="7">
        <f t="shared" si="0"/>
        <v>56102</v>
      </c>
      <c r="Q36" s="7">
        <f t="shared" si="0"/>
        <v>56152</v>
      </c>
      <c r="R36" s="7">
        <f t="shared" si="0"/>
        <v>56152</v>
      </c>
      <c r="S36" s="7">
        <f t="shared" si="0"/>
        <v>56152</v>
      </c>
      <c r="T36" s="7">
        <f t="shared" si="0"/>
        <v>56163</v>
      </c>
      <c r="U36" s="7">
        <f t="shared" si="0"/>
        <v>56281</v>
      </c>
      <c r="V36" s="7">
        <f t="shared" si="0"/>
        <v>56345</v>
      </c>
      <c r="W36" s="7">
        <f t="shared" si="0"/>
        <v>56397</v>
      </c>
      <c r="X36" s="7">
        <f t="shared" si="0"/>
        <v>56430</v>
      </c>
      <c r="Y36" s="7">
        <f t="shared" si="0"/>
        <v>56430</v>
      </c>
      <c r="Z36" s="7">
        <f t="shared" si="0"/>
        <v>56430</v>
      </c>
      <c r="AA36" s="7">
        <f t="shared" si="0"/>
        <v>56430</v>
      </c>
      <c r="AB36" s="7">
        <f t="shared" si="0"/>
        <v>56430</v>
      </c>
      <c r="AC36" s="7">
        <f t="shared" si="0"/>
        <v>56430</v>
      </c>
      <c r="AD36" s="7">
        <f t="shared" si="0"/>
        <v>56438</v>
      </c>
      <c r="AE36" s="7">
        <f t="shared" si="0"/>
        <v>56503</v>
      </c>
      <c r="AF36" s="7">
        <f t="shared" si="0"/>
        <v>56566</v>
      </c>
      <c r="AG36" s="7">
        <f t="shared" si="0"/>
        <v>56566</v>
      </c>
      <c r="AH36" s="7">
        <f t="shared" si="0"/>
        <v>56571</v>
      </c>
      <c r="AI36" s="7">
        <f t="shared" si="0"/>
        <v>56658</v>
      </c>
      <c r="AJ36" s="7">
        <f t="shared" si="0"/>
        <v>56658</v>
      </c>
      <c r="AK36" s="3"/>
    </row>
    <row r="37" spans="1:37" customFormat="1" outlineLevel="1">
      <c r="A37" s="4"/>
      <c r="B37" s="28" t="s">
        <v>99</v>
      </c>
      <c r="C37" s="7"/>
      <c r="D37" s="7">
        <f t="shared" si="1"/>
        <v>10840.9</v>
      </c>
      <c r="E37" s="7">
        <f t="shared" si="0"/>
        <v>10840.9</v>
      </c>
      <c r="F37" s="7">
        <f t="shared" si="0"/>
        <v>10857.1</v>
      </c>
      <c r="G37" s="7">
        <f t="shared" ref="G37:AJ37" si="2">IF(G13=0,F37,G13)</f>
        <v>10880.2</v>
      </c>
      <c r="H37" s="7">
        <f t="shared" si="2"/>
        <v>10900.4</v>
      </c>
      <c r="I37" s="7">
        <f t="shared" si="2"/>
        <v>10920.2</v>
      </c>
      <c r="J37" s="7">
        <f t="shared" si="2"/>
        <v>10939.9</v>
      </c>
      <c r="K37" s="7">
        <f t="shared" si="2"/>
        <v>10939.9</v>
      </c>
      <c r="L37" s="7">
        <f t="shared" si="2"/>
        <v>10948.2</v>
      </c>
      <c r="M37" s="7">
        <f t="shared" si="2"/>
        <v>10967.9</v>
      </c>
      <c r="N37" s="7">
        <f t="shared" si="2"/>
        <v>10987.6</v>
      </c>
      <c r="O37" s="7">
        <f t="shared" si="2"/>
        <v>11009.8</v>
      </c>
      <c r="P37" s="7">
        <f t="shared" si="2"/>
        <v>11034.4</v>
      </c>
      <c r="Q37" s="7">
        <f t="shared" si="2"/>
        <v>11057</v>
      </c>
      <c r="R37" s="7">
        <f t="shared" si="2"/>
        <v>11057</v>
      </c>
      <c r="S37" s="7">
        <f t="shared" si="2"/>
        <v>11057</v>
      </c>
      <c r="T37" s="7">
        <f t="shared" si="2"/>
        <v>11085.6</v>
      </c>
      <c r="U37" s="7">
        <f t="shared" si="2"/>
        <v>11110.4</v>
      </c>
      <c r="V37" s="7">
        <f t="shared" si="2"/>
        <v>11138.1</v>
      </c>
      <c r="W37" s="7">
        <f t="shared" si="2"/>
        <v>11163.1</v>
      </c>
      <c r="X37" s="7">
        <f t="shared" si="2"/>
        <v>11182.7</v>
      </c>
      <c r="Y37" s="7">
        <f t="shared" si="2"/>
        <v>11182.7</v>
      </c>
      <c r="Z37" s="7">
        <f t="shared" si="2"/>
        <v>11182.7</v>
      </c>
      <c r="AA37" s="7">
        <f t="shared" si="2"/>
        <v>11182.7</v>
      </c>
      <c r="AB37" s="7">
        <f t="shared" si="2"/>
        <v>11182.7</v>
      </c>
      <c r="AC37" s="7">
        <f t="shared" si="2"/>
        <v>11182.7</v>
      </c>
      <c r="AD37" s="7">
        <f t="shared" si="2"/>
        <v>11217.1</v>
      </c>
      <c r="AE37" s="7">
        <f t="shared" si="2"/>
        <v>11249.1</v>
      </c>
      <c r="AF37" s="7">
        <f t="shared" si="2"/>
        <v>11272.2</v>
      </c>
      <c r="AG37" s="7">
        <f t="shared" si="2"/>
        <v>11272.2</v>
      </c>
      <c r="AH37" s="7">
        <f t="shared" si="2"/>
        <v>11302.9</v>
      </c>
      <c r="AI37" s="7">
        <f t="shared" si="2"/>
        <v>11325.1</v>
      </c>
      <c r="AJ37" s="7">
        <f t="shared" si="2"/>
        <v>11325.1</v>
      </c>
      <c r="AK37" s="3"/>
    </row>
    <row r="38" spans="1:37" customFormat="1" outlineLevel="1">
      <c r="A38" s="4"/>
      <c r="B38" s="27" t="s">
        <v>100</v>
      </c>
      <c r="C38" s="7"/>
      <c r="D38" s="7">
        <f t="shared" si="1"/>
        <v>1964</v>
      </c>
      <c r="E38" s="7">
        <f t="shared" ref="E38:AJ45" si="3">IF(E14=0,D38,E14)</f>
        <v>1964</v>
      </c>
      <c r="F38" s="7">
        <f t="shared" si="3"/>
        <v>1964</v>
      </c>
      <c r="G38" s="7">
        <f t="shared" si="3"/>
        <v>1977</v>
      </c>
      <c r="H38" s="7">
        <f t="shared" si="3"/>
        <v>1994</v>
      </c>
      <c r="I38" s="7">
        <f t="shared" si="3"/>
        <v>1998</v>
      </c>
      <c r="J38" s="7">
        <f t="shared" si="3"/>
        <v>2005</v>
      </c>
      <c r="K38" s="7">
        <f t="shared" si="3"/>
        <v>2005</v>
      </c>
      <c r="L38" s="7">
        <f t="shared" si="3"/>
        <v>2005</v>
      </c>
      <c r="M38" s="7">
        <f t="shared" si="3"/>
        <v>2012</v>
      </c>
      <c r="N38" s="7">
        <f t="shared" si="3"/>
        <v>2019</v>
      </c>
      <c r="O38" s="7">
        <f t="shared" si="3"/>
        <v>2021</v>
      </c>
      <c r="P38" s="7">
        <f t="shared" si="3"/>
        <v>2026</v>
      </c>
      <c r="Q38" s="7">
        <f t="shared" si="3"/>
        <v>2033</v>
      </c>
      <c r="R38" s="7">
        <f t="shared" si="3"/>
        <v>2033</v>
      </c>
      <c r="S38" s="7">
        <f t="shared" si="3"/>
        <v>2033</v>
      </c>
      <c r="T38" s="7">
        <f t="shared" si="3"/>
        <v>2038</v>
      </c>
      <c r="U38" s="7">
        <f t="shared" si="3"/>
        <v>2047</v>
      </c>
      <c r="V38" s="7">
        <f t="shared" si="3"/>
        <v>2052</v>
      </c>
      <c r="W38" s="7">
        <f t="shared" si="3"/>
        <v>2054</v>
      </c>
      <c r="X38" s="7">
        <f t="shared" si="3"/>
        <v>2062</v>
      </c>
      <c r="Y38" s="7">
        <f t="shared" si="3"/>
        <v>2062</v>
      </c>
      <c r="Z38" s="7">
        <f t="shared" si="3"/>
        <v>2062</v>
      </c>
      <c r="AA38" s="7">
        <f t="shared" si="3"/>
        <v>2062</v>
      </c>
      <c r="AB38" s="7">
        <f t="shared" si="3"/>
        <v>2062</v>
      </c>
      <c r="AC38" s="7">
        <f t="shared" si="3"/>
        <v>2062</v>
      </c>
      <c r="AD38" s="7">
        <f t="shared" si="3"/>
        <v>2062</v>
      </c>
      <c r="AE38" s="7">
        <f t="shared" si="3"/>
        <v>2072</v>
      </c>
      <c r="AF38" s="7">
        <f t="shared" si="3"/>
        <v>2078</v>
      </c>
      <c r="AG38" s="7">
        <f t="shared" si="3"/>
        <v>2078</v>
      </c>
      <c r="AH38" s="7">
        <f t="shared" si="3"/>
        <v>2078</v>
      </c>
      <c r="AI38" s="7">
        <f t="shared" si="3"/>
        <v>2078</v>
      </c>
      <c r="AJ38" s="7">
        <f t="shared" si="3"/>
        <v>2078</v>
      </c>
      <c r="AK38" s="3"/>
    </row>
    <row r="39" spans="1:37" customFormat="1" outlineLevel="1">
      <c r="A39" s="4"/>
      <c r="B39" s="27" t="s">
        <v>101</v>
      </c>
      <c r="C39" s="7"/>
      <c r="D39" s="7">
        <f t="shared" si="1"/>
        <v>25407</v>
      </c>
      <c r="E39" s="7">
        <f t="shared" si="3"/>
        <v>25407</v>
      </c>
      <c r="F39" s="7">
        <f t="shared" si="3"/>
        <v>25492</v>
      </c>
      <c r="G39" s="7">
        <f t="shared" si="3"/>
        <v>25592</v>
      </c>
      <c r="H39" s="7">
        <f t="shared" si="3"/>
        <v>25666</v>
      </c>
      <c r="I39" s="7">
        <f t="shared" si="3"/>
        <v>25732</v>
      </c>
      <c r="J39" s="7">
        <f t="shared" si="3"/>
        <v>25800</v>
      </c>
      <c r="K39" s="7">
        <f t="shared" si="3"/>
        <v>25800</v>
      </c>
      <c r="L39" s="7">
        <f t="shared" si="3"/>
        <v>25800</v>
      </c>
      <c r="M39" s="7">
        <f t="shared" si="3"/>
        <v>25882</v>
      </c>
      <c r="N39" s="7">
        <f t="shared" si="3"/>
        <v>25984</v>
      </c>
      <c r="O39" s="7">
        <f t="shared" si="3"/>
        <v>26077</v>
      </c>
      <c r="P39" s="7">
        <f t="shared" si="3"/>
        <v>26161</v>
      </c>
      <c r="Q39" s="7">
        <f t="shared" si="3"/>
        <v>26229</v>
      </c>
      <c r="R39" s="7">
        <f t="shared" si="3"/>
        <v>26229</v>
      </c>
      <c r="S39" s="7">
        <f t="shared" si="3"/>
        <v>26229</v>
      </c>
      <c r="T39" s="7">
        <f t="shared" si="3"/>
        <v>26295</v>
      </c>
      <c r="U39" s="7">
        <f t="shared" si="3"/>
        <v>26337</v>
      </c>
      <c r="V39" s="7">
        <f t="shared" si="3"/>
        <v>26396</v>
      </c>
      <c r="W39" s="7">
        <f t="shared" si="3"/>
        <v>26451</v>
      </c>
      <c r="X39" s="7">
        <f t="shared" si="3"/>
        <v>26537</v>
      </c>
      <c r="Y39" s="7">
        <f t="shared" si="3"/>
        <v>26537</v>
      </c>
      <c r="Z39" s="7">
        <f t="shared" si="3"/>
        <v>26537</v>
      </c>
      <c r="AA39" s="7">
        <f t="shared" si="3"/>
        <v>26537</v>
      </c>
      <c r="AB39" s="7">
        <f t="shared" si="3"/>
        <v>26537</v>
      </c>
      <c r="AC39" s="7">
        <f t="shared" si="3"/>
        <v>26537</v>
      </c>
      <c r="AD39" s="7">
        <f t="shared" si="3"/>
        <v>26634</v>
      </c>
      <c r="AE39" s="7">
        <f t="shared" si="3"/>
        <v>26698</v>
      </c>
      <c r="AF39" s="7">
        <f t="shared" si="3"/>
        <v>26747</v>
      </c>
      <c r="AG39" s="7">
        <f t="shared" si="3"/>
        <v>26747</v>
      </c>
      <c r="AH39" s="7">
        <f t="shared" si="3"/>
        <v>26763</v>
      </c>
      <c r="AI39" s="7">
        <f t="shared" si="3"/>
        <v>26790</v>
      </c>
      <c r="AJ39" s="7">
        <f t="shared" si="3"/>
        <v>26790</v>
      </c>
      <c r="AK39" s="3"/>
    </row>
    <row r="40" spans="1:37" customFormat="1" outlineLevel="1">
      <c r="A40" s="4"/>
      <c r="B40" s="28" t="s">
        <v>102</v>
      </c>
      <c r="C40" s="7"/>
      <c r="D40" s="7">
        <f t="shared" si="1"/>
        <v>71214</v>
      </c>
      <c r="E40" s="7">
        <f t="shared" si="3"/>
        <v>71214</v>
      </c>
      <c r="F40" s="7">
        <f t="shared" si="3"/>
        <v>71264</v>
      </c>
      <c r="G40" s="7">
        <f t="shared" si="3"/>
        <v>71498</v>
      </c>
      <c r="H40" s="7">
        <f t="shared" si="3"/>
        <v>71676</v>
      </c>
      <c r="I40" s="7">
        <f t="shared" si="3"/>
        <v>71862</v>
      </c>
      <c r="J40" s="7">
        <f t="shared" si="3"/>
        <v>71990</v>
      </c>
      <c r="K40" s="7">
        <f t="shared" si="3"/>
        <v>71990</v>
      </c>
      <c r="L40" s="7">
        <f t="shared" si="3"/>
        <v>71990</v>
      </c>
      <c r="M40" s="7">
        <f t="shared" si="3"/>
        <v>72132</v>
      </c>
      <c r="N40" s="7">
        <f t="shared" si="3"/>
        <v>72274</v>
      </c>
      <c r="O40" s="7">
        <f t="shared" si="3"/>
        <v>72380</v>
      </c>
      <c r="P40" s="7">
        <f t="shared" si="3"/>
        <v>72543</v>
      </c>
      <c r="Q40" s="7">
        <f t="shared" si="3"/>
        <v>72665</v>
      </c>
      <c r="R40" s="7">
        <f t="shared" si="3"/>
        <v>72665</v>
      </c>
      <c r="S40" s="7">
        <f t="shared" si="3"/>
        <v>72665</v>
      </c>
      <c r="T40" s="7">
        <f t="shared" si="3"/>
        <v>72811</v>
      </c>
      <c r="U40" s="7">
        <f t="shared" si="3"/>
        <v>72950</v>
      </c>
      <c r="V40" s="7">
        <f t="shared" si="3"/>
        <v>73152</v>
      </c>
      <c r="W40" s="7">
        <f t="shared" si="3"/>
        <v>73313</v>
      </c>
      <c r="X40" s="7">
        <f t="shared" si="3"/>
        <v>73423</v>
      </c>
      <c r="Y40" s="7">
        <f t="shared" si="3"/>
        <v>73423</v>
      </c>
      <c r="Z40" s="7">
        <f t="shared" si="3"/>
        <v>73423</v>
      </c>
      <c r="AA40" s="7">
        <f t="shared" si="3"/>
        <v>73423</v>
      </c>
      <c r="AB40" s="7">
        <f t="shared" si="3"/>
        <v>73423</v>
      </c>
      <c r="AC40" s="7">
        <f t="shared" si="3"/>
        <v>73423</v>
      </c>
      <c r="AD40" s="7">
        <f t="shared" si="3"/>
        <v>73695</v>
      </c>
      <c r="AE40" s="7">
        <f t="shared" si="3"/>
        <v>73956</v>
      </c>
      <c r="AF40" s="7">
        <f t="shared" si="3"/>
        <v>74217</v>
      </c>
      <c r="AG40" s="7">
        <f t="shared" si="3"/>
        <v>74217</v>
      </c>
      <c r="AH40" s="7">
        <f t="shared" si="3"/>
        <v>74270</v>
      </c>
      <c r="AI40" s="7">
        <f t="shared" si="3"/>
        <v>74382</v>
      </c>
      <c r="AJ40" s="7">
        <f t="shared" si="3"/>
        <v>74382</v>
      </c>
      <c r="AK40" s="3"/>
    </row>
    <row r="41" spans="1:37" customFormat="1" outlineLevel="1">
      <c r="A41" s="4"/>
      <c r="B41" s="28" t="s">
        <v>103</v>
      </c>
      <c r="C41" s="7"/>
      <c r="D41" s="7">
        <f t="shared" si="1"/>
        <v>81434</v>
      </c>
      <c r="E41" s="7">
        <f t="shared" si="3"/>
        <v>81434</v>
      </c>
      <c r="F41" s="7">
        <f t="shared" si="3"/>
        <v>81564</v>
      </c>
      <c r="G41" s="7">
        <f t="shared" si="3"/>
        <v>81860</v>
      </c>
      <c r="H41" s="7">
        <f t="shared" si="3"/>
        <v>82059</v>
      </c>
      <c r="I41" s="7">
        <f t="shared" si="3"/>
        <v>82237</v>
      </c>
      <c r="J41" s="7">
        <f t="shared" si="3"/>
        <v>82368</v>
      </c>
      <c r="K41" s="7">
        <f t="shared" si="3"/>
        <v>82368</v>
      </c>
      <c r="L41" s="7">
        <f t="shared" si="3"/>
        <v>82368</v>
      </c>
      <c r="M41" s="7">
        <f t="shared" si="3"/>
        <v>82511</v>
      </c>
      <c r="N41" s="7">
        <f t="shared" si="3"/>
        <v>82654</v>
      </c>
      <c r="O41" s="7">
        <f t="shared" si="3"/>
        <v>82769</v>
      </c>
      <c r="P41" s="7">
        <f t="shared" si="3"/>
        <v>82938</v>
      </c>
      <c r="Q41" s="7">
        <f t="shared" si="3"/>
        <v>83075</v>
      </c>
      <c r="R41" s="7">
        <f t="shared" si="3"/>
        <v>83075</v>
      </c>
      <c r="S41" s="7">
        <f t="shared" si="3"/>
        <v>83075</v>
      </c>
      <c r="T41" s="7">
        <f t="shared" si="3"/>
        <v>83214</v>
      </c>
      <c r="U41" s="7">
        <f t="shared" si="3"/>
        <v>83369</v>
      </c>
      <c r="V41" s="7">
        <f t="shared" si="3"/>
        <v>83557</v>
      </c>
      <c r="W41" s="7">
        <f t="shared" si="3"/>
        <v>83724</v>
      </c>
      <c r="X41" s="7">
        <f t="shared" si="3"/>
        <v>83843</v>
      </c>
      <c r="Y41" s="7">
        <f t="shared" si="3"/>
        <v>83843</v>
      </c>
      <c r="Z41" s="7">
        <f t="shared" si="3"/>
        <v>83843</v>
      </c>
      <c r="AA41" s="7">
        <f t="shared" si="3"/>
        <v>83843</v>
      </c>
      <c r="AB41" s="7">
        <f t="shared" si="3"/>
        <v>83843</v>
      </c>
      <c r="AC41" s="7">
        <f t="shared" si="3"/>
        <v>83843</v>
      </c>
      <c r="AD41" s="7">
        <f t="shared" si="3"/>
        <v>92239</v>
      </c>
      <c r="AE41" s="7">
        <f t="shared" si="3"/>
        <v>92252</v>
      </c>
      <c r="AF41" s="7">
        <f t="shared" si="3"/>
        <v>92418</v>
      </c>
      <c r="AG41" s="7">
        <f t="shared" si="3"/>
        <v>92418</v>
      </c>
      <c r="AH41" s="7">
        <f t="shared" si="3"/>
        <v>92470</v>
      </c>
      <c r="AI41" s="7">
        <f t="shared" si="3"/>
        <v>92600</v>
      </c>
      <c r="AJ41" s="7">
        <f t="shared" si="3"/>
        <v>92600</v>
      </c>
      <c r="AK41" s="3"/>
    </row>
    <row r="42" spans="1:37" customFormat="1" outlineLevel="1">
      <c r="A42" s="4"/>
      <c r="B42" s="27" t="s">
        <v>104</v>
      </c>
      <c r="C42" s="7"/>
      <c r="D42" s="7">
        <f t="shared" si="1"/>
        <v>6311</v>
      </c>
      <c r="E42" s="7">
        <f t="shared" si="3"/>
        <v>6311</v>
      </c>
      <c r="F42" s="7">
        <f t="shared" si="3"/>
        <v>6311</v>
      </c>
      <c r="G42" s="7">
        <f t="shared" si="3"/>
        <v>6311</v>
      </c>
      <c r="H42" s="7">
        <f t="shared" si="3"/>
        <v>6311</v>
      </c>
      <c r="I42" s="7">
        <f t="shared" si="3"/>
        <v>6311</v>
      </c>
      <c r="J42" s="7">
        <f t="shared" si="3"/>
        <v>6311</v>
      </c>
      <c r="K42" s="7">
        <f t="shared" si="3"/>
        <v>6311</v>
      </c>
      <c r="L42" s="7">
        <f t="shared" si="3"/>
        <v>6311</v>
      </c>
      <c r="M42" s="7">
        <f t="shared" si="3"/>
        <v>6311</v>
      </c>
      <c r="N42" s="7">
        <f t="shared" si="3"/>
        <v>6311</v>
      </c>
      <c r="O42" s="7">
        <f t="shared" si="3"/>
        <v>6311</v>
      </c>
      <c r="P42" s="7">
        <f t="shared" si="3"/>
        <v>6311</v>
      </c>
      <c r="Q42" s="7">
        <f t="shared" si="3"/>
        <v>6311</v>
      </c>
      <c r="R42" s="7">
        <f t="shared" si="3"/>
        <v>6311</v>
      </c>
      <c r="S42" s="7">
        <f t="shared" si="3"/>
        <v>6311</v>
      </c>
      <c r="T42" s="7">
        <f t="shared" si="3"/>
        <v>6311</v>
      </c>
      <c r="U42" s="7">
        <f t="shared" si="3"/>
        <v>6311</v>
      </c>
      <c r="V42" s="7">
        <f t="shared" si="3"/>
        <v>6311</v>
      </c>
      <c r="W42" s="7">
        <f t="shared" si="3"/>
        <v>6311</v>
      </c>
      <c r="X42" s="7">
        <f t="shared" si="3"/>
        <v>6311</v>
      </c>
      <c r="Y42" s="7">
        <f t="shared" si="3"/>
        <v>6311</v>
      </c>
      <c r="Z42" s="7">
        <f t="shared" si="3"/>
        <v>6311</v>
      </c>
      <c r="AA42" s="7">
        <f t="shared" si="3"/>
        <v>6311</v>
      </c>
      <c r="AB42" s="7">
        <f t="shared" si="3"/>
        <v>6311</v>
      </c>
      <c r="AC42" s="7">
        <f t="shared" si="3"/>
        <v>6311</v>
      </c>
      <c r="AD42" s="7">
        <f t="shared" si="3"/>
        <v>6311</v>
      </c>
      <c r="AE42" s="7">
        <f t="shared" si="3"/>
        <v>6311</v>
      </c>
      <c r="AF42" s="7">
        <f t="shared" si="3"/>
        <v>6311</v>
      </c>
      <c r="AG42" s="7">
        <f t="shared" si="3"/>
        <v>6311</v>
      </c>
      <c r="AH42" s="7">
        <f t="shared" si="3"/>
        <v>6311</v>
      </c>
      <c r="AI42" s="7">
        <f t="shared" si="3"/>
        <v>6311</v>
      </c>
      <c r="AJ42" s="7">
        <f t="shared" si="3"/>
        <v>6311</v>
      </c>
      <c r="AK42" s="3"/>
    </row>
    <row r="43" spans="1:37" customFormat="1" outlineLevel="1">
      <c r="A43" s="4"/>
      <c r="B43" s="27" t="s">
        <v>105</v>
      </c>
      <c r="C43" s="7"/>
      <c r="D43" s="7">
        <f t="shared" si="1"/>
        <v>6756</v>
      </c>
      <c r="E43" s="7">
        <f t="shared" si="3"/>
        <v>6756</v>
      </c>
      <c r="F43" s="7">
        <f t="shared" si="3"/>
        <v>6758</v>
      </c>
      <c r="G43" s="7">
        <f t="shared" si="3"/>
        <v>6793</v>
      </c>
      <c r="H43" s="7">
        <f t="shared" si="3"/>
        <v>6823</v>
      </c>
      <c r="I43" s="7">
        <f t="shared" si="3"/>
        <v>6847</v>
      </c>
      <c r="J43" s="7">
        <f t="shared" si="3"/>
        <v>6864</v>
      </c>
      <c r="K43" s="7">
        <f t="shared" si="3"/>
        <v>6864</v>
      </c>
      <c r="L43" s="7">
        <f t="shared" si="3"/>
        <v>6864</v>
      </c>
      <c r="M43" s="7">
        <f t="shared" si="3"/>
        <v>6903</v>
      </c>
      <c r="N43" s="7">
        <f t="shared" si="3"/>
        <v>6928</v>
      </c>
      <c r="O43" s="7">
        <f t="shared" si="3"/>
        <v>6932</v>
      </c>
      <c r="P43" s="7">
        <f t="shared" si="3"/>
        <v>6958</v>
      </c>
      <c r="Q43" s="7">
        <f t="shared" si="3"/>
        <v>6975</v>
      </c>
      <c r="R43" s="7">
        <f t="shared" si="3"/>
        <v>6975</v>
      </c>
      <c r="S43" s="7">
        <f t="shared" si="3"/>
        <v>6975</v>
      </c>
      <c r="T43" s="7">
        <f t="shared" si="3"/>
        <v>7021</v>
      </c>
      <c r="U43" s="7">
        <f t="shared" si="3"/>
        <v>7047</v>
      </c>
      <c r="V43" s="7">
        <f t="shared" si="3"/>
        <v>7070</v>
      </c>
      <c r="W43" s="7">
        <f t="shared" si="3"/>
        <v>7078</v>
      </c>
      <c r="X43" s="7">
        <f t="shared" si="3"/>
        <v>7098</v>
      </c>
      <c r="Y43" s="7">
        <f t="shared" si="3"/>
        <v>7098</v>
      </c>
      <c r="Z43" s="7">
        <f t="shared" si="3"/>
        <v>7098</v>
      </c>
      <c r="AA43" s="7">
        <f t="shared" si="3"/>
        <v>7098</v>
      </c>
      <c r="AB43" s="7">
        <f t="shared" si="3"/>
        <v>7098</v>
      </c>
      <c r="AC43" s="7">
        <f t="shared" si="3"/>
        <v>7098</v>
      </c>
      <c r="AD43" s="7">
        <f t="shared" si="3"/>
        <v>7100</v>
      </c>
      <c r="AE43" s="7">
        <f t="shared" si="3"/>
        <v>7148</v>
      </c>
      <c r="AF43" s="7">
        <f t="shared" si="3"/>
        <v>7182</v>
      </c>
      <c r="AG43" s="7">
        <f t="shared" si="3"/>
        <v>7182</v>
      </c>
      <c r="AH43" s="7">
        <f t="shared" si="3"/>
        <v>7182</v>
      </c>
      <c r="AI43" s="7">
        <f t="shared" si="3"/>
        <v>7182</v>
      </c>
      <c r="AJ43" s="7">
        <f t="shared" si="3"/>
        <v>7182</v>
      </c>
      <c r="AK43" s="3"/>
    </row>
    <row r="44" spans="1:37" customFormat="1" outlineLevel="1">
      <c r="A44" s="4"/>
      <c r="B44" s="27" t="s">
        <v>106</v>
      </c>
      <c r="C44" s="7"/>
      <c r="D44" s="7">
        <f t="shared" si="1"/>
        <v>0</v>
      </c>
      <c r="E44" s="7">
        <f t="shared" si="3"/>
        <v>0</v>
      </c>
      <c r="F44" s="7">
        <f t="shared" si="3"/>
        <v>0</v>
      </c>
      <c r="G44" s="7">
        <f t="shared" si="3"/>
        <v>0</v>
      </c>
      <c r="H44" s="7">
        <f t="shared" si="3"/>
        <v>0</v>
      </c>
      <c r="I44" s="7">
        <f t="shared" si="3"/>
        <v>0</v>
      </c>
      <c r="J44" s="7">
        <f t="shared" si="3"/>
        <v>0</v>
      </c>
      <c r="K44" s="7">
        <f t="shared" si="3"/>
        <v>0</v>
      </c>
      <c r="L44" s="7">
        <f t="shared" si="3"/>
        <v>0</v>
      </c>
      <c r="M44" s="7">
        <f t="shared" si="3"/>
        <v>0</v>
      </c>
      <c r="N44" s="7">
        <f t="shared" si="3"/>
        <v>0</v>
      </c>
      <c r="O44" s="7">
        <f t="shared" si="3"/>
        <v>0</v>
      </c>
      <c r="P44" s="7">
        <f t="shared" si="3"/>
        <v>0</v>
      </c>
      <c r="Q44" s="7">
        <f t="shared" si="3"/>
        <v>0</v>
      </c>
      <c r="R44" s="7">
        <f t="shared" si="3"/>
        <v>0</v>
      </c>
      <c r="S44" s="7">
        <f t="shared" si="3"/>
        <v>0</v>
      </c>
      <c r="T44" s="7">
        <f t="shared" si="3"/>
        <v>0</v>
      </c>
      <c r="U44" s="7">
        <f t="shared" si="3"/>
        <v>0</v>
      </c>
      <c r="V44" s="7">
        <f t="shared" si="3"/>
        <v>0</v>
      </c>
      <c r="W44" s="7">
        <f t="shared" si="3"/>
        <v>0</v>
      </c>
      <c r="X44" s="7">
        <f t="shared" si="3"/>
        <v>0</v>
      </c>
      <c r="Y44" s="7">
        <f t="shared" si="3"/>
        <v>0</v>
      </c>
      <c r="Z44" s="7">
        <f t="shared" si="3"/>
        <v>0</v>
      </c>
      <c r="AA44" s="7">
        <f t="shared" si="3"/>
        <v>0</v>
      </c>
      <c r="AB44" s="7">
        <f t="shared" si="3"/>
        <v>0</v>
      </c>
      <c r="AC44" s="7">
        <f t="shared" si="3"/>
        <v>0</v>
      </c>
      <c r="AD44" s="7">
        <f t="shared" si="3"/>
        <v>0</v>
      </c>
      <c r="AE44" s="7">
        <f t="shared" si="3"/>
        <v>0</v>
      </c>
      <c r="AF44" s="7">
        <f t="shared" si="3"/>
        <v>0</v>
      </c>
      <c r="AG44" s="7">
        <f t="shared" si="3"/>
        <v>0</v>
      </c>
      <c r="AH44" s="7">
        <f t="shared" si="3"/>
        <v>0</v>
      </c>
      <c r="AI44" s="7">
        <f t="shared" si="3"/>
        <v>0</v>
      </c>
      <c r="AJ44" s="7">
        <f t="shared" si="3"/>
        <v>0</v>
      </c>
      <c r="AK44" s="3"/>
    </row>
    <row r="45" spans="1:37" customFormat="1" outlineLevel="1">
      <c r="A45" s="4"/>
      <c r="B45" s="27" t="s">
        <v>107</v>
      </c>
      <c r="C45" s="7"/>
      <c r="D45" s="7">
        <f t="shared" si="1"/>
        <v>45796</v>
      </c>
      <c r="E45" s="7">
        <f t="shared" si="3"/>
        <v>45796</v>
      </c>
      <c r="F45" s="7">
        <f t="shared" si="3"/>
        <v>45803</v>
      </c>
      <c r="G45" s="7">
        <f t="shared" si="3"/>
        <v>45810</v>
      </c>
      <c r="H45" s="7">
        <f t="shared" si="3"/>
        <v>45818</v>
      </c>
      <c r="I45" s="7">
        <f t="shared" si="3"/>
        <v>45830</v>
      </c>
      <c r="J45" s="7">
        <f t="shared" si="3"/>
        <v>45838</v>
      </c>
      <c r="K45" s="7">
        <f t="shared" si="3"/>
        <v>45838</v>
      </c>
      <c r="L45" s="7">
        <f t="shared" si="3"/>
        <v>45838</v>
      </c>
      <c r="M45" s="7">
        <f t="shared" si="3"/>
        <v>45849</v>
      </c>
      <c r="N45" s="7">
        <f t="shared" si="3"/>
        <v>45859</v>
      </c>
      <c r="O45" s="7">
        <f t="shared" si="3"/>
        <v>45871</v>
      </c>
      <c r="P45" s="7">
        <f t="shared" si="3"/>
        <v>45875</v>
      </c>
      <c r="Q45" s="7">
        <f t="shared" si="3"/>
        <v>45884</v>
      </c>
      <c r="R45" s="7">
        <f t="shared" si="3"/>
        <v>45884</v>
      </c>
      <c r="S45" s="7">
        <f t="shared" si="3"/>
        <v>45884</v>
      </c>
      <c r="T45" s="7">
        <f t="shared" si="3"/>
        <v>45897</v>
      </c>
      <c r="U45" s="7">
        <f t="shared" si="3"/>
        <v>45907</v>
      </c>
      <c r="V45" s="7">
        <f t="shared" si="3"/>
        <v>45916</v>
      </c>
      <c r="W45" s="7">
        <f t="shared" si="3"/>
        <v>45922</v>
      </c>
      <c r="X45" s="7">
        <f t="shared" si="3"/>
        <v>45930</v>
      </c>
      <c r="Y45" s="7">
        <f t="shared" si="3"/>
        <v>45930</v>
      </c>
      <c r="Z45" s="7">
        <f t="shared" si="3"/>
        <v>45930</v>
      </c>
      <c r="AA45" s="7">
        <f t="shared" si="3"/>
        <v>45930</v>
      </c>
      <c r="AB45" s="7">
        <f t="shared" si="3"/>
        <v>45930</v>
      </c>
      <c r="AC45" s="7">
        <f t="shared" si="3"/>
        <v>45930</v>
      </c>
      <c r="AD45" s="7">
        <f t="shared" si="3"/>
        <v>45943</v>
      </c>
      <c r="AE45" s="7">
        <f t="shared" si="3"/>
        <v>45955</v>
      </c>
      <c r="AF45" s="7">
        <f t="shared" si="3"/>
        <v>45965</v>
      </c>
      <c r="AG45" s="7">
        <f t="shared" si="3"/>
        <v>45965</v>
      </c>
      <c r="AH45" s="7">
        <f t="shared" si="3"/>
        <v>45968</v>
      </c>
      <c r="AI45" s="7">
        <f t="shared" si="3"/>
        <v>45973</v>
      </c>
      <c r="AJ45" s="7">
        <f t="shared" ref="E45:AJ50" si="4">IF(AJ21=0,AI45,AJ21)</f>
        <v>45973</v>
      </c>
      <c r="AK45" s="3"/>
    </row>
    <row r="46" spans="1:37" customFormat="1" outlineLevel="1">
      <c r="A46" s="4"/>
      <c r="B46" s="28" t="s">
        <v>108</v>
      </c>
      <c r="C46" s="7"/>
      <c r="D46" s="7">
        <f t="shared" si="1"/>
        <v>6409</v>
      </c>
      <c r="E46" s="7">
        <f t="shared" ref="E46:AI50" si="5">IF(E22=0,D46,E22)</f>
        <v>6409</v>
      </c>
      <c r="F46" s="7">
        <f t="shared" si="5"/>
        <v>6411</v>
      </c>
      <c r="G46" s="7">
        <f t="shared" si="5"/>
        <v>6412</v>
      </c>
      <c r="H46" s="7">
        <f t="shared" si="5"/>
        <v>6413</v>
      </c>
      <c r="I46" s="7">
        <f t="shared" si="5"/>
        <v>6414</v>
      </c>
      <c r="J46" s="7">
        <f t="shared" si="5"/>
        <v>6415</v>
      </c>
      <c r="K46" s="7">
        <f t="shared" si="5"/>
        <v>6415</v>
      </c>
      <c r="L46" s="7">
        <f t="shared" si="5"/>
        <v>6415</v>
      </c>
      <c r="M46" s="7">
        <f t="shared" si="5"/>
        <v>6416</v>
      </c>
      <c r="N46" s="7">
        <f t="shared" si="5"/>
        <v>6417</v>
      </c>
      <c r="O46" s="7">
        <f t="shared" si="5"/>
        <v>6417</v>
      </c>
      <c r="P46" s="7">
        <f t="shared" si="5"/>
        <v>6418</v>
      </c>
      <c r="Q46" s="7">
        <f t="shared" si="5"/>
        <v>6419</v>
      </c>
      <c r="R46" s="7">
        <f t="shared" si="5"/>
        <v>6419</v>
      </c>
      <c r="S46" s="7">
        <f t="shared" si="5"/>
        <v>6419</v>
      </c>
      <c r="T46" s="7">
        <f t="shared" si="5"/>
        <v>6421</v>
      </c>
      <c r="U46" s="7">
        <f t="shared" si="5"/>
        <v>6421</v>
      </c>
      <c r="V46" s="7">
        <f t="shared" si="5"/>
        <v>6422</v>
      </c>
      <c r="W46" s="7">
        <f t="shared" si="5"/>
        <v>6423</v>
      </c>
      <c r="X46" s="7">
        <f t="shared" si="5"/>
        <v>6427</v>
      </c>
      <c r="Y46" s="7">
        <f t="shared" si="5"/>
        <v>6427</v>
      </c>
      <c r="Z46" s="7">
        <f t="shared" si="5"/>
        <v>6427</v>
      </c>
      <c r="AA46" s="7">
        <f t="shared" si="5"/>
        <v>6427</v>
      </c>
      <c r="AB46" s="7">
        <f t="shared" si="5"/>
        <v>6427</v>
      </c>
      <c r="AC46" s="7">
        <f t="shared" si="5"/>
        <v>6427</v>
      </c>
      <c r="AD46" s="7">
        <f t="shared" si="5"/>
        <v>6426</v>
      </c>
      <c r="AE46" s="7">
        <f t="shared" si="5"/>
        <v>6427</v>
      </c>
      <c r="AF46" s="7">
        <f t="shared" si="5"/>
        <v>6428</v>
      </c>
      <c r="AG46" s="7">
        <f t="shared" si="5"/>
        <v>6428</v>
      </c>
      <c r="AH46" s="7">
        <f t="shared" si="5"/>
        <v>6428</v>
      </c>
      <c r="AI46" s="7">
        <f t="shared" si="5"/>
        <v>6429</v>
      </c>
      <c r="AJ46" s="7">
        <f t="shared" si="4"/>
        <v>6429</v>
      </c>
      <c r="AK46" s="3"/>
    </row>
    <row r="47" spans="1:37" customFormat="1" outlineLevel="1">
      <c r="A47" s="4"/>
      <c r="B47" s="27" t="s">
        <v>109</v>
      </c>
      <c r="C47" s="7"/>
      <c r="D47" s="7">
        <f t="shared" si="1"/>
        <v>7122</v>
      </c>
      <c r="E47" s="7">
        <f t="shared" si="5"/>
        <v>7122</v>
      </c>
      <c r="F47" s="7">
        <f t="shared" si="5"/>
        <v>7125</v>
      </c>
      <c r="G47" s="7">
        <f t="shared" si="5"/>
        <v>7130</v>
      </c>
      <c r="H47" s="7">
        <f t="shared" si="5"/>
        <v>7133</v>
      </c>
      <c r="I47" s="7">
        <f t="shared" si="5"/>
        <v>7141</v>
      </c>
      <c r="J47" s="7">
        <f t="shared" si="5"/>
        <v>7148</v>
      </c>
      <c r="K47" s="7">
        <f t="shared" si="5"/>
        <v>7148</v>
      </c>
      <c r="L47" s="7">
        <f t="shared" si="5"/>
        <v>7148</v>
      </c>
      <c r="M47" s="7">
        <f t="shared" si="5"/>
        <v>7153</v>
      </c>
      <c r="N47" s="7">
        <f t="shared" si="5"/>
        <v>7159</v>
      </c>
      <c r="O47" s="7">
        <f t="shared" si="5"/>
        <v>7168</v>
      </c>
      <c r="P47" s="7">
        <f t="shared" si="5"/>
        <v>7176</v>
      </c>
      <c r="Q47" s="7">
        <f t="shared" si="5"/>
        <v>7184</v>
      </c>
      <c r="R47" s="7">
        <f t="shared" si="5"/>
        <v>7184</v>
      </c>
      <c r="S47" s="7">
        <f t="shared" si="5"/>
        <v>7184</v>
      </c>
      <c r="T47" s="7">
        <f t="shared" si="5"/>
        <v>7190</v>
      </c>
      <c r="U47" s="7">
        <f t="shared" si="5"/>
        <v>7205</v>
      </c>
      <c r="V47" s="7">
        <f t="shared" si="5"/>
        <v>7217</v>
      </c>
      <c r="W47" s="7">
        <f t="shared" si="5"/>
        <v>7226</v>
      </c>
      <c r="X47" s="7">
        <f t="shared" si="5"/>
        <v>7230</v>
      </c>
      <c r="Y47" s="7">
        <f t="shared" si="5"/>
        <v>7230</v>
      </c>
      <c r="Z47" s="7">
        <f t="shared" si="5"/>
        <v>7230</v>
      </c>
      <c r="AA47" s="7">
        <f t="shared" si="5"/>
        <v>7230</v>
      </c>
      <c r="AB47" s="7">
        <f t="shared" si="5"/>
        <v>7230</v>
      </c>
      <c r="AC47" s="7">
        <f t="shared" si="5"/>
        <v>7230</v>
      </c>
      <c r="AD47" s="7">
        <f t="shared" si="5"/>
        <v>7232</v>
      </c>
      <c r="AE47" s="7">
        <f t="shared" si="5"/>
        <v>7244</v>
      </c>
      <c r="AF47" s="7">
        <f t="shared" si="5"/>
        <v>7254</v>
      </c>
      <c r="AG47" s="7">
        <f t="shared" si="5"/>
        <v>7254</v>
      </c>
      <c r="AH47" s="7">
        <f t="shared" si="5"/>
        <v>7256</v>
      </c>
      <c r="AI47" s="7">
        <f t="shared" si="5"/>
        <v>7269</v>
      </c>
      <c r="AJ47" s="7">
        <f t="shared" si="4"/>
        <v>7269</v>
      </c>
      <c r="AK47" s="3"/>
    </row>
    <row r="48" spans="1:37" customFormat="1" outlineLevel="1">
      <c r="A48" s="4"/>
      <c r="B48" s="27" t="s">
        <v>110</v>
      </c>
      <c r="C48" s="7"/>
      <c r="D48" s="7">
        <f t="shared" si="1"/>
        <v>4340</v>
      </c>
      <c r="E48" s="7">
        <f t="shared" si="5"/>
        <v>4340</v>
      </c>
      <c r="F48" s="7">
        <f t="shared" si="5"/>
        <v>4340</v>
      </c>
      <c r="G48" s="7">
        <f t="shared" si="5"/>
        <v>4340</v>
      </c>
      <c r="H48" s="7">
        <f t="shared" si="5"/>
        <v>4340</v>
      </c>
      <c r="I48" s="7">
        <f t="shared" si="5"/>
        <v>4340</v>
      </c>
      <c r="J48" s="7">
        <f t="shared" si="5"/>
        <v>4476</v>
      </c>
      <c r="K48" s="7">
        <f t="shared" si="5"/>
        <v>4476</v>
      </c>
      <c r="L48" s="7">
        <f t="shared" si="5"/>
        <v>4476</v>
      </c>
      <c r="M48" s="7">
        <f t="shared" si="5"/>
        <v>4479</v>
      </c>
      <c r="N48" s="7">
        <f t="shared" si="5"/>
        <v>4487</v>
      </c>
      <c r="O48" s="7">
        <f t="shared" si="5"/>
        <v>4492</v>
      </c>
      <c r="P48" s="7">
        <f t="shared" si="5"/>
        <v>4495</v>
      </c>
      <c r="Q48" s="7">
        <f t="shared" si="5"/>
        <v>4495</v>
      </c>
      <c r="R48" s="7">
        <f t="shared" si="5"/>
        <v>4495</v>
      </c>
      <c r="S48" s="7">
        <f t="shared" si="5"/>
        <v>4495</v>
      </c>
      <c r="T48" s="7">
        <f t="shared" si="5"/>
        <v>4502</v>
      </c>
      <c r="U48" s="7">
        <f t="shared" si="5"/>
        <v>4507</v>
      </c>
      <c r="V48" s="7">
        <f t="shared" si="5"/>
        <v>4511</v>
      </c>
      <c r="W48" s="7">
        <f t="shared" si="5"/>
        <v>4515</v>
      </c>
      <c r="X48" s="7">
        <f t="shared" si="5"/>
        <v>4517</v>
      </c>
      <c r="Y48" s="7">
        <f t="shared" si="5"/>
        <v>4517</v>
      </c>
      <c r="Z48" s="7">
        <f t="shared" si="5"/>
        <v>4517</v>
      </c>
      <c r="AA48" s="7">
        <f t="shared" si="5"/>
        <v>4517</v>
      </c>
      <c r="AB48" s="7">
        <f t="shared" si="5"/>
        <v>4517</v>
      </c>
      <c r="AC48" s="7">
        <f t="shared" si="5"/>
        <v>4517</v>
      </c>
      <c r="AD48" s="7">
        <f t="shared" si="5"/>
        <v>4517</v>
      </c>
      <c r="AE48" s="7">
        <f t="shared" si="5"/>
        <v>4517</v>
      </c>
      <c r="AF48" s="7">
        <f t="shared" si="5"/>
        <v>4517</v>
      </c>
      <c r="AG48" s="7">
        <f t="shared" si="5"/>
        <v>4517</v>
      </c>
      <c r="AH48" s="7">
        <f t="shared" si="5"/>
        <v>4525</v>
      </c>
      <c r="AI48" s="7">
        <f t="shared" si="5"/>
        <v>4528</v>
      </c>
      <c r="AJ48" s="7">
        <f t="shared" si="4"/>
        <v>4528</v>
      </c>
      <c r="AK48" s="3"/>
    </row>
    <row r="49" spans="1:37" customFormat="1" outlineLevel="1">
      <c r="A49" s="4"/>
      <c r="B49" s="27" t="s">
        <v>111</v>
      </c>
      <c r="C49" s="7"/>
      <c r="D49" s="7">
        <f t="shared" si="1"/>
        <v>1255</v>
      </c>
      <c r="E49" s="7">
        <f t="shared" si="4"/>
        <v>1255</v>
      </c>
      <c r="F49" s="7">
        <f t="shared" si="5"/>
        <v>1258</v>
      </c>
      <c r="G49" s="7">
        <f t="shared" si="5"/>
        <v>1260</v>
      </c>
      <c r="H49" s="7">
        <f t="shared" si="5"/>
        <v>1262</v>
      </c>
      <c r="I49" s="7">
        <f t="shared" si="5"/>
        <v>1264</v>
      </c>
      <c r="J49" s="7">
        <f t="shared" si="5"/>
        <v>1267</v>
      </c>
      <c r="K49" s="7">
        <f t="shared" si="5"/>
        <v>1267</v>
      </c>
      <c r="L49" s="7">
        <f t="shared" si="5"/>
        <v>1267</v>
      </c>
      <c r="M49" s="7">
        <f t="shared" si="5"/>
        <v>1269</v>
      </c>
      <c r="N49" s="7">
        <f t="shared" si="5"/>
        <v>1271</v>
      </c>
      <c r="O49" s="7">
        <f t="shared" si="5"/>
        <v>1274</v>
      </c>
      <c r="P49" s="7">
        <f t="shared" si="5"/>
        <v>1276</v>
      </c>
      <c r="Q49" s="7">
        <f t="shared" si="5"/>
        <v>1278</v>
      </c>
      <c r="R49" s="7">
        <f t="shared" si="5"/>
        <v>1278</v>
      </c>
      <c r="S49" s="7">
        <f t="shared" si="5"/>
        <v>1278</v>
      </c>
      <c r="T49" s="7">
        <f t="shared" si="5"/>
        <v>1281</v>
      </c>
      <c r="U49" s="7">
        <f t="shared" si="5"/>
        <v>1283</v>
      </c>
      <c r="V49" s="7">
        <f t="shared" si="5"/>
        <v>1286</v>
      </c>
      <c r="W49" s="7">
        <f t="shared" si="5"/>
        <v>1288</v>
      </c>
      <c r="X49" s="7">
        <f t="shared" si="5"/>
        <v>1290</v>
      </c>
      <c r="Y49" s="7">
        <f t="shared" si="5"/>
        <v>1290</v>
      </c>
      <c r="Z49" s="7">
        <f t="shared" si="5"/>
        <v>1290</v>
      </c>
      <c r="AA49" s="7">
        <f t="shared" si="5"/>
        <v>1290</v>
      </c>
      <c r="AB49" s="7">
        <f t="shared" si="5"/>
        <v>1290</v>
      </c>
      <c r="AC49" s="7">
        <f t="shared" si="5"/>
        <v>1290</v>
      </c>
      <c r="AD49" s="7">
        <f t="shared" si="5"/>
        <v>1296</v>
      </c>
      <c r="AE49" s="7">
        <f t="shared" si="5"/>
        <v>1297</v>
      </c>
      <c r="AF49" s="7">
        <f t="shared" si="5"/>
        <v>1299</v>
      </c>
      <c r="AG49" s="7">
        <f t="shared" si="5"/>
        <v>1299</v>
      </c>
      <c r="AH49" s="7">
        <f t="shared" si="5"/>
        <v>1300</v>
      </c>
      <c r="AI49" s="7">
        <f t="shared" si="5"/>
        <v>1302</v>
      </c>
      <c r="AJ49" s="7">
        <f t="shared" si="4"/>
        <v>1302</v>
      </c>
      <c r="AK49" s="3"/>
    </row>
    <row r="50" spans="1:37" customFormat="1" outlineLevel="1">
      <c r="A50" s="4"/>
      <c r="B50" s="27" t="s">
        <v>112</v>
      </c>
      <c r="C50" s="7"/>
      <c r="D50" s="7">
        <f t="shared" si="1"/>
        <v>3706</v>
      </c>
      <c r="E50" s="7">
        <f t="shared" si="4"/>
        <v>3706</v>
      </c>
      <c r="F50" s="7">
        <f t="shared" si="4"/>
        <v>3727</v>
      </c>
      <c r="G50" s="7">
        <f t="shared" si="4"/>
        <v>3740</v>
      </c>
      <c r="H50" s="7">
        <f t="shared" si="4"/>
        <v>3754</v>
      </c>
      <c r="I50" s="7">
        <f t="shared" si="4"/>
        <v>3768</v>
      </c>
      <c r="J50" s="7">
        <f t="shared" si="4"/>
        <v>3783</v>
      </c>
      <c r="K50" s="7">
        <f t="shared" si="4"/>
        <v>3783</v>
      </c>
      <c r="L50" s="7">
        <f t="shared" si="4"/>
        <v>3783</v>
      </c>
      <c r="M50" s="7">
        <f t="shared" si="4"/>
        <v>3811</v>
      </c>
      <c r="N50" s="7">
        <f t="shared" si="4"/>
        <v>3825</v>
      </c>
      <c r="O50" s="7">
        <f t="shared" si="4"/>
        <v>3840</v>
      </c>
      <c r="P50" s="7">
        <f t="shared" si="4"/>
        <v>3856</v>
      </c>
      <c r="Q50" s="7">
        <f t="shared" si="5"/>
        <v>3869</v>
      </c>
      <c r="R50" s="7">
        <f t="shared" si="5"/>
        <v>3869</v>
      </c>
      <c r="S50" s="7">
        <f t="shared" si="4"/>
        <v>3869</v>
      </c>
      <c r="T50" s="7">
        <f t="shared" si="4"/>
        <v>3897</v>
      </c>
      <c r="U50" s="7">
        <f t="shared" si="4"/>
        <v>3917</v>
      </c>
      <c r="V50" s="7">
        <f t="shared" si="4"/>
        <v>3931</v>
      </c>
      <c r="W50" s="7">
        <f t="shared" si="4"/>
        <v>3945</v>
      </c>
      <c r="X50" s="7">
        <f t="shared" si="4"/>
        <v>3960</v>
      </c>
      <c r="Y50" s="7">
        <f t="shared" si="4"/>
        <v>3960</v>
      </c>
      <c r="Z50" s="7">
        <f t="shared" si="4"/>
        <v>3960</v>
      </c>
      <c r="AA50" s="7">
        <f t="shared" si="4"/>
        <v>3960</v>
      </c>
      <c r="AB50" s="7">
        <f t="shared" si="4"/>
        <v>3960</v>
      </c>
      <c r="AC50" s="7">
        <f t="shared" si="4"/>
        <v>3960</v>
      </c>
      <c r="AD50" s="7">
        <f t="shared" si="4"/>
        <v>4001</v>
      </c>
      <c r="AE50" s="7">
        <f t="shared" si="4"/>
        <v>4019</v>
      </c>
      <c r="AF50" s="7">
        <f t="shared" si="4"/>
        <v>4033</v>
      </c>
      <c r="AG50" s="7">
        <f t="shared" si="4"/>
        <v>4033</v>
      </c>
      <c r="AH50" s="7">
        <f t="shared" si="4"/>
        <v>4043</v>
      </c>
      <c r="AI50" s="7">
        <f t="shared" si="4"/>
        <v>4057</v>
      </c>
      <c r="AJ50" s="7">
        <f t="shared" si="4"/>
        <v>4057</v>
      </c>
      <c r="AK50" s="3"/>
    </row>
    <row r="51" spans="1:37" outlineLevel="1"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</row>
    <row r="52" spans="1:37" customFormat="1" outlineLevel="1">
      <c r="A52" s="4"/>
      <c r="B52" s="25"/>
      <c r="C52" s="26" t="s">
        <v>19</v>
      </c>
      <c r="D52" s="26">
        <v>31</v>
      </c>
      <c r="E52" s="26">
        <v>1</v>
      </c>
      <c r="F52" s="26">
        <v>2</v>
      </c>
      <c r="G52" s="26">
        <v>3</v>
      </c>
      <c r="H52" s="26">
        <v>4</v>
      </c>
      <c r="I52" s="26">
        <v>5</v>
      </c>
      <c r="J52" s="26">
        <v>6</v>
      </c>
      <c r="K52" s="26">
        <v>7</v>
      </c>
      <c r="L52" s="26">
        <v>8</v>
      </c>
      <c r="M52" s="26">
        <v>9</v>
      </c>
      <c r="N52" s="26">
        <v>10</v>
      </c>
      <c r="O52" s="26">
        <v>11</v>
      </c>
      <c r="P52" s="26">
        <v>12</v>
      </c>
      <c r="Q52" s="26">
        <v>13</v>
      </c>
      <c r="R52" s="26">
        <v>14</v>
      </c>
      <c r="S52" s="26">
        <v>15</v>
      </c>
      <c r="T52" s="26">
        <v>16</v>
      </c>
      <c r="U52" s="26">
        <v>17</v>
      </c>
      <c r="V52" s="26">
        <v>18</v>
      </c>
      <c r="W52" s="26">
        <v>19</v>
      </c>
      <c r="X52" s="26">
        <v>20</v>
      </c>
      <c r="Y52" s="26">
        <v>21</v>
      </c>
      <c r="Z52" s="26">
        <v>22</v>
      </c>
      <c r="AA52" s="26">
        <v>23</v>
      </c>
      <c r="AB52" s="26">
        <v>24</v>
      </c>
      <c r="AC52" s="26">
        <v>25</v>
      </c>
      <c r="AD52" s="26">
        <v>26</v>
      </c>
      <c r="AE52" s="26">
        <v>27</v>
      </c>
      <c r="AF52" s="26">
        <v>28</v>
      </c>
      <c r="AG52" s="26">
        <v>29</v>
      </c>
      <c r="AH52" s="26">
        <v>30</v>
      </c>
      <c r="AI52" s="26">
        <v>31</v>
      </c>
      <c r="AJ52" s="26" t="s">
        <v>32</v>
      </c>
      <c r="AK52" s="3"/>
    </row>
    <row r="53" spans="1:37" customFormat="1" outlineLevel="1">
      <c r="A53" s="4"/>
      <c r="B53" s="27" t="s">
        <v>0</v>
      </c>
      <c r="C53" s="7"/>
      <c r="D53" s="7"/>
      <c r="E53" s="7">
        <f t="shared" ref="E53:AI56" si="6">E29-D29</f>
        <v>0</v>
      </c>
      <c r="F53" s="7">
        <f t="shared" si="6"/>
        <v>13</v>
      </c>
      <c r="G53" s="7">
        <f t="shared" si="6"/>
        <v>83</v>
      </c>
      <c r="H53" s="7">
        <f t="shared" si="6"/>
        <v>53</v>
      </c>
      <c r="I53" s="7">
        <f t="shared" si="6"/>
        <v>55</v>
      </c>
      <c r="J53" s="7">
        <f t="shared" si="6"/>
        <v>37</v>
      </c>
      <c r="K53" s="7">
        <f t="shared" si="6"/>
        <v>0</v>
      </c>
      <c r="L53" s="7">
        <f t="shared" si="6"/>
        <v>0</v>
      </c>
      <c r="M53" s="7">
        <f t="shared" si="6"/>
        <v>57</v>
      </c>
      <c r="N53" s="7">
        <f t="shared" si="6"/>
        <v>58</v>
      </c>
      <c r="O53" s="7">
        <f t="shared" si="6"/>
        <v>38</v>
      </c>
      <c r="P53" s="7">
        <f t="shared" si="6"/>
        <v>44</v>
      </c>
      <c r="Q53" s="7">
        <f t="shared" si="6"/>
        <v>19</v>
      </c>
      <c r="R53" s="7">
        <f t="shared" si="6"/>
        <v>0</v>
      </c>
      <c r="S53" s="7">
        <f t="shared" si="6"/>
        <v>0</v>
      </c>
      <c r="T53" s="7">
        <f t="shared" si="6"/>
        <v>39</v>
      </c>
      <c r="U53" s="7">
        <f t="shared" si="6"/>
        <v>56</v>
      </c>
      <c r="V53" s="7">
        <f t="shared" si="6"/>
        <v>60</v>
      </c>
      <c r="W53" s="7">
        <f t="shared" si="6"/>
        <v>27</v>
      </c>
      <c r="X53" s="7">
        <f t="shared" si="6"/>
        <v>17</v>
      </c>
      <c r="Y53" s="7">
        <f t="shared" si="6"/>
        <v>0</v>
      </c>
      <c r="Z53" s="7">
        <f t="shared" si="6"/>
        <v>0</v>
      </c>
      <c r="AA53" s="7">
        <f t="shared" si="6"/>
        <v>0</v>
      </c>
      <c r="AB53" s="7">
        <f t="shared" si="6"/>
        <v>0</v>
      </c>
      <c r="AC53" s="7">
        <f t="shared" si="6"/>
        <v>0</v>
      </c>
      <c r="AD53" s="7">
        <f t="shared" si="6"/>
        <v>1</v>
      </c>
      <c r="AE53" s="7">
        <f t="shared" si="6"/>
        <v>51</v>
      </c>
      <c r="AF53" s="7">
        <f t="shared" si="6"/>
        <v>50</v>
      </c>
      <c r="AG53" s="7">
        <f t="shared" si="6"/>
        <v>0</v>
      </c>
      <c r="AH53" s="7">
        <f t="shared" si="6"/>
        <v>55</v>
      </c>
      <c r="AI53" s="7">
        <f t="shared" si="6"/>
        <v>14</v>
      </c>
      <c r="AJ53" s="7">
        <f>IF(AJ29=0,AI53,AJ29)</f>
        <v>58538</v>
      </c>
      <c r="AK53" s="3"/>
    </row>
    <row r="54" spans="1:37" customFormat="1" outlineLevel="1">
      <c r="A54" s="4"/>
      <c r="B54" s="27" t="s">
        <v>1</v>
      </c>
      <c r="C54" s="7"/>
      <c r="D54" s="7"/>
      <c r="E54" s="7">
        <f t="shared" si="6"/>
        <v>0</v>
      </c>
      <c r="F54" s="7">
        <f t="shared" si="6"/>
        <v>13</v>
      </c>
      <c r="G54" s="7">
        <f t="shared" si="6"/>
        <v>85</v>
      </c>
      <c r="H54" s="7">
        <f t="shared" si="6"/>
        <v>54</v>
      </c>
      <c r="I54" s="7">
        <f t="shared" si="6"/>
        <v>56</v>
      </c>
      <c r="J54" s="7">
        <f t="shared" si="6"/>
        <v>37</v>
      </c>
      <c r="K54" s="7">
        <f t="shared" si="6"/>
        <v>0</v>
      </c>
      <c r="L54" s="7">
        <f t="shared" si="6"/>
        <v>0</v>
      </c>
      <c r="M54" s="7">
        <f t="shared" si="6"/>
        <v>57</v>
      </c>
      <c r="N54" s="7">
        <f t="shared" si="6"/>
        <v>59</v>
      </c>
      <c r="O54" s="7">
        <f t="shared" si="6"/>
        <v>38</v>
      </c>
      <c r="P54" s="7">
        <f t="shared" si="6"/>
        <v>45</v>
      </c>
      <c r="Q54" s="7">
        <f t="shared" si="6"/>
        <v>19</v>
      </c>
      <c r="R54" s="7">
        <f t="shared" si="6"/>
        <v>0</v>
      </c>
      <c r="S54" s="7">
        <f t="shared" si="6"/>
        <v>0</v>
      </c>
      <c r="T54" s="7">
        <f t="shared" si="6"/>
        <v>39</v>
      </c>
      <c r="U54" s="7">
        <f t="shared" si="6"/>
        <v>58</v>
      </c>
      <c r="V54" s="7">
        <f t="shared" si="6"/>
        <v>61</v>
      </c>
      <c r="W54" s="7">
        <f t="shared" si="6"/>
        <v>27</v>
      </c>
      <c r="X54" s="7">
        <f t="shared" si="6"/>
        <v>17</v>
      </c>
      <c r="Y54" s="7">
        <f t="shared" si="6"/>
        <v>0</v>
      </c>
      <c r="Z54" s="7">
        <f t="shared" si="6"/>
        <v>0</v>
      </c>
      <c r="AA54" s="7">
        <f t="shared" si="6"/>
        <v>0</v>
      </c>
      <c r="AB54" s="7">
        <f t="shared" si="6"/>
        <v>0</v>
      </c>
      <c r="AC54" s="7">
        <f t="shared" si="6"/>
        <v>0</v>
      </c>
      <c r="AD54" s="7">
        <f t="shared" si="6"/>
        <v>1</v>
      </c>
      <c r="AE54" s="7">
        <f t="shared" si="6"/>
        <v>53</v>
      </c>
      <c r="AF54" s="7">
        <f t="shared" si="6"/>
        <v>52</v>
      </c>
      <c r="AG54" s="7">
        <f t="shared" si="6"/>
        <v>0</v>
      </c>
      <c r="AH54" s="7">
        <f t="shared" si="6"/>
        <v>56</v>
      </c>
      <c r="AI54" s="7">
        <f t="shared" si="6"/>
        <v>60</v>
      </c>
      <c r="AJ54" s="7">
        <f>IF(AJ30=0,AI54,AJ30)</f>
        <v>63932</v>
      </c>
      <c r="AK54" s="3"/>
    </row>
    <row r="55" spans="1:37" customFormat="1" outlineLevel="1">
      <c r="A55" s="4"/>
      <c r="B55" s="27" t="s">
        <v>2</v>
      </c>
      <c r="C55" s="7"/>
      <c r="D55" s="7"/>
      <c r="E55" s="7">
        <f t="shared" si="6"/>
        <v>0</v>
      </c>
      <c r="F55" s="7">
        <f t="shared" si="6"/>
        <v>9</v>
      </c>
      <c r="G55" s="7">
        <f t="shared" si="6"/>
        <v>81</v>
      </c>
      <c r="H55" s="7">
        <f t="shared" si="6"/>
        <v>41</v>
      </c>
      <c r="I55" s="7">
        <f t="shared" si="6"/>
        <v>27</v>
      </c>
      <c r="J55" s="7">
        <f t="shared" si="6"/>
        <v>38</v>
      </c>
      <c r="K55" s="7">
        <f t="shared" si="6"/>
        <v>0</v>
      </c>
      <c r="L55" s="7">
        <f t="shared" si="6"/>
        <v>0</v>
      </c>
      <c r="M55" s="7">
        <f t="shared" si="6"/>
        <v>47</v>
      </c>
      <c r="N55" s="7">
        <f t="shared" si="6"/>
        <v>84</v>
      </c>
      <c r="O55" s="7">
        <f t="shared" si="6"/>
        <v>40</v>
      </c>
      <c r="P55" s="7">
        <f t="shared" si="6"/>
        <v>27</v>
      </c>
      <c r="Q55" s="7">
        <f t="shared" si="6"/>
        <v>38</v>
      </c>
      <c r="R55" s="7">
        <f t="shared" si="6"/>
        <v>0</v>
      </c>
      <c r="S55" s="7">
        <f t="shared" si="6"/>
        <v>0</v>
      </c>
      <c r="T55" s="7">
        <f t="shared" si="6"/>
        <v>9</v>
      </c>
      <c r="U55" s="7">
        <f t="shared" si="6"/>
        <v>1</v>
      </c>
      <c r="V55" s="7">
        <f t="shared" si="6"/>
        <v>43</v>
      </c>
      <c r="W55" s="7">
        <f t="shared" si="6"/>
        <v>34</v>
      </c>
      <c r="X55" s="7">
        <f t="shared" si="6"/>
        <v>13</v>
      </c>
      <c r="Y55" s="7">
        <f t="shared" si="6"/>
        <v>0</v>
      </c>
      <c r="Z55" s="7">
        <f t="shared" si="6"/>
        <v>0</v>
      </c>
      <c r="AA55" s="7">
        <f t="shared" si="6"/>
        <v>0</v>
      </c>
      <c r="AB55" s="7">
        <f t="shared" si="6"/>
        <v>0</v>
      </c>
      <c r="AC55" s="7">
        <f t="shared" si="6"/>
        <v>0</v>
      </c>
      <c r="AD55" s="7">
        <f t="shared" si="6"/>
        <v>0</v>
      </c>
      <c r="AE55" s="7">
        <f t="shared" si="6"/>
        <v>31</v>
      </c>
      <c r="AF55" s="7">
        <f t="shared" si="6"/>
        <v>15</v>
      </c>
      <c r="AG55" s="7">
        <f t="shared" si="6"/>
        <v>0</v>
      </c>
      <c r="AH55" s="7">
        <f t="shared" si="6"/>
        <v>92</v>
      </c>
      <c r="AI55" s="7">
        <f t="shared" si="6"/>
        <v>12</v>
      </c>
      <c r="AJ55" s="7">
        <f>IF(AJ31=0,AI55,AJ31)</f>
        <v>69908</v>
      </c>
      <c r="AK55" s="3"/>
    </row>
    <row r="56" spans="1:37" customFormat="1" outlineLevel="1">
      <c r="A56" s="4"/>
      <c r="B56" s="27" t="s">
        <v>3</v>
      </c>
      <c r="C56" s="7"/>
      <c r="D56" s="7"/>
      <c r="E56" s="7">
        <f t="shared" si="6"/>
        <v>0</v>
      </c>
      <c r="F56" s="7">
        <f t="shared" si="6"/>
        <v>10</v>
      </c>
      <c r="G56" s="7">
        <f t="shared" si="6"/>
        <v>69</v>
      </c>
      <c r="H56" s="7">
        <f t="shared" si="6"/>
        <v>41</v>
      </c>
      <c r="I56" s="7">
        <f t="shared" si="6"/>
        <v>25</v>
      </c>
      <c r="J56" s="7">
        <f t="shared" si="6"/>
        <v>33</v>
      </c>
      <c r="K56" s="7">
        <f t="shared" si="6"/>
        <v>0</v>
      </c>
      <c r="L56" s="7">
        <f t="shared" si="6"/>
        <v>0</v>
      </c>
      <c r="M56" s="7">
        <f t="shared" si="6"/>
        <v>44</v>
      </c>
      <c r="N56" s="7">
        <f t="shared" si="6"/>
        <v>78</v>
      </c>
      <c r="O56" s="7">
        <f t="shared" si="6"/>
        <v>34</v>
      </c>
      <c r="P56" s="7">
        <f t="shared" si="6"/>
        <v>25</v>
      </c>
      <c r="Q56" s="7">
        <f t="shared" si="6"/>
        <v>34</v>
      </c>
      <c r="R56" s="7">
        <f t="shared" si="6"/>
        <v>0</v>
      </c>
      <c r="S56" s="7">
        <f t="shared" si="6"/>
        <v>0</v>
      </c>
      <c r="T56" s="7">
        <f t="shared" si="6"/>
        <v>9</v>
      </c>
      <c r="U56" s="7">
        <f t="shared" si="6"/>
        <v>36</v>
      </c>
      <c r="V56" s="7">
        <f t="shared" si="6"/>
        <v>41</v>
      </c>
      <c r="W56" s="7">
        <f t="shared" si="6"/>
        <v>31</v>
      </c>
      <c r="X56" s="7">
        <f t="shared" si="6"/>
        <v>12</v>
      </c>
      <c r="Y56" s="7">
        <f t="shared" si="6"/>
        <v>0</v>
      </c>
      <c r="Z56" s="7">
        <f t="shared" si="6"/>
        <v>0</v>
      </c>
      <c r="AA56" s="7">
        <f t="shared" si="6"/>
        <v>0</v>
      </c>
      <c r="AB56" s="7">
        <f t="shared" si="6"/>
        <v>0</v>
      </c>
      <c r="AC56" s="7">
        <f t="shared" si="6"/>
        <v>0</v>
      </c>
      <c r="AD56" s="7">
        <f t="shared" si="6"/>
        <v>0</v>
      </c>
      <c r="AE56" s="7">
        <f t="shared" si="6"/>
        <v>28</v>
      </c>
      <c r="AF56" s="7">
        <f t="shared" si="6"/>
        <v>71</v>
      </c>
      <c r="AG56" s="7">
        <f t="shared" si="6"/>
        <v>0</v>
      </c>
      <c r="AH56" s="7">
        <f t="shared" si="6"/>
        <v>26</v>
      </c>
      <c r="AI56" s="7">
        <f t="shared" si="6"/>
        <v>56</v>
      </c>
      <c r="AJ56" s="7">
        <f>IF(AJ32=0,AI56,AJ32)</f>
        <v>72386</v>
      </c>
      <c r="AK56" s="3"/>
    </row>
    <row r="57" spans="1:37" customFormat="1" outlineLevel="1">
      <c r="A57" s="4"/>
      <c r="B57" s="27" t="s">
        <v>114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3"/>
    </row>
    <row r="58" spans="1:37" customFormat="1" outlineLevel="1">
      <c r="A58" s="4"/>
      <c r="B58" s="27" t="s">
        <v>115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3"/>
    </row>
    <row r="59" spans="1:37" customFormat="1" outlineLevel="1">
      <c r="A59" s="4"/>
      <c r="B59" s="27" t="s">
        <v>116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3"/>
    </row>
    <row r="60" spans="1:37" customFormat="1" outlineLevel="1">
      <c r="A60" s="4"/>
      <c r="B60" s="28" t="s">
        <v>98</v>
      </c>
      <c r="C60" s="7"/>
      <c r="D60" s="7"/>
      <c r="E60" s="7">
        <f t="shared" ref="E60:AI68" si="7">E36-D36</f>
        <v>0</v>
      </c>
      <c r="F60" s="7">
        <f t="shared" si="7"/>
        <v>6</v>
      </c>
      <c r="G60" s="7">
        <f t="shared" si="7"/>
        <v>64</v>
      </c>
      <c r="H60" s="7">
        <f t="shared" si="7"/>
        <v>63</v>
      </c>
      <c r="I60" s="7">
        <f t="shared" si="7"/>
        <v>44</v>
      </c>
      <c r="J60" s="7">
        <f t="shared" si="7"/>
        <v>56</v>
      </c>
      <c r="K60" s="7">
        <f t="shared" si="7"/>
        <v>0</v>
      </c>
      <c r="L60" s="7">
        <f t="shared" si="7"/>
        <v>0</v>
      </c>
      <c r="M60" s="7">
        <f t="shared" si="7"/>
        <v>26</v>
      </c>
      <c r="N60" s="7">
        <f t="shared" si="7"/>
        <v>74</v>
      </c>
      <c r="O60" s="7">
        <f t="shared" si="7"/>
        <v>78</v>
      </c>
      <c r="P60" s="7">
        <f t="shared" si="7"/>
        <v>53</v>
      </c>
      <c r="Q60" s="7">
        <f t="shared" si="7"/>
        <v>50</v>
      </c>
      <c r="R60" s="7">
        <f t="shared" si="7"/>
        <v>0</v>
      </c>
      <c r="S60" s="7">
        <f t="shared" si="7"/>
        <v>0</v>
      </c>
      <c r="T60" s="7">
        <f t="shared" si="7"/>
        <v>11</v>
      </c>
      <c r="U60" s="7">
        <f t="shared" si="7"/>
        <v>118</v>
      </c>
      <c r="V60" s="7">
        <f t="shared" si="7"/>
        <v>64</v>
      </c>
      <c r="W60" s="7">
        <f t="shared" si="7"/>
        <v>52</v>
      </c>
      <c r="X60" s="7">
        <f t="shared" si="7"/>
        <v>33</v>
      </c>
      <c r="Y60" s="7">
        <f t="shared" si="7"/>
        <v>0</v>
      </c>
      <c r="Z60" s="7">
        <f t="shared" si="7"/>
        <v>0</v>
      </c>
      <c r="AA60" s="7">
        <f t="shared" si="7"/>
        <v>0</v>
      </c>
      <c r="AB60" s="7">
        <f t="shared" si="7"/>
        <v>0</v>
      </c>
      <c r="AC60" s="7">
        <f t="shared" si="7"/>
        <v>0</v>
      </c>
      <c r="AD60" s="7">
        <f t="shared" si="7"/>
        <v>8</v>
      </c>
      <c r="AE60" s="7">
        <f t="shared" si="7"/>
        <v>65</v>
      </c>
      <c r="AF60" s="7">
        <f t="shared" si="7"/>
        <v>63</v>
      </c>
      <c r="AG60" s="7">
        <f t="shared" si="7"/>
        <v>0</v>
      </c>
      <c r="AH60" s="7">
        <f t="shared" si="7"/>
        <v>5</v>
      </c>
      <c r="AI60" s="7">
        <f t="shared" si="7"/>
        <v>87</v>
      </c>
      <c r="AJ60" s="7">
        <f t="shared" ref="AJ60:AJ72" si="8">IF(AJ36=0,AI60,AJ36)</f>
        <v>56658</v>
      </c>
      <c r="AK60" s="3"/>
    </row>
    <row r="61" spans="1:37" customFormat="1" outlineLevel="1">
      <c r="A61" s="4"/>
      <c r="B61" s="28" t="s">
        <v>99</v>
      </c>
      <c r="C61" s="7"/>
      <c r="D61" s="7"/>
      <c r="E61" s="7">
        <f t="shared" si="7"/>
        <v>0</v>
      </c>
      <c r="F61" s="7">
        <f t="shared" si="7"/>
        <v>16.200000000000728</v>
      </c>
      <c r="G61" s="7">
        <f t="shared" si="7"/>
        <v>23.100000000000364</v>
      </c>
      <c r="H61" s="7">
        <f t="shared" si="7"/>
        <v>20.199999999998909</v>
      </c>
      <c r="I61" s="7">
        <f t="shared" si="7"/>
        <v>19.800000000001091</v>
      </c>
      <c r="J61" s="7">
        <f t="shared" si="7"/>
        <v>19.699999999998909</v>
      </c>
      <c r="K61" s="7">
        <f t="shared" si="7"/>
        <v>0</v>
      </c>
      <c r="L61" s="7">
        <f t="shared" si="7"/>
        <v>8.3000000000010914</v>
      </c>
      <c r="M61" s="7">
        <f t="shared" si="7"/>
        <v>19.699999999998909</v>
      </c>
      <c r="N61" s="7">
        <f t="shared" si="7"/>
        <v>19.700000000000728</v>
      </c>
      <c r="O61" s="7">
        <f t="shared" si="7"/>
        <v>22.199999999998909</v>
      </c>
      <c r="P61" s="7">
        <f t="shared" si="7"/>
        <v>24.600000000000364</v>
      </c>
      <c r="Q61" s="7">
        <f t="shared" si="7"/>
        <v>22.600000000000364</v>
      </c>
      <c r="R61" s="7">
        <f t="shared" si="7"/>
        <v>0</v>
      </c>
      <c r="S61" s="7">
        <f t="shared" si="7"/>
        <v>0</v>
      </c>
      <c r="T61" s="7">
        <f t="shared" si="7"/>
        <v>28.600000000000364</v>
      </c>
      <c r="U61" s="7">
        <f t="shared" si="7"/>
        <v>24.799999999999272</v>
      </c>
      <c r="V61" s="7">
        <f t="shared" si="7"/>
        <v>27.700000000000728</v>
      </c>
      <c r="W61" s="7">
        <f t="shared" si="7"/>
        <v>25</v>
      </c>
      <c r="X61" s="7">
        <f t="shared" si="7"/>
        <v>19.600000000000364</v>
      </c>
      <c r="Y61" s="7">
        <f t="shared" si="7"/>
        <v>0</v>
      </c>
      <c r="Z61" s="7">
        <f t="shared" si="7"/>
        <v>0</v>
      </c>
      <c r="AA61" s="7">
        <f t="shared" si="7"/>
        <v>0</v>
      </c>
      <c r="AB61" s="7">
        <f t="shared" si="7"/>
        <v>0</v>
      </c>
      <c r="AC61" s="7">
        <f t="shared" si="7"/>
        <v>0</v>
      </c>
      <c r="AD61" s="7">
        <f t="shared" si="7"/>
        <v>34.399999999999636</v>
      </c>
      <c r="AE61" s="7">
        <f t="shared" si="7"/>
        <v>32</v>
      </c>
      <c r="AF61" s="7">
        <f t="shared" si="7"/>
        <v>23.100000000000364</v>
      </c>
      <c r="AG61" s="7">
        <f t="shared" si="7"/>
        <v>0</v>
      </c>
      <c r="AH61" s="7">
        <f t="shared" si="7"/>
        <v>30.699999999998909</v>
      </c>
      <c r="AI61" s="7">
        <f t="shared" si="7"/>
        <v>22.200000000000728</v>
      </c>
      <c r="AJ61" s="7">
        <f t="shared" si="8"/>
        <v>11325.1</v>
      </c>
      <c r="AK61" s="3"/>
    </row>
    <row r="62" spans="1:37" customFormat="1" outlineLevel="1">
      <c r="A62" s="4"/>
      <c r="B62" s="27" t="s">
        <v>100</v>
      </c>
      <c r="C62" s="7"/>
      <c r="D62" s="7"/>
      <c r="E62" s="7">
        <f t="shared" si="7"/>
        <v>0</v>
      </c>
      <c r="F62" s="7">
        <f t="shared" si="7"/>
        <v>0</v>
      </c>
      <c r="G62" s="7">
        <f t="shared" si="7"/>
        <v>13</v>
      </c>
      <c r="H62" s="7">
        <f t="shared" si="7"/>
        <v>17</v>
      </c>
      <c r="I62" s="7">
        <f t="shared" si="7"/>
        <v>4</v>
      </c>
      <c r="J62" s="7">
        <f t="shared" si="7"/>
        <v>7</v>
      </c>
      <c r="K62" s="7">
        <f t="shared" si="7"/>
        <v>0</v>
      </c>
      <c r="L62" s="7">
        <f t="shared" si="7"/>
        <v>0</v>
      </c>
      <c r="M62" s="7">
        <f>M38-L38+71</f>
        <v>78</v>
      </c>
      <c r="N62" s="7">
        <f t="shared" si="7"/>
        <v>7</v>
      </c>
      <c r="O62" s="7">
        <f t="shared" si="7"/>
        <v>2</v>
      </c>
      <c r="P62" s="7">
        <f t="shared" si="7"/>
        <v>5</v>
      </c>
      <c r="Q62" s="7">
        <f t="shared" si="7"/>
        <v>7</v>
      </c>
      <c r="R62" s="7">
        <f t="shared" si="7"/>
        <v>0</v>
      </c>
      <c r="S62" s="7">
        <f t="shared" si="7"/>
        <v>0</v>
      </c>
      <c r="T62" s="7">
        <f t="shared" si="7"/>
        <v>5</v>
      </c>
      <c r="U62" s="7">
        <f t="shared" si="7"/>
        <v>9</v>
      </c>
      <c r="V62" s="7">
        <f t="shared" si="7"/>
        <v>5</v>
      </c>
      <c r="W62" s="7">
        <f t="shared" si="7"/>
        <v>2</v>
      </c>
      <c r="X62" s="7">
        <f t="shared" si="7"/>
        <v>8</v>
      </c>
      <c r="Y62" s="7">
        <f t="shared" si="7"/>
        <v>0</v>
      </c>
      <c r="Z62" s="7">
        <f t="shared" si="7"/>
        <v>0</v>
      </c>
      <c r="AA62" s="7">
        <f t="shared" si="7"/>
        <v>0</v>
      </c>
      <c r="AB62" s="7">
        <f t="shared" si="7"/>
        <v>0</v>
      </c>
      <c r="AC62" s="7">
        <f t="shared" si="7"/>
        <v>0</v>
      </c>
      <c r="AD62" s="7">
        <f t="shared" si="7"/>
        <v>0</v>
      </c>
      <c r="AE62" s="7">
        <f t="shared" si="7"/>
        <v>10</v>
      </c>
      <c r="AF62" s="7">
        <f t="shared" si="7"/>
        <v>6</v>
      </c>
      <c r="AG62" s="7">
        <f t="shared" si="7"/>
        <v>0</v>
      </c>
      <c r="AH62" s="7">
        <f t="shared" si="7"/>
        <v>0</v>
      </c>
      <c r="AI62" s="7">
        <f t="shared" si="7"/>
        <v>0</v>
      </c>
      <c r="AJ62" s="7">
        <f t="shared" si="8"/>
        <v>2078</v>
      </c>
      <c r="AK62" s="3"/>
    </row>
    <row r="63" spans="1:37" customFormat="1" outlineLevel="1">
      <c r="A63" s="4"/>
      <c r="B63" s="27" t="s">
        <v>101</v>
      </c>
      <c r="C63" s="7"/>
      <c r="D63" s="7"/>
      <c r="E63" s="7">
        <f t="shared" si="7"/>
        <v>0</v>
      </c>
      <c r="F63" s="7">
        <f t="shared" si="7"/>
        <v>85</v>
      </c>
      <c r="G63" s="7">
        <f t="shared" si="7"/>
        <v>100</v>
      </c>
      <c r="H63" s="7">
        <f t="shared" si="7"/>
        <v>74</v>
      </c>
      <c r="I63" s="7">
        <f t="shared" si="7"/>
        <v>66</v>
      </c>
      <c r="J63" s="7">
        <f t="shared" si="7"/>
        <v>68</v>
      </c>
      <c r="K63" s="7">
        <f t="shared" si="7"/>
        <v>0</v>
      </c>
      <c r="L63" s="7">
        <f t="shared" si="7"/>
        <v>0</v>
      </c>
      <c r="M63" s="7">
        <f t="shared" si="7"/>
        <v>82</v>
      </c>
      <c r="N63" s="7">
        <f t="shared" si="7"/>
        <v>102</v>
      </c>
      <c r="O63" s="7">
        <f t="shared" si="7"/>
        <v>93</v>
      </c>
      <c r="P63" s="7">
        <f t="shared" si="7"/>
        <v>84</v>
      </c>
      <c r="Q63" s="7">
        <f t="shared" si="7"/>
        <v>68</v>
      </c>
      <c r="R63" s="7">
        <f t="shared" si="7"/>
        <v>0</v>
      </c>
      <c r="S63" s="7">
        <f t="shared" si="7"/>
        <v>0</v>
      </c>
      <c r="T63" s="7">
        <f t="shared" si="7"/>
        <v>66</v>
      </c>
      <c r="U63" s="7">
        <f t="shared" si="7"/>
        <v>42</v>
      </c>
      <c r="V63" s="7">
        <f t="shared" si="7"/>
        <v>59</v>
      </c>
      <c r="W63" s="7">
        <f t="shared" si="7"/>
        <v>55</v>
      </c>
      <c r="X63" s="7">
        <f t="shared" si="7"/>
        <v>86</v>
      </c>
      <c r="Y63" s="7">
        <f t="shared" si="7"/>
        <v>0</v>
      </c>
      <c r="Z63" s="7">
        <f t="shared" si="7"/>
        <v>0</v>
      </c>
      <c r="AA63" s="7">
        <f t="shared" si="7"/>
        <v>0</v>
      </c>
      <c r="AB63" s="7">
        <f t="shared" si="7"/>
        <v>0</v>
      </c>
      <c r="AC63" s="7">
        <f t="shared" si="7"/>
        <v>0</v>
      </c>
      <c r="AD63" s="7">
        <f t="shared" si="7"/>
        <v>97</v>
      </c>
      <c r="AE63" s="7">
        <f t="shared" si="7"/>
        <v>64</v>
      </c>
      <c r="AF63" s="7">
        <f t="shared" si="7"/>
        <v>49</v>
      </c>
      <c r="AG63" s="7">
        <f t="shared" si="7"/>
        <v>0</v>
      </c>
      <c r="AH63" s="7">
        <f t="shared" si="7"/>
        <v>16</v>
      </c>
      <c r="AI63" s="7">
        <f t="shared" si="7"/>
        <v>27</v>
      </c>
      <c r="AJ63" s="7">
        <f t="shared" si="8"/>
        <v>26790</v>
      </c>
      <c r="AK63" s="3"/>
    </row>
    <row r="64" spans="1:37" customFormat="1" outlineLevel="1">
      <c r="A64" s="4"/>
      <c r="B64" s="28" t="s">
        <v>102</v>
      </c>
      <c r="C64" s="7"/>
      <c r="D64" s="7"/>
      <c r="E64" s="7">
        <f t="shared" si="7"/>
        <v>0</v>
      </c>
      <c r="F64" s="7">
        <f t="shared" si="7"/>
        <v>50</v>
      </c>
      <c r="G64" s="7">
        <f t="shared" si="7"/>
        <v>234</v>
      </c>
      <c r="H64" s="7">
        <f t="shared" si="7"/>
        <v>178</v>
      </c>
      <c r="I64" s="7">
        <f t="shared" si="7"/>
        <v>186</v>
      </c>
      <c r="J64" s="7">
        <f t="shared" si="7"/>
        <v>128</v>
      </c>
      <c r="K64" s="7">
        <f t="shared" si="7"/>
        <v>0</v>
      </c>
      <c r="L64" s="7">
        <f t="shared" si="7"/>
        <v>0</v>
      </c>
      <c r="M64" s="7">
        <f t="shared" si="7"/>
        <v>142</v>
      </c>
      <c r="N64" s="7">
        <f t="shared" si="7"/>
        <v>142</v>
      </c>
      <c r="O64" s="7">
        <f t="shared" si="7"/>
        <v>106</v>
      </c>
      <c r="P64" s="7">
        <f t="shared" si="7"/>
        <v>163</v>
      </c>
      <c r="Q64" s="7">
        <f t="shared" si="7"/>
        <v>122</v>
      </c>
      <c r="R64" s="7">
        <f t="shared" si="7"/>
        <v>0</v>
      </c>
      <c r="S64" s="7">
        <f t="shared" si="7"/>
        <v>0</v>
      </c>
      <c r="T64" s="7">
        <f t="shared" si="7"/>
        <v>146</v>
      </c>
      <c r="U64" s="7">
        <f t="shared" si="7"/>
        <v>139</v>
      </c>
      <c r="V64" s="7">
        <f t="shared" si="7"/>
        <v>202</v>
      </c>
      <c r="W64" s="7">
        <f t="shared" si="7"/>
        <v>161</v>
      </c>
      <c r="X64" s="7">
        <f t="shared" si="7"/>
        <v>110</v>
      </c>
      <c r="Y64" s="7">
        <f t="shared" si="7"/>
        <v>0</v>
      </c>
      <c r="Z64" s="7">
        <f t="shared" si="7"/>
        <v>0</v>
      </c>
      <c r="AA64" s="7">
        <f t="shared" si="7"/>
        <v>0</v>
      </c>
      <c r="AB64" s="7">
        <f t="shared" si="7"/>
        <v>0</v>
      </c>
      <c r="AC64" s="7">
        <f t="shared" si="7"/>
        <v>0</v>
      </c>
      <c r="AD64" s="7">
        <v>0</v>
      </c>
      <c r="AE64" s="7">
        <f t="shared" si="7"/>
        <v>261</v>
      </c>
      <c r="AF64" s="7">
        <f t="shared" si="7"/>
        <v>261</v>
      </c>
      <c r="AG64" s="7">
        <f t="shared" si="7"/>
        <v>0</v>
      </c>
      <c r="AH64" s="7">
        <f t="shared" si="7"/>
        <v>53</v>
      </c>
      <c r="AI64" s="7">
        <f t="shared" si="7"/>
        <v>112</v>
      </c>
      <c r="AJ64" s="7">
        <f t="shared" si="8"/>
        <v>74382</v>
      </c>
      <c r="AK64" s="3"/>
    </row>
    <row r="65" spans="1:37" customFormat="1" outlineLevel="1">
      <c r="A65" s="4"/>
      <c r="B65" s="28" t="s">
        <v>103</v>
      </c>
      <c r="C65" s="7"/>
      <c r="D65" s="7"/>
      <c r="E65" s="7">
        <f t="shared" si="7"/>
        <v>0</v>
      </c>
      <c r="F65" s="7">
        <f t="shared" si="7"/>
        <v>130</v>
      </c>
      <c r="G65" s="7">
        <f t="shared" si="7"/>
        <v>296</v>
      </c>
      <c r="H65" s="7">
        <f t="shared" si="7"/>
        <v>199</v>
      </c>
      <c r="I65" s="7">
        <f t="shared" si="7"/>
        <v>178</v>
      </c>
      <c r="J65" s="7">
        <f t="shared" si="7"/>
        <v>131</v>
      </c>
      <c r="K65" s="7">
        <f t="shared" si="7"/>
        <v>0</v>
      </c>
      <c r="L65" s="7">
        <f t="shared" si="7"/>
        <v>0</v>
      </c>
      <c r="M65" s="7">
        <f t="shared" si="7"/>
        <v>143</v>
      </c>
      <c r="N65" s="7">
        <f t="shared" si="7"/>
        <v>143</v>
      </c>
      <c r="O65" s="7">
        <f t="shared" si="7"/>
        <v>115</v>
      </c>
      <c r="P65" s="7">
        <f t="shared" si="7"/>
        <v>169</v>
      </c>
      <c r="Q65" s="7">
        <f t="shared" si="7"/>
        <v>137</v>
      </c>
      <c r="R65" s="7">
        <f t="shared" si="7"/>
        <v>0</v>
      </c>
      <c r="S65" s="7">
        <f t="shared" si="7"/>
        <v>0</v>
      </c>
      <c r="T65" s="7">
        <f t="shared" si="7"/>
        <v>139</v>
      </c>
      <c r="U65" s="7">
        <f t="shared" si="7"/>
        <v>155</v>
      </c>
      <c r="V65" s="7">
        <f t="shared" si="7"/>
        <v>188</v>
      </c>
      <c r="W65" s="7">
        <f t="shared" si="7"/>
        <v>167</v>
      </c>
      <c r="X65" s="7">
        <f t="shared" si="7"/>
        <v>119</v>
      </c>
      <c r="Y65" s="7">
        <f t="shared" si="7"/>
        <v>0</v>
      </c>
      <c r="Z65" s="7">
        <f t="shared" si="7"/>
        <v>0</v>
      </c>
      <c r="AA65" s="7">
        <f t="shared" si="7"/>
        <v>0</v>
      </c>
      <c r="AB65" s="7">
        <f t="shared" si="7"/>
        <v>0</v>
      </c>
      <c r="AC65" s="7">
        <f t="shared" si="7"/>
        <v>0</v>
      </c>
      <c r="AD65" s="7">
        <f>AD41-AC41-8396</f>
        <v>0</v>
      </c>
      <c r="AE65" s="7">
        <f t="shared" si="7"/>
        <v>13</v>
      </c>
      <c r="AF65" s="7">
        <f t="shared" si="7"/>
        <v>166</v>
      </c>
      <c r="AG65" s="7">
        <f t="shared" si="7"/>
        <v>0</v>
      </c>
      <c r="AH65" s="7">
        <f t="shared" si="7"/>
        <v>52</v>
      </c>
      <c r="AI65" s="7">
        <f t="shared" si="7"/>
        <v>130</v>
      </c>
      <c r="AJ65" s="7">
        <f t="shared" si="8"/>
        <v>92600</v>
      </c>
      <c r="AK65" s="3"/>
    </row>
    <row r="66" spans="1:37" customFormat="1" outlineLevel="1">
      <c r="A66" s="4"/>
      <c r="B66" s="27" t="s">
        <v>104</v>
      </c>
      <c r="C66" s="7"/>
      <c r="D66" s="7"/>
      <c r="E66" s="7">
        <f t="shared" si="7"/>
        <v>0</v>
      </c>
      <c r="F66" s="7">
        <f t="shared" si="7"/>
        <v>0</v>
      </c>
      <c r="G66" s="7">
        <f t="shared" si="7"/>
        <v>0</v>
      </c>
      <c r="H66" s="7">
        <f t="shared" si="7"/>
        <v>0</v>
      </c>
      <c r="I66" s="7">
        <f t="shared" si="7"/>
        <v>0</v>
      </c>
      <c r="J66" s="7">
        <f t="shared" si="7"/>
        <v>0</v>
      </c>
      <c r="K66" s="7">
        <f t="shared" si="7"/>
        <v>0</v>
      </c>
      <c r="L66" s="7">
        <f t="shared" si="7"/>
        <v>0</v>
      </c>
      <c r="M66" s="7">
        <f t="shared" si="7"/>
        <v>0</v>
      </c>
      <c r="N66" s="7">
        <f t="shared" si="7"/>
        <v>0</v>
      </c>
      <c r="O66" s="7">
        <f t="shared" si="7"/>
        <v>0</v>
      </c>
      <c r="P66" s="7">
        <f t="shared" si="7"/>
        <v>0</v>
      </c>
      <c r="Q66" s="7">
        <f t="shared" si="7"/>
        <v>0</v>
      </c>
      <c r="R66" s="7">
        <f t="shared" si="7"/>
        <v>0</v>
      </c>
      <c r="S66" s="7">
        <f t="shared" si="7"/>
        <v>0</v>
      </c>
      <c r="T66" s="7">
        <f t="shared" si="7"/>
        <v>0</v>
      </c>
      <c r="U66" s="7">
        <f t="shared" si="7"/>
        <v>0</v>
      </c>
      <c r="V66" s="7">
        <f t="shared" si="7"/>
        <v>0</v>
      </c>
      <c r="W66" s="7">
        <f t="shared" si="7"/>
        <v>0</v>
      </c>
      <c r="X66" s="7">
        <f t="shared" si="7"/>
        <v>0</v>
      </c>
      <c r="Y66" s="7">
        <f t="shared" si="7"/>
        <v>0</v>
      </c>
      <c r="Z66" s="7">
        <f t="shared" si="7"/>
        <v>0</v>
      </c>
      <c r="AA66" s="7">
        <f t="shared" si="7"/>
        <v>0</v>
      </c>
      <c r="AB66" s="7">
        <f t="shared" si="7"/>
        <v>0</v>
      </c>
      <c r="AC66" s="7">
        <f t="shared" si="7"/>
        <v>0</v>
      </c>
      <c r="AD66" s="7">
        <f t="shared" si="7"/>
        <v>0</v>
      </c>
      <c r="AE66" s="7">
        <f t="shared" si="7"/>
        <v>0</v>
      </c>
      <c r="AF66" s="7">
        <f t="shared" si="7"/>
        <v>0</v>
      </c>
      <c r="AG66" s="7">
        <f t="shared" si="7"/>
        <v>0</v>
      </c>
      <c r="AH66" s="7">
        <f t="shared" si="7"/>
        <v>0</v>
      </c>
      <c r="AI66" s="7">
        <f t="shared" si="7"/>
        <v>0</v>
      </c>
      <c r="AJ66" s="7">
        <f t="shared" si="8"/>
        <v>6311</v>
      </c>
      <c r="AK66" s="3"/>
    </row>
    <row r="67" spans="1:37" customFormat="1" outlineLevel="1">
      <c r="A67" s="4"/>
      <c r="B67" s="27" t="s">
        <v>105</v>
      </c>
      <c r="C67" s="7"/>
      <c r="D67" s="7"/>
      <c r="E67" s="7">
        <f t="shared" si="7"/>
        <v>0</v>
      </c>
      <c r="F67" s="7">
        <f t="shared" si="7"/>
        <v>2</v>
      </c>
      <c r="G67" s="7">
        <f t="shared" si="7"/>
        <v>35</v>
      </c>
      <c r="H67" s="7">
        <f t="shared" si="7"/>
        <v>30</v>
      </c>
      <c r="I67" s="7">
        <f t="shared" si="7"/>
        <v>24</v>
      </c>
      <c r="J67" s="7">
        <f t="shared" si="7"/>
        <v>17</v>
      </c>
      <c r="K67" s="7">
        <f t="shared" si="7"/>
        <v>0</v>
      </c>
      <c r="L67" s="7">
        <f t="shared" si="7"/>
        <v>0</v>
      </c>
      <c r="M67" s="7">
        <f t="shared" si="7"/>
        <v>39</v>
      </c>
      <c r="N67" s="7">
        <f t="shared" si="7"/>
        <v>25</v>
      </c>
      <c r="O67" s="7">
        <f t="shared" si="7"/>
        <v>4</v>
      </c>
      <c r="P67" s="7">
        <f t="shared" si="7"/>
        <v>26</v>
      </c>
      <c r="Q67" s="7">
        <f t="shared" si="7"/>
        <v>17</v>
      </c>
      <c r="R67" s="7">
        <f t="shared" si="7"/>
        <v>0</v>
      </c>
      <c r="S67" s="7">
        <f t="shared" si="7"/>
        <v>0</v>
      </c>
      <c r="T67" s="7">
        <f t="shared" si="7"/>
        <v>46</v>
      </c>
      <c r="U67" s="7">
        <f t="shared" si="7"/>
        <v>26</v>
      </c>
      <c r="V67" s="7">
        <f t="shared" si="7"/>
        <v>23</v>
      </c>
      <c r="W67" s="7">
        <f t="shared" si="7"/>
        <v>8</v>
      </c>
      <c r="X67" s="7">
        <f t="shared" si="7"/>
        <v>20</v>
      </c>
      <c r="Y67" s="7">
        <f t="shared" si="7"/>
        <v>0</v>
      </c>
      <c r="Z67" s="7">
        <f t="shared" si="7"/>
        <v>0</v>
      </c>
      <c r="AA67" s="7">
        <f t="shared" si="7"/>
        <v>0</v>
      </c>
      <c r="AB67" s="7">
        <f t="shared" si="7"/>
        <v>0</v>
      </c>
      <c r="AC67" s="7">
        <f t="shared" si="7"/>
        <v>0</v>
      </c>
      <c r="AD67" s="7">
        <f t="shared" si="7"/>
        <v>2</v>
      </c>
      <c r="AE67" s="7">
        <f t="shared" si="7"/>
        <v>48</v>
      </c>
      <c r="AF67" s="7">
        <f t="shared" si="7"/>
        <v>34</v>
      </c>
      <c r="AG67" s="7">
        <f t="shared" si="7"/>
        <v>0</v>
      </c>
      <c r="AH67" s="7">
        <f t="shared" si="7"/>
        <v>0</v>
      </c>
      <c r="AI67" s="7">
        <f t="shared" si="7"/>
        <v>0</v>
      </c>
      <c r="AJ67" s="7">
        <f t="shared" si="8"/>
        <v>7182</v>
      </c>
      <c r="AK67" s="3"/>
    </row>
    <row r="68" spans="1:37" customFormat="1" outlineLevel="1">
      <c r="A68" s="4"/>
      <c r="B68" s="27" t="s">
        <v>106</v>
      </c>
      <c r="C68" s="7"/>
      <c r="D68" s="7"/>
      <c r="E68" s="7">
        <f t="shared" si="7"/>
        <v>0</v>
      </c>
      <c r="F68" s="7">
        <f t="shared" si="7"/>
        <v>0</v>
      </c>
      <c r="G68" s="7">
        <f t="shared" si="7"/>
        <v>0</v>
      </c>
      <c r="H68" s="7">
        <f t="shared" si="7"/>
        <v>0</v>
      </c>
      <c r="I68" s="7">
        <f t="shared" si="7"/>
        <v>0</v>
      </c>
      <c r="J68" s="7">
        <f t="shared" si="7"/>
        <v>0</v>
      </c>
      <c r="K68" s="7">
        <f t="shared" si="7"/>
        <v>0</v>
      </c>
      <c r="L68" s="7">
        <f t="shared" si="7"/>
        <v>0</v>
      </c>
      <c r="M68" s="7">
        <f t="shared" si="7"/>
        <v>0</v>
      </c>
      <c r="N68" s="7">
        <f t="shared" si="7"/>
        <v>0</v>
      </c>
      <c r="O68" s="7">
        <f t="shared" ref="E68:AI72" si="9">O44-N44</f>
        <v>0</v>
      </c>
      <c r="P68" s="7">
        <f t="shared" si="9"/>
        <v>0</v>
      </c>
      <c r="Q68" s="7">
        <f t="shared" si="9"/>
        <v>0</v>
      </c>
      <c r="R68" s="7">
        <f t="shared" si="9"/>
        <v>0</v>
      </c>
      <c r="S68" s="7">
        <f t="shared" si="9"/>
        <v>0</v>
      </c>
      <c r="T68" s="7">
        <f t="shared" si="9"/>
        <v>0</v>
      </c>
      <c r="U68" s="7">
        <f t="shared" si="9"/>
        <v>0</v>
      </c>
      <c r="V68" s="7">
        <f t="shared" si="9"/>
        <v>0</v>
      </c>
      <c r="W68" s="7">
        <f t="shared" si="9"/>
        <v>0</v>
      </c>
      <c r="X68" s="7">
        <f t="shared" si="9"/>
        <v>0</v>
      </c>
      <c r="Y68" s="7">
        <f t="shared" si="9"/>
        <v>0</v>
      </c>
      <c r="Z68" s="7">
        <f t="shared" si="9"/>
        <v>0</v>
      </c>
      <c r="AA68" s="7">
        <f t="shared" si="9"/>
        <v>0</v>
      </c>
      <c r="AB68" s="7">
        <f t="shared" si="9"/>
        <v>0</v>
      </c>
      <c r="AC68" s="7">
        <f t="shared" si="9"/>
        <v>0</v>
      </c>
      <c r="AD68" s="7">
        <f t="shared" si="9"/>
        <v>0</v>
      </c>
      <c r="AE68" s="7">
        <f t="shared" si="9"/>
        <v>0</v>
      </c>
      <c r="AF68" s="7">
        <f t="shared" si="9"/>
        <v>0</v>
      </c>
      <c r="AG68" s="7">
        <f t="shared" si="9"/>
        <v>0</v>
      </c>
      <c r="AH68" s="7">
        <f t="shared" si="9"/>
        <v>0</v>
      </c>
      <c r="AI68" s="7">
        <f t="shared" si="9"/>
        <v>0</v>
      </c>
      <c r="AJ68" s="7">
        <f t="shared" si="8"/>
        <v>0</v>
      </c>
      <c r="AK68" s="3"/>
    </row>
    <row r="69" spans="1:37" customFormat="1" outlineLevel="1">
      <c r="A69" s="4"/>
      <c r="B69" s="27" t="s">
        <v>107</v>
      </c>
      <c r="C69" s="7"/>
      <c r="D69" s="7"/>
      <c r="E69" s="7">
        <f t="shared" si="9"/>
        <v>0</v>
      </c>
      <c r="F69" s="7">
        <f t="shared" si="9"/>
        <v>7</v>
      </c>
      <c r="G69" s="7">
        <f t="shared" si="9"/>
        <v>7</v>
      </c>
      <c r="H69" s="7">
        <f t="shared" si="9"/>
        <v>8</v>
      </c>
      <c r="I69" s="7">
        <f t="shared" si="9"/>
        <v>12</v>
      </c>
      <c r="J69" s="7">
        <f t="shared" si="9"/>
        <v>8</v>
      </c>
      <c r="K69" s="7">
        <f t="shared" si="9"/>
        <v>0</v>
      </c>
      <c r="L69" s="7">
        <f>L45-K45</f>
        <v>0</v>
      </c>
      <c r="M69" s="7">
        <f t="shared" si="9"/>
        <v>11</v>
      </c>
      <c r="N69" s="7">
        <f t="shared" si="9"/>
        <v>10</v>
      </c>
      <c r="O69" s="7">
        <f t="shared" si="9"/>
        <v>12</v>
      </c>
      <c r="P69" s="7">
        <f t="shared" si="9"/>
        <v>4</v>
      </c>
      <c r="Q69" s="7">
        <f t="shared" si="9"/>
        <v>9</v>
      </c>
      <c r="R69" s="7">
        <f t="shared" si="9"/>
        <v>0</v>
      </c>
      <c r="S69" s="7">
        <f t="shared" si="9"/>
        <v>0</v>
      </c>
      <c r="T69" s="7">
        <f t="shared" si="9"/>
        <v>13</v>
      </c>
      <c r="U69" s="7">
        <f t="shared" si="9"/>
        <v>10</v>
      </c>
      <c r="V69" s="7">
        <f t="shared" si="9"/>
        <v>9</v>
      </c>
      <c r="W69" s="7">
        <f t="shared" si="9"/>
        <v>6</v>
      </c>
      <c r="X69" s="7">
        <f t="shared" si="9"/>
        <v>8</v>
      </c>
      <c r="Y69" s="7">
        <f t="shared" si="9"/>
        <v>0</v>
      </c>
      <c r="Z69" s="7">
        <f t="shared" si="9"/>
        <v>0</v>
      </c>
      <c r="AA69" s="7">
        <f t="shared" si="9"/>
        <v>0</v>
      </c>
      <c r="AB69" s="7">
        <f t="shared" si="9"/>
        <v>0</v>
      </c>
      <c r="AC69" s="7">
        <f t="shared" si="9"/>
        <v>0</v>
      </c>
      <c r="AD69" s="7">
        <f t="shared" si="9"/>
        <v>13</v>
      </c>
      <c r="AE69" s="7">
        <f t="shared" si="9"/>
        <v>12</v>
      </c>
      <c r="AF69" s="7">
        <f t="shared" si="9"/>
        <v>10</v>
      </c>
      <c r="AG69" s="7">
        <f t="shared" si="9"/>
        <v>0</v>
      </c>
      <c r="AH69" s="7">
        <f t="shared" si="9"/>
        <v>3</v>
      </c>
      <c r="AI69" s="7">
        <f t="shared" si="9"/>
        <v>5</v>
      </c>
      <c r="AJ69" s="7">
        <f t="shared" si="8"/>
        <v>45973</v>
      </c>
      <c r="AK69" s="3"/>
    </row>
    <row r="70" spans="1:37" customFormat="1" outlineLevel="1">
      <c r="A70" s="4"/>
      <c r="B70" s="28" t="s">
        <v>108</v>
      </c>
      <c r="C70" s="7"/>
      <c r="D70" s="7"/>
      <c r="E70" s="7">
        <f t="shared" si="9"/>
        <v>0</v>
      </c>
      <c r="F70" s="7">
        <f t="shared" si="9"/>
        <v>2</v>
      </c>
      <c r="G70" s="7">
        <f t="shared" si="9"/>
        <v>1</v>
      </c>
      <c r="H70" s="7">
        <f t="shared" si="9"/>
        <v>1</v>
      </c>
      <c r="I70" s="7">
        <f t="shared" si="9"/>
        <v>1</v>
      </c>
      <c r="J70" s="7">
        <f t="shared" si="9"/>
        <v>1</v>
      </c>
      <c r="K70" s="7">
        <f t="shared" si="9"/>
        <v>0</v>
      </c>
      <c r="L70" s="7">
        <f t="shared" si="9"/>
        <v>0</v>
      </c>
      <c r="M70" s="7">
        <f t="shared" si="9"/>
        <v>1</v>
      </c>
      <c r="N70" s="7">
        <f t="shared" si="9"/>
        <v>1</v>
      </c>
      <c r="O70" s="7">
        <f t="shared" si="9"/>
        <v>0</v>
      </c>
      <c r="P70" s="7">
        <f t="shared" si="9"/>
        <v>1</v>
      </c>
      <c r="Q70" s="7">
        <f t="shared" si="9"/>
        <v>1</v>
      </c>
      <c r="R70" s="7">
        <f t="shared" si="9"/>
        <v>0</v>
      </c>
      <c r="S70" s="7">
        <f t="shared" si="9"/>
        <v>0</v>
      </c>
      <c r="T70" s="7">
        <f t="shared" si="9"/>
        <v>2</v>
      </c>
      <c r="U70" s="7">
        <f t="shared" si="9"/>
        <v>0</v>
      </c>
      <c r="V70" s="7">
        <f t="shared" si="9"/>
        <v>1</v>
      </c>
      <c r="W70" s="7">
        <f t="shared" si="9"/>
        <v>1</v>
      </c>
      <c r="X70" s="7">
        <f t="shared" si="9"/>
        <v>4</v>
      </c>
      <c r="Y70" s="7">
        <f t="shared" si="9"/>
        <v>0</v>
      </c>
      <c r="Z70" s="7">
        <f t="shared" si="9"/>
        <v>0</v>
      </c>
      <c r="AA70" s="7">
        <f t="shared" si="9"/>
        <v>0</v>
      </c>
      <c r="AB70" s="7">
        <f t="shared" si="9"/>
        <v>0</v>
      </c>
      <c r="AC70" s="7">
        <f t="shared" si="9"/>
        <v>0</v>
      </c>
      <c r="AD70" s="7">
        <f t="shared" si="9"/>
        <v>-1</v>
      </c>
      <c r="AE70" s="7">
        <f t="shared" si="9"/>
        <v>1</v>
      </c>
      <c r="AF70" s="7">
        <f t="shared" si="9"/>
        <v>1</v>
      </c>
      <c r="AG70" s="7">
        <f t="shared" si="9"/>
        <v>0</v>
      </c>
      <c r="AH70" s="7">
        <f t="shared" si="9"/>
        <v>0</v>
      </c>
      <c r="AI70" s="7">
        <f t="shared" si="9"/>
        <v>1</v>
      </c>
      <c r="AJ70" s="7">
        <f t="shared" si="8"/>
        <v>6429</v>
      </c>
      <c r="AK70" s="3"/>
    </row>
    <row r="71" spans="1:37" customFormat="1" outlineLevel="1">
      <c r="A71" s="4"/>
      <c r="B71" s="27" t="s">
        <v>109</v>
      </c>
      <c r="C71" s="7"/>
      <c r="D71" s="7"/>
      <c r="E71" s="7">
        <f t="shared" si="9"/>
        <v>0</v>
      </c>
      <c r="F71" s="7">
        <f t="shared" si="9"/>
        <v>3</v>
      </c>
      <c r="G71" s="7">
        <f t="shared" si="9"/>
        <v>5</v>
      </c>
      <c r="H71" s="7">
        <f t="shared" si="9"/>
        <v>3</v>
      </c>
      <c r="I71" s="7">
        <f t="shared" si="9"/>
        <v>8</v>
      </c>
      <c r="J71" s="7">
        <f t="shared" si="9"/>
        <v>7</v>
      </c>
      <c r="K71" s="7">
        <f t="shared" si="9"/>
        <v>0</v>
      </c>
      <c r="L71" s="7">
        <f t="shared" si="9"/>
        <v>0</v>
      </c>
      <c r="M71" s="7">
        <f t="shared" si="9"/>
        <v>5</v>
      </c>
      <c r="N71" s="7">
        <f t="shared" si="9"/>
        <v>6</v>
      </c>
      <c r="O71" s="7">
        <f t="shared" si="9"/>
        <v>9</v>
      </c>
      <c r="P71" s="7">
        <f t="shared" si="9"/>
        <v>8</v>
      </c>
      <c r="Q71" s="7">
        <f t="shared" si="9"/>
        <v>8</v>
      </c>
      <c r="R71" s="7">
        <f t="shared" si="9"/>
        <v>0</v>
      </c>
      <c r="S71" s="7">
        <f t="shared" si="9"/>
        <v>0</v>
      </c>
      <c r="T71" s="7">
        <f t="shared" si="9"/>
        <v>6</v>
      </c>
      <c r="U71" s="7">
        <f t="shared" si="9"/>
        <v>15</v>
      </c>
      <c r="V71" s="7">
        <f t="shared" si="9"/>
        <v>12</v>
      </c>
      <c r="W71" s="7">
        <f t="shared" si="9"/>
        <v>9</v>
      </c>
      <c r="X71" s="7">
        <f t="shared" si="9"/>
        <v>4</v>
      </c>
      <c r="Y71" s="7">
        <f t="shared" si="9"/>
        <v>0</v>
      </c>
      <c r="Z71" s="7">
        <f t="shared" si="9"/>
        <v>0</v>
      </c>
      <c r="AA71" s="7">
        <f t="shared" si="9"/>
        <v>0</v>
      </c>
      <c r="AB71" s="7">
        <f t="shared" si="9"/>
        <v>0</v>
      </c>
      <c r="AC71" s="7">
        <f t="shared" si="9"/>
        <v>0</v>
      </c>
      <c r="AD71" s="7">
        <f t="shared" si="9"/>
        <v>2</v>
      </c>
      <c r="AE71" s="7">
        <f t="shared" si="9"/>
        <v>12</v>
      </c>
      <c r="AF71" s="7">
        <f t="shared" si="9"/>
        <v>10</v>
      </c>
      <c r="AG71" s="7">
        <f t="shared" si="9"/>
        <v>0</v>
      </c>
      <c r="AH71" s="7">
        <f t="shared" si="9"/>
        <v>2</v>
      </c>
      <c r="AI71" s="7">
        <f t="shared" si="9"/>
        <v>13</v>
      </c>
      <c r="AJ71" s="7">
        <f t="shared" si="8"/>
        <v>7269</v>
      </c>
      <c r="AK71" s="3"/>
    </row>
    <row r="72" spans="1:37" customFormat="1" outlineLevel="1">
      <c r="A72" s="4"/>
      <c r="B72" s="27" t="s">
        <v>110</v>
      </c>
      <c r="C72" s="7"/>
      <c r="D72" s="7"/>
      <c r="E72" s="7">
        <f t="shared" si="9"/>
        <v>0</v>
      </c>
      <c r="F72" s="7">
        <f t="shared" si="9"/>
        <v>0</v>
      </c>
      <c r="G72" s="7">
        <f t="shared" si="9"/>
        <v>0</v>
      </c>
      <c r="H72" s="7">
        <f t="shared" si="9"/>
        <v>0</v>
      </c>
      <c r="I72" s="7">
        <f t="shared" si="9"/>
        <v>0</v>
      </c>
      <c r="J72" s="7">
        <f t="shared" si="9"/>
        <v>136</v>
      </c>
      <c r="K72" s="7">
        <f t="shared" si="9"/>
        <v>0</v>
      </c>
      <c r="L72" s="7">
        <f t="shared" si="9"/>
        <v>0</v>
      </c>
      <c r="M72" s="7">
        <f t="shared" si="9"/>
        <v>3</v>
      </c>
      <c r="N72" s="7">
        <f t="shared" si="9"/>
        <v>8</v>
      </c>
      <c r="O72" s="7">
        <f t="shared" si="9"/>
        <v>5</v>
      </c>
      <c r="P72" s="7">
        <f t="shared" si="9"/>
        <v>3</v>
      </c>
      <c r="Q72" s="7">
        <f t="shared" si="9"/>
        <v>0</v>
      </c>
      <c r="R72" s="7">
        <f t="shared" si="9"/>
        <v>0</v>
      </c>
      <c r="S72" s="7">
        <f t="shared" si="9"/>
        <v>0</v>
      </c>
      <c r="T72" s="7">
        <f t="shared" si="9"/>
        <v>7</v>
      </c>
      <c r="U72" s="7">
        <f t="shared" si="9"/>
        <v>5</v>
      </c>
      <c r="V72" s="7">
        <f t="shared" si="9"/>
        <v>4</v>
      </c>
      <c r="W72" s="7">
        <f t="shared" si="9"/>
        <v>4</v>
      </c>
      <c r="X72" s="7">
        <f t="shared" si="9"/>
        <v>2</v>
      </c>
      <c r="Y72" s="7">
        <f t="shared" si="9"/>
        <v>0</v>
      </c>
      <c r="Z72" s="7">
        <f t="shared" si="9"/>
        <v>0</v>
      </c>
      <c r="AA72" s="7">
        <f t="shared" si="9"/>
        <v>0</v>
      </c>
      <c r="AB72" s="7">
        <f t="shared" si="9"/>
        <v>0</v>
      </c>
      <c r="AC72" s="7">
        <f t="shared" si="9"/>
        <v>0</v>
      </c>
      <c r="AD72" s="7">
        <f t="shared" si="9"/>
        <v>0</v>
      </c>
      <c r="AE72" s="7">
        <f t="shared" si="9"/>
        <v>0</v>
      </c>
      <c r="AF72" s="7">
        <f t="shared" si="9"/>
        <v>0</v>
      </c>
      <c r="AG72" s="7">
        <f t="shared" si="9"/>
        <v>0</v>
      </c>
      <c r="AH72" s="7">
        <f t="shared" si="9"/>
        <v>8</v>
      </c>
      <c r="AI72" s="7">
        <f t="shared" si="9"/>
        <v>3</v>
      </c>
      <c r="AJ72" s="7">
        <f t="shared" si="8"/>
        <v>4528</v>
      </c>
      <c r="AK72" s="3"/>
    </row>
    <row r="73" spans="1:37" customFormat="1" outlineLevel="1">
      <c r="A73" s="4"/>
      <c r="B73" s="27" t="s">
        <v>111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3"/>
    </row>
    <row r="74" spans="1:37" customFormat="1" outlineLevel="1">
      <c r="A74" s="4"/>
      <c r="B74" s="27" t="s">
        <v>112</v>
      </c>
      <c r="C74" s="7"/>
      <c r="D74" s="7"/>
      <c r="E74" s="7">
        <f t="shared" ref="E74:AI74" si="10">E50-D50</f>
        <v>0</v>
      </c>
      <c r="F74" s="7">
        <f t="shared" si="10"/>
        <v>21</v>
      </c>
      <c r="G74" s="7">
        <f t="shared" si="10"/>
        <v>13</v>
      </c>
      <c r="H74" s="7">
        <f t="shared" si="10"/>
        <v>14</v>
      </c>
      <c r="I74" s="7">
        <f t="shared" si="10"/>
        <v>14</v>
      </c>
      <c r="J74" s="7">
        <f t="shared" si="10"/>
        <v>15</v>
      </c>
      <c r="K74" s="7">
        <f t="shared" si="10"/>
        <v>0</v>
      </c>
      <c r="L74" s="7">
        <f t="shared" si="10"/>
        <v>0</v>
      </c>
      <c r="M74" s="7">
        <f t="shared" si="10"/>
        <v>28</v>
      </c>
      <c r="N74" s="7">
        <f t="shared" si="10"/>
        <v>14</v>
      </c>
      <c r="O74" s="7">
        <f t="shared" si="10"/>
        <v>15</v>
      </c>
      <c r="P74" s="7">
        <f t="shared" si="10"/>
        <v>16</v>
      </c>
      <c r="Q74" s="7">
        <f>Q50-P50</f>
        <v>13</v>
      </c>
      <c r="R74" s="7">
        <f t="shared" si="10"/>
        <v>0</v>
      </c>
      <c r="S74" s="7">
        <f t="shared" si="10"/>
        <v>0</v>
      </c>
      <c r="T74" s="7">
        <f t="shared" si="10"/>
        <v>28</v>
      </c>
      <c r="U74" s="7">
        <f t="shared" si="10"/>
        <v>20</v>
      </c>
      <c r="V74" s="7">
        <f t="shared" si="10"/>
        <v>14</v>
      </c>
      <c r="W74" s="7">
        <f t="shared" si="10"/>
        <v>14</v>
      </c>
      <c r="X74" s="7">
        <f>X50-W50</f>
        <v>15</v>
      </c>
      <c r="Y74" s="7">
        <f t="shared" si="10"/>
        <v>0</v>
      </c>
      <c r="Z74" s="7">
        <f t="shared" si="10"/>
        <v>0</v>
      </c>
      <c r="AA74" s="7">
        <f t="shared" si="10"/>
        <v>0</v>
      </c>
      <c r="AB74" s="7">
        <f t="shared" si="10"/>
        <v>0</v>
      </c>
      <c r="AC74" s="7">
        <f t="shared" si="10"/>
        <v>0</v>
      </c>
      <c r="AD74" s="7">
        <f t="shared" si="10"/>
        <v>41</v>
      </c>
      <c r="AE74" s="7">
        <f t="shared" si="10"/>
        <v>18</v>
      </c>
      <c r="AF74" s="7">
        <f t="shared" si="10"/>
        <v>14</v>
      </c>
      <c r="AG74" s="7">
        <f t="shared" si="10"/>
        <v>0</v>
      </c>
      <c r="AH74" s="7">
        <f t="shared" si="10"/>
        <v>10</v>
      </c>
      <c r="AI74" s="7">
        <f t="shared" si="10"/>
        <v>14</v>
      </c>
      <c r="AJ74" s="7">
        <f t="shared" ref="AJ74" si="11">IF(AJ50=0,AI74,AJ50)</f>
        <v>4057</v>
      </c>
      <c r="AK74" s="3"/>
    </row>
    <row r="75" spans="1:37" ht="28.5">
      <c r="B75" s="29" t="s">
        <v>95</v>
      </c>
      <c r="E75" s="35"/>
    </row>
    <row r="76" spans="1:37" ht="15.75" customHeight="1">
      <c r="B76" s="14"/>
      <c r="E76" s="35"/>
    </row>
    <row r="77" spans="1:37" ht="15.75" customHeight="1">
      <c r="B77" s="38"/>
      <c r="E77" s="35"/>
    </row>
    <row r="78" spans="1:37">
      <c r="B78" s="13"/>
      <c r="D78" s="37"/>
    </row>
    <row r="79" spans="1:37">
      <c r="B79" s="24" t="s">
        <v>78</v>
      </c>
      <c r="D79" s="35"/>
      <c r="G79" s="3" t="s">
        <v>35</v>
      </c>
    </row>
    <row r="80" spans="1:37">
      <c r="B80" s="13"/>
    </row>
    <row r="81" spans="2:36">
      <c r="B81" s="25"/>
      <c r="C81" s="26" t="s">
        <v>33</v>
      </c>
      <c r="D81" s="26">
        <v>31</v>
      </c>
      <c r="E81" s="26">
        <v>1</v>
      </c>
      <c r="F81" s="26">
        <v>2</v>
      </c>
      <c r="G81" s="26">
        <v>3</v>
      </c>
      <c r="H81" s="26">
        <v>4</v>
      </c>
      <c r="I81" s="26">
        <v>5</v>
      </c>
      <c r="J81" s="26">
        <v>6</v>
      </c>
      <c r="K81" s="26">
        <v>7</v>
      </c>
      <c r="L81" s="26">
        <v>8</v>
      </c>
      <c r="M81" s="26">
        <v>9</v>
      </c>
      <c r="N81" s="26">
        <v>10</v>
      </c>
      <c r="O81" s="26">
        <v>11</v>
      </c>
      <c r="P81" s="26">
        <v>12</v>
      </c>
      <c r="Q81" s="26">
        <v>13</v>
      </c>
      <c r="R81" s="26">
        <v>14</v>
      </c>
      <c r="S81" s="26">
        <v>15</v>
      </c>
      <c r="T81" s="26">
        <v>16</v>
      </c>
      <c r="U81" s="26">
        <v>17</v>
      </c>
      <c r="V81" s="26">
        <v>18</v>
      </c>
      <c r="W81" s="26">
        <v>19</v>
      </c>
      <c r="X81" s="26">
        <v>20</v>
      </c>
      <c r="Y81" s="26">
        <v>21</v>
      </c>
      <c r="Z81" s="26">
        <v>22</v>
      </c>
      <c r="AA81" s="26">
        <v>23</v>
      </c>
      <c r="AB81" s="26">
        <v>24</v>
      </c>
      <c r="AC81" s="26">
        <v>25</v>
      </c>
      <c r="AD81" s="26">
        <v>26</v>
      </c>
      <c r="AE81" s="26">
        <v>27</v>
      </c>
      <c r="AF81" s="26">
        <v>28</v>
      </c>
      <c r="AG81" s="26">
        <v>29</v>
      </c>
      <c r="AH81" s="26">
        <v>30</v>
      </c>
      <c r="AI81" s="26">
        <v>31</v>
      </c>
      <c r="AJ81" s="26" t="s">
        <v>32</v>
      </c>
    </row>
    <row r="82" spans="2:36">
      <c r="B82" s="15" t="s">
        <v>97</v>
      </c>
      <c r="D82" s="16"/>
      <c r="E82" s="16">
        <f>SUM(E53:E56)</f>
        <v>0</v>
      </c>
      <c r="F82" s="16">
        <f t="shared" ref="F82:AI82" si="12">SUM(F53:F56)</f>
        <v>45</v>
      </c>
      <c r="G82" s="16">
        <f t="shared" si="12"/>
        <v>318</v>
      </c>
      <c r="H82" s="16">
        <f t="shared" si="12"/>
        <v>189</v>
      </c>
      <c r="I82" s="16">
        <f t="shared" si="12"/>
        <v>163</v>
      </c>
      <c r="J82" s="16">
        <f t="shared" si="12"/>
        <v>145</v>
      </c>
      <c r="K82" s="16">
        <f t="shared" si="12"/>
        <v>0</v>
      </c>
      <c r="L82" s="16">
        <f t="shared" si="12"/>
        <v>0</v>
      </c>
      <c r="M82" s="16">
        <f t="shared" si="12"/>
        <v>205</v>
      </c>
      <c r="N82" s="16">
        <f t="shared" si="12"/>
        <v>279</v>
      </c>
      <c r="O82" s="16">
        <f t="shared" si="12"/>
        <v>150</v>
      </c>
      <c r="P82" s="16">
        <f t="shared" si="12"/>
        <v>141</v>
      </c>
      <c r="Q82" s="16">
        <f t="shared" si="12"/>
        <v>110</v>
      </c>
      <c r="R82" s="16">
        <f t="shared" si="12"/>
        <v>0</v>
      </c>
      <c r="S82" s="16">
        <f t="shared" si="12"/>
        <v>0</v>
      </c>
      <c r="T82" s="16">
        <f t="shared" si="12"/>
        <v>96</v>
      </c>
      <c r="U82" s="16">
        <f t="shared" si="12"/>
        <v>151</v>
      </c>
      <c r="V82" s="16">
        <f t="shared" si="12"/>
        <v>205</v>
      </c>
      <c r="W82" s="16">
        <f t="shared" si="12"/>
        <v>119</v>
      </c>
      <c r="X82" s="16">
        <f t="shared" si="12"/>
        <v>59</v>
      </c>
      <c r="Y82" s="16">
        <f t="shared" si="12"/>
        <v>0</v>
      </c>
      <c r="Z82" s="16">
        <f t="shared" si="12"/>
        <v>0</v>
      </c>
      <c r="AA82" s="16">
        <f t="shared" si="12"/>
        <v>0</v>
      </c>
      <c r="AB82" s="16">
        <f t="shared" si="12"/>
        <v>0</v>
      </c>
      <c r="AC82" s="16">
        <f t="shared" si="12"/>
        <v>0</v>
      </c>
      <c r="AD82" s="16">
        <f t="shared" si="12"/>
        <v>2</v>
      </c>
      <c r="AE82" s="16">
        <f t="shared" si="12"/>
        <v>163</v>
      </c>
      <c r="AF82" s="16">
        <f t="shared" si="12"/>
        <v>188</v>
      </c>
      <c r="AG82" s="16">
        <f t="shared" si="12"/>
        <v>0</v>
      </c>
      <c r="AH82" s="16">
        <f t="shared" si="12"/>
        <v>229</v>
      </c>
      <c r="AI82" s="16">
        <f t="shared" si="12"/>
        <v>142</v>
      </c>
      <c r="AJ82" s="15"/>
    </row>
    <row r="83" spans="2:36">
      <c r="B83" s="15" t="s">
        <v>77</v>
      </c>
      <c r="C83" s="15"/>
      <c r="D83" s="15"/>
      <c r="E83" s="16">
        <f>E64+E65</f>
        <v>0</v>
      </c>
      <c r="F83" s="16">
        <f t="shared" ref="F83:AI83" si="13">F64+F65</f>
        <v>180</v>
      </c>
      <c r="G83" s="16">
        <f t="shared" si="13"/>
        <v>530</v>
      </c>
      <c r="H83" s="16">
        <f t="shared" si="13"/>
        <v>377</v>
      </c>
      <c r="I83" s="16">
        <f t="shared" si="13"/>
        <v>364</v>
      </c>
      <c r="J83" s="16">
        <f t="shared" si="13"/>
        <v>259</v>
      </c>
      <c r="K83" s="16">
        <f t="shared" si="13"/>
        <v>0</v>
      </c>
      <c r="L83" s="16">
        <f t="shared" si="13"/>
        <v>0</v>
      </c>
      <c r="M83" s="16">
        <f t="shared" si="13"/>
        <v>285</v>
      </c>
      <c r="N83" s="16">
        <f t="shared" si="13"/>
        <v>285</v>
      </c>
      <c r="O83" s="16">
        <f t="shared" si="13"/>
        <v>221</v>
      </c>
      <c r="P83" s="16">
        <f t="shared" si="13"/>
        <v>332</v>
      </c>
      <c r="Q83" s="16">
        <f t="shared" si="13"/>
        <v>259</v>
      </c>
      <c r="R83" s="16">
        <f t="shared" si="13"/>
        <v>0</v>
      </c>
      <c r="S83" s="16">
        <f t="shared" si="13"/>
        <v>0</v>
      </c>
      <c r="T83" s="16">
        <f t="shared" si="13"/>
        <v>285</v>
      </c>
      <c r="U83" s="16">
        <f t="shared" si="13"/>
        <v>294</v>
      </c>
      <c r="V83" s="16">
        <f t="shared" si="13"/>
        <v>390</v>
      </c>
      <c r="W83" s="16">
        <f t="shared" si="13"/>
        <v>328</v>
      </c>
      <c r="X83" s="16">
        <f t="shared" si="13"/>
        <v>229</v>
      </c>
      <c r="Y83" s="16">
        <f t="shared" si="13"/>
        <v>0</v>
      </c>
      <c r="Z83" s="16">
        <f t="shared" si="13"/>
        <v>0</v>
      </c>
      <c r="AA83" s="16">
        <f t="shared" si="13"/>
        <v>0</v>
      </c>
      <c r="AB83" s="16">
        <f t="shared" si="13"/>
        <v>0</v>
      </c>
      <c r="AC83" s="16">
        <f t="shared" si="13"/>
        <v>0</v>
      </c>
      <c r="AD83" s="16">
        <f t="shared" si="13"/>
        <v>0</v>
      </c>
      <c r="AE83" s="16">
        <f t="shared" si="13"/>
        <v>274</v>
      </c>
      <c r="AF83" s="16">
        <f t="shared" si="13"/>
        <v>427</v>
      </c>
      <c r="AG83" s="16">
        <f t="shared" si="13"/>
        <v>0</v>
      </c>
      <c r="AH83" s="16">
        <f t="shared" si="13"/>
        <v>105</v>
      </c>
      <c r="AI83" s="16">
        <f t="shared" si="13"/>
        <v>242</v>
      </c>
      <c r="AJ83" s="15"/>
    </row>
    <row r="84" spans="2:36">
      <c r="B84" s="15" t="s">
        <v>51</v>
      </c>
      <c r="C84" s="15"/>
      <c r="D84" s="15"/>
      <c r="E84" s="16">
        <f>E60</f>
        <v>0</v>
      </c>
      <c r="F84" s="16">
        <f t="shared" ref="F84:AI84" si="14">F60</f>
        <v>6</v>
      </c>
      <c r="G84" s="16">
        <f t="shared" si="14"/>
        <v>64</v>
      </c>
      <c r="H84" s="16">
        <f t="shared" si="14"/>
        <v>63</v>
      </c>
      <c r="I84" s="16">
        <f t="shared" si="14"/>
        <v>44</v>
      </c>
      <c r="J84" s="16">
        <f t="shared" si="14"/>
        <v>56</v>
      </c>
      <c r="K84" s="16">
        <f t="shared" si="14"/>
        <v>0</v>
      </c>
      <c r="L84" s="16">
        <f t="shared" si="14"/>
        <v>0</v>
      </c>
      <c r="M84" s="16">
        <f t="shared" si="14"/>
        <v>26</v>
      </c>
      <c r="N84" s="16">
        <f t="shared" si="14"/>
        <v>74</v>
      </c>
      <c r="O84" s="16">
        <f t="shared" si="14"/>
        <v>78</v>
      </c>
      <c r="P84" s="16">
        <f t="shared" si="14"/>
        <v>53</v>
      </c>
      <c r="Q84" s="16">
        <f t="shared" si="14"/>
        <v>50</v>
      </c>
      <c r="R84" s="16">
        <f t="shared" si="14"/>
        <v>0</v>
      </c>
      <c r="S84" s="16">
        <f t="shared" si="14"/>
        <v>0</v>
      </c>
      <c r="T84" s="16">
        <f t="shared" si="14"/>
        <v>11</v>
      </c>
      <c r="U84" s="16">
        <f t="shared" si="14"/>
        <v>118</v>
      </c>
      <c r="V84" s="16">
        <f t="shared" si="14"/>
        <v>64</v>
      </c>
      <c r="W84" s="16">
        <f t="shared" si="14"/>
        <v>52</v>
      </c>
      <c r="X84" s="16">
        <f t="shared" si="14"/>
        <v>33</v>
      </c>
      <c r="Y84" s="16">
        <f t="shared" si="14"/>
        <v>0</v>
      </c>
      <c r="Z84" s="16">
        <f t="shared" si="14"/>
        <v>0</v>
      </c>
      <c r="AA84" s="16">
        <f t="shared" si="14"/>
        <v>0</v>
      </c>
      <c r="AB84" s="16">
        <f t="shared" si="14"/>
        <v>0</v>
      </c>
      <c r="AC84" s="16">
        <f t="shared" si="14"/>
        <v>0</v>
      </c>
      <c r="AD84" s="16">
        <f t="shared" si="14"/>
        <v>8</v>
      </c>
      <c r="AE84" s="16">
        <f t="shared" si="14"/>
        <v>65</v>
      </c>
      <c r="AF84" s="16">
        <f t="shared" si="14"/>
        <v>63</v>
      </c>
      <c r="AG84" s="16">
        <f t="shared" si="14"/>
        <v>0</v>
      </c>
      <c r="AH84" s="16">
        <f t="shared" si="14"/>
        <v>5</v>
      </c>
      <c r="AI84" s="16">
        <f t="shared" si="14"/>
        <v>87</v>
      </c>
      <c r="AJ84" s="15"/>
    </row>
    <row r="85" spans="2:36">
      <c r="B85" s="15" t="s">
        <v>16</v>
      </c>
      <c r="C85" s="15"/>
      <c r="D85" s="15"/>
      <c r="E85" s="16">
        <f>E74</f>
        <v>0</v>
      </c>
      <c r="F85" s="16">
        <f t="shared" ref="F85:AI85" si="15">F74</f>
        <v>21</v>
      </c>
      <c r="G85" s="16">
        <f t="shared" si="15"/>
        <v>13</v>
      </c>
      <c r="H85" s="16">
        <f t="shared" si="15"/>
        <v>14</v>
      </c>
      <c r="I85" s="16">
        <f t="shared" si="15"/>
        <v>14</v>
      </c>
      <c r="J85" s="16">
        <f t="shared" si="15"/>
        <v>15</v>
      </c>
      <c r="K85" s="16">
        <f t="shared" si="15"/>
        <v>0</v>
      </c>
      <c r="L85" s="16">
        <f t="shared" si="15"/>
        <v>0</v>
      </c>
      <c r="M85" s="16">
        <f t="shared" si="15"/>
        <v>28</v>
      </c>
      <c r="N85" s="16">
        <f t="shared" si="15"/>
        <v>14</v>
      </c>
      <c r="O85" s="16">
        <f t="shared" si="15"/>
        <v>15</v>
      </c>
      <c r="P85" s="16">
        <f t="shared" si="15"/>
        <v>16</v>
      </c>
      <c r="Q85" s="16">
        <f t="shared" si="15"/>
        <v>13</v>
      </c>
      <c r="R85" s="16">
        <f t="shared" si="15"/>
        <v>0</v>
      </c>
      <c r="S85" s="16">
        <f t="shared" si="15"/>
        <v>0</v>
      </c>
      <c r="T85" s="16">
        <f t="shared" si="15"/>
        <v>28</v>
      </c>
      <c r="U85" s="16">
        <f t="shared" si="15"/>
        <v>20</v>
      </c>
      <c r="V85" s="16">
        <f t="shared" si="15"/>
        <v>14</v>
      </c>
      <c r="W85" s="16">
        <f t="shared" si="15"/>
        <v>14</v>
      </c>
      <c r="X85" s="16">
        <f t="shared" si="15"/>
        <v>15</v>
      </c>
      <c r="Y85" s="16">
        <f t="shared" si="15"/>
        <v>0</v>
      </c>
      <c r="Z85" s="16">
        <f t="shared" si="15"/>
        <v>0</v>
      </c>
      <c r="AA85" s="16">
        <f t="shared" si="15"/>
        <v>0</v>
      </c>
      <c r="AB85" s="16">
        <f t="shared" si="15"/>
        <v>0</v>
      </c>
      <c r="AC85" s="16">
        <f t="shared" si="15"/>
        <v>0</v>
      </c>
      <c r="AD85" s="16">
        <f t="shared" si="15"/>
        <v>41</v>
      </c>
      <c r="AE85" s="16">
        <f t="shared" si="15"/>
        <v>18</v>
      </c>
      <c r="AF85" s="16">
        <f t="shared" si="15"/>
        <v>14</v>
      </c>
      <c r="AG85" s="16">
        <f t="shared" si="15"/>
        <v>0</v>
      </c>
      <c r="AH85" s="16">
        <f t="shared" si="15"/>
        <v>10</v>
      </c>
      <c r="AI85" s="16">
        <f t="shared" si="15"/>
        <v>14</v>
      </c>
      <c r="AJ85" s="15"/>
    </row>
    <row r="86" spans="2:36">
      <c r="B86" s="15" t="s">
        <v>59</v>
      </c>
      <c r="C86" s="16"/>
      <c r="D86" s="16"/>
      <c r="E86" s="16">
        <f>SUM(E87:E90)</f>
        <v>0</v>
      </c>
      <c r="F86" s="16">
        <f t="shared" ref="F86:AI86" si="16">SUM(F87:F90)</f>
        <v>169</v>
      </c>
      <c r="G86" s="16">
        <f t="shared" si="16"/>
        <v>487</v>
      </c>
      <c r="H86" s="16">
        <f t="shared" si="16"/>
        <v>338</v>
      </c>
      <c r="I86" s="16">
        <f t="shared" si="16"/>
        <v>327</v>
      </c>
      <c r="J86" s="16">
        <f t="shared" si="16"/>
        <v>233</v>
      </c>
      <c r="K86" s="16">
        <f t="shared" si="16"/>
        <v>0</v>
      </c>
      <c r="L86" s="16">
        <f t="shared" si="16"/>
        <v>0</v>
      </c>
      <c r="M86" s="16">
        <f t="shared" si="16"/>
        <v>234</v>
      </c>
      <c r="N86" s="16">
        <f t="shared" si="16"/>
        <v>249</v>
      </c>
      <c r="O86" s="16">
        <f t="shared" si="16"/>
        <v>205</v>
      </c>
      <c r="P86" s="16">
        <f t="shared" si="16"/>
        <v>301</v>
      </c>
      <c r="Q86" s="16">
        <f t="shared" si="16"/>
        <v>232</v>
      </c>
      <c r="R86" s="16">
        <f t="shared" si="16"/>
        <v>0</v>
      </c>
      <c r="S86" s="16">
        <f t="shared" si="16"/>
        <v>0</v>
      </c>
      <c r="T86" s="16">
        <f t="shared" si="16"/>
        <v>224</v>
      </c>
      <c r="U86" s="16">
        <f t="shared" si="16"/>
        <v>258</v>
      </c>
      <c r="V86" s="16">
        <f t="shared" si="16"/>
        <v>357</v>
      </c>
      <c r="W86" s="16">
        <f t="shared" si="16"/>
        <v>313</v>
      </c>
      <c r="X86" s="16">
        <f t="shared" si="16"/>
        <v>197</v>
      </c>
      <c r="Y86" s="16">
        <f t="shared" si="16"/>
        <v>0</v>
      </c>
      <c r="Z86" s="16">
        <f t="shared" si="16"/>
        <v>0</v>
      </c>
      <c r="AA86" s="16">
        <f t="shared" si="16"/>
        <v>0</v>
      </c>
      <c r="AB86" s="16">
        <f t="shared" si="16"/>
        <v>0</v>
      </c>
      <c r="AC86" s="16">
        <f t="shared" si="16"/>
        <v>0</v>
      </c>
      <c r="AD86" s="16">
        <f t="shared" si="16"/>
        <v>-14</v>
      </c>
      <c r="AE86" s="16">
        <f t="shared" si="16"/>
        <v>213</v>
      </c>
      <c r="AF86" s="16">
        <f t="shared" si="16"/>
        <v>382</v>
      </c>
      <c r="AG86" s="16">
        <f t="shared" si="16"/>
        <v>0</v>
      </c>
      <c r="AH86" s="16">
        <f t="shared" si="16"/>
        <v>102</v>
      </c>
      <c r="AI86" s="16">
        <f t="shared" si="16"/>
        <v>236</v>
      </c>
      <c r="AJ86" s="17">
        <f>SUM(E86:P86)</f>
        <v>2543</v>
      </c>
    </row>
    <row r="87" spans="2:36">
      <c r="B87" s="18" t="s">
        <v>60</v>
      </c>
      <c r="C87" s="16"/>
      <c r="D87" s="16"/>
      <c r="E87" s="16">
        <f>(E64+E65)-E66-E67-E68-E69-E70-E71-E72-E73</f>
        <v>0</v>
      </c>
      <c r="F87" s="16">
        <f t="shared" ref="F87:AI87" si="17">(F64+F65)-F66-F67-F68-F69-F70-F71-F72-F73</f>
        <v>166</v>
      </c>
      <c r="G87" s="16">
        <f t="shared" si="17"/>
        <v>482</v>
      </c>
      <c r="H87" s="16">
        <f t="shared" si="17"/>
        <v>335</v>
      </c>
      <c r="I87" s="16">
        <f t="shared" si="17"/>
        <v>319</v>
      </c>
      <c r="J87" s="16">
        <f t="shared" si="17"/>
        <v>90</v>
      </c>
      <c r="K87" s="16">
        <f t="shared" si="17"/>
        <v>0</v>
      </c>
      <c r="L87" s="16">
        <f t="shared" si="17"/>
        <v>0</v>
      </c>
      <c r="M87" s="16">
        <f t="shared" si="17"/>
        <v>226</v>
      </c>
      <c r="N87" s="16">
        <f t="shared" si="17"/>
        <v>235</v>
      </c>
      <c r="O87" s="16">
        <f t="shared" si="17"/>
        <v>191</v>
      </c>
      <c r="P87" s="16">
        <f t="shared" si="17"/>
        <v>290</v>
      </c>
      <c r="Q87" s="16">
        <f t="shared" si="17"/>
        <v>224</v>
      </c>
      <c r="R87" s="16">
        <f t="shared" si="17"/>
        <v>0</v>
      </c>
      <c r="S87" s="16">
        <f t="shared" si="17"/>
        <v>0</v>
      </c>
      <c r="T87" s="16">
        <f t="shared" si="17"/>
        <v>211</v>
      </c>
      <c r="U87" s="16">
        <f t="shared" si="17"/>
        <v>238</v>
      </c>
      <c r="V87" s="16">
        <f t="shared" si="17"/>
        <v>341</v>
      </c>
      <c r="W87" s="16">
        <f t="shared" si="17"/>
        <v>300</v>
      </c>
      <c r="X87" s="16">
        <f t="shared" si="17"/>
        <v>191</v>
      </c>
      <c r="Y87" s="16">
        <f t="shared" si="17"/>
        <v>0</v>
      </c>
      <c r="Z87" s="16">
        <f t="shared" si="17"/>
        <v>0</v>
      </c>
      <c r="AA87" s="16">
        <f t="shared" si="17"/>
        <v>0</v>
      </c>
      <c r="AB87" s="16">
        <f t="shared" si="17"/>
        <v>0</v>
      </c>
      <c r="AC87" s="16">
        <f t="shared" si="17"/>
        <v>0</v>
      </c>
      <c r="AD87" s="16">
        <f t="shared" si="17"/>
        <v>-16</v>
      </c>
      <c r="AE87" s="16">
        <f t="shared" si="17"/>
        <v>201</v>
      </c>
      <c r="AF87" s="16">
        <f t="shared" si="17"/>
        <v>372</v>
      </c>
      <c r="AG87" s="16">
        <f t="shared" si="17"/>
        <v>0</v>
      </c>
      <c r="AH87" s="16">
        <f t="shared" si="17"/>
        <v>92</v>
      </c>
      <c r="AI87" s="16">
        <f t="shared" si="17"/>
        <v>220</v>
      </c>
      <c r="AJ87" s="17"/>
    </row>
    <row r="88" spans="2:36">
      <c r="B88" s="18" t="s">
        <v>52</v>
      </c>
      <c r="C88" s="16"/>
      <c r="D88" s="16"/>
      <c r="E88" s="16">
        <f>E66</f>
        <v>0</v>
      </c>
      <c r="F88" s="16">
        <f t="shared" ref="F88:AI88" si="18">F66</f>
        <v>0</v>
      </c>
      <c r="G88" s="16">
        <f t="shared" si="18"/>
        <v>0</v>
      </c>
      <c r="H88" s="16">
        <f t="shared" si="18"/>
        <v>0</v>
      </c>
      <c r="I88" s="16">
        <f t="shared" si="18"/>
        <v>0</v>
      </c>
      <c r="J88" s="16">
        <f t="shared" si="18"/>
        <v>0</v>
      </c>
      <c r="K88" s="16">
        <f t="shared" si="18"/>
        <v>0</v>
      </c>
      <c r="L88" s="16">
        <f t="shared" si="18"/>
        <v>0</v>
      </c>
      <c r="M88" s="16">
        <f t="shared" si="18"/>
        <v>0</v>
      </c>
      <c r="N88" s="16">
        <f t="shared" si="18"/>
        <v>0</v>
      </c>
      <c r="O88" s="16">
        <f t="shared" si="18"/>
        <v>0</v>
      </c>
      <c r="P88" s="16">
        <f t="shared" si="18"/>
        <v>0</v>
      </c>
      <c r="Q88" s="16">
        <f t="shared" si="18"/>
        <v>0</v>
      </c>
      <c r="R88" s="16">
        <f t="shared" si="18"/>
        <v>0</v>
      </c>
      <c r="S88" s="16">
        <f t="shared" si="18"/>
        <v>0</v>
      </c>
      <c r="T88" s="16">
        <f t="shared" si="18"/>
        <v>0</v>
      </c>
      <c r="U88" s="16">
        <f t="shared" si="18"/>
        <v>0</v>
      </c>
      <c r="V88" s="16">
        <f t="shared" si="18"/>
        <v>0</v>
      </c>
      <c r="W88" s="16">
        <f t="shared" si="18"/>
        <v>0</v>
      </c>
      <c r="X88" s="16">
        <f t="shared" si="18"/>
        <v>0</v>
      </c>
      <c r="Y88" s="16">
        <f t="shared" si="18"/>
        <v>0</v>
      </c>
      <c r="Z88" s="16">
        <f t="shared" si="18"/>
        <v>0</v>
      </c>
      <c r="AA88" s="16">
        <f t="shared" si="18"/>
        <v>0</v>
      </c>
      <c r="AB88" s="16">
        <f t="shared" si="18"/>
        <v>0</v>
      </c>
      <c r="AC88" s="16">
        <f t="shared" si="18"/>
        <v>0</v>
      </c>
      <c r="AD88" s="16">
        <f t="shared" si="18"/>
        <v>0</v>
      </c>
      <c r="AE88" s="16">
        <f t="shared" si="18"/>
        <v>0</v>
      </c>
      <c r="AF88" s="16">
        <f t="shared" si="18"/>
        <v>0</v>
      </c>
      <c r="AG88" s="16">
        <f t="shared" si="18"/>
        <v>0</v>
      </c>
      <c r="AH88" s="16">
        <f t="shared" si="18"/>
        <v>0</v>
      </c>
      <c r="AI88" s="16">
        <f t="shared" si="18"/>
        <v>0</v>
      </c>
      <c r="AJ88" s="17"/>
    </row>
    <row r="89" spans="2:36">
      <c r="B89" s="18" t="s">
        <v>63</v>
      </c>
      <c r="C89" s="36"/>
      <c r="D89" s="16"/>
      <c r="E89" s="16">
        <f>E72</f>
        <v>0</v>
      </c>
      <c r="F89" s="16">
        <f t="shared" ref="F89:AI89" si="19">F72</f>
        <v>0</v>
      </c>
      <c r="G89" s="16">
        <f t="shared" si="19"/>
        <v>0</v>
      </c>
      <c r="H89" s="16">
        <f t="shared" si="19"/>
        <v>0</v>
      </c>
      <c r="I89" s="16">
        <f t="shared" si="19"/>
        <v>0</v>
      </c>
      <c r="J89" s="16">
        <f t="shared" si="19"/>
        <v>136</v>
      </c>
      <c r="K89" s="16">
        <f t="shared" si="19"/>
        <v>0</v>
      </c>
      <c r="L89" s="16">
        <f t="shared" si="19"/>
        <v>0</v>
      </c>
      <c r="M89" s="16">
        <f t="shared" si="19"/>
        <v>3</v>
      </c>
      <c r="N89" s="16">
        <f t="shared" si="19"/>
        <v>8</v>
      </c>
      <c r="O89" s="16">
        <f t="shared" si="19"/>
        <v>5</v>
      </c>
      <c r="P89" s="16">
        <f t="shared" si="19"/>
        <v>3</v>
      </c>
      <c r="Q89" s="16">
        <f t="shared" si="19"/>
        <v>0</v>
      </c>
      <c r="R89" s="16">
        <f t="shared" si="19"/>
        <v>0</v>
      </c>
      <c r="S89" s="16">
        <f t="shared" si="19"/>
        <v>0</v>
      </c>
      <c r="T89" s="16">
        <f t="shared" si="19"/>
        <v>7</v>
      </c>
      <c r="U89" s="16">
        <f t="shared" si="19"/>
        <v>5</v>
      </c>
      <c r="V89" s="16">
        <f t="shared" si="19"/>
        <v>4</v>
      </c>
      <c r="W89" s="16">
        <f t="shared" si="19"/>
        <v>4</v>
      </c>
      <c r="X89" s="16">
        <f t="shared" si="19"/>
        <v>2</v>
      </c>
      <c r="Y89" s="16">
        <f t="shared" si="19"/>
        <v>0</v>
      </c>
      <c r="Z89" s="16">
        <f t="shared" si="19"/>
        <v>0</v>
      </c>
      <c r="AA89" s="16">
        <f t="shared" si="19"/>
        <v>0</v>
      </c>
      <c r="AB89" s="16">
        <f t="shared" si="19"/>
        <v>0</v>
      </c>
      <c r="AC89" s="16">
        <f t="shared" si="19"/>
        <v>0</v>
      </c>
      <c r="AD89" s="16">
        <f t="shared" si="19"/>
        <v>0</v>
      </c>
      <c r="AE89" s="16">
        <f t="shared" si="19"/>
        <v>0</v>
      </c>
      <c r="AF89" s="16">
        <f t="shared" si="19"/>
        <v>0</v>
      </c>
      <c r="AG89" s="16">
        <f t="shared" si="19"/>
        <v>0</v>
      </c>
      <c r="AH89" s="16">
        <f t="shared" si="19"/>
        <v>8</v>
      </c>
      <c r="AI89" s="16">
        <f t="shared" si="19"/>
        <v>3</v>
      </c>
      <c r="AJ89" s="17"/>
    </row>
    <row r="90" spans="2:36">
      <c r="B90" s="18" t="s">
        <v>62</v>
      </c>
      <c r="C90" s="36"/>
      <c r="D90" s="16"/>
      <c r="E90" s="16">
        <f>E71</f>
        <v>0</v>
      </c>
      <c r="F90" s="16">
        <f t="shared" ref="F90:AI90" si="20">F71</f>
        <v>3</v>
      </c>
      <c r="G90" s="16">
        <f t="shared" si="20"/>
        <v>5</v>
      </c>
      <c r="H90" s="16">
        <f t="shared" si="20"/>
        <v>3</v>
      </c>
      <c r="I90" s="16">
        <f t="shared" si="20"/>
        <v>8</v>
      </c>
      <c r="J90" s="16">
        <f t="shared" si="20"/>
        <v>7</v>
      </c>
      <c r="K90" s="16">
        <f t="shared" si="20"/>
        <v>0</v>
      </c>
      <c r="L90" s="16">
        <f t="shared" si="20"/>
        <v>0</v>
      </c>
      <c r="M90" s="16">
        <f t="shared" si="20"/>
        <v>5</v>
      </c>
      <c r="N90" s="16">
        <f t="shared" si="20"/>
        <v>6</v>
      </c>
      <c r="O90" s="16">
        <f t="shared" si="20"/>
        <v>9</v>
      </c>
      <c r="P90" s="16">
        <f t="shared" si="20"/>
        <v>8</v>
      </c>
      <c r="Q90" s="16">
        <f t="shared" si="20"/>
        <v>8</v>
      </c>
      <c r="R90" s="16">
        <f t="shared" si="20"/>
        <v>0</v>
      </c>
      <c r="S90" s="16">
        <f t="shared" si="20"/>
        <v>0</v>
      </c>
      <c r="T90" s="16">
        <f t="shared" si="20"/>
        <v>6</v>
      </c>
      <c r="U90" s="16">
        <f t="shared" si="20"/>
        <v>15</v>
      </c>
      <c r="V90" s="16">
        <f t="shared" si="20"/>
        <v>12</v>
      </c>
      <c r="W90" s="16">
        <f t="shared" si="20"/>
        <v>9</v>
      </c>
      <c r="X90" s="16">
        <f t="shared" si="20"/>
        <v>4</v>
      </c>
      <c r="Y90" s="16">
        <f t="shared" si="20"/>
        <v>0</v>
      </c>
      <c r="Z90" s="16">
        <f t="shared" si="20"/>
        <v>0</v>
      </c>
      <c r="AA90" s="16">
        <f t="shared" si="20"/>
        <v>0</v>
      </c>
      <c r="AB90" s="16">
        <f t="shared" si="20"/>
        <v>0</v>
      </c>
      <c r="AC90" s="16">
        <f t="shared" si="20"/>
        <v>0</v>
      </c>
      <c r="AD90" s="16">
        <f t="shared" si="20"/>
        <v>2</v>
      </c>
      <c r="AE90" s="16">
        <f t="shared" si="20"/>
        <v>12</v>
      </c>
      <c r="AF90" s="16">
        <f t="shared" si="20"/>
        <v>10</v>
      </c>
      <c r="AG90" s="16">
        <f t="shared" si="20"/>
        <v>0</v>
      </c>
      <c r="AH90" s="16">
        <f t="shared" si="20"/>
        <v>2</v>
      </c>
      <c r="AI90" s="16">
        <f t="shared" si="20"/>
        <v>13</v>
      </c>
      <c r="AJ90" s="17"/>
    </row>
    <row r="91" spans="2:36">
      <c r="B91" s="18" t="s">
        <v>141</v>
      </c>
      <c r="C91" s="16"/>
      <c r="D91" s="16"/>
      <c r="E91" s="16">
        <f>E73</f>
        <v>0</v>
      </c>
      <c r="F91" s="16">
        <f t="shared" ref="F91:AI91" si="21">F73</f>
        <v>0</v>
      </c>
      <c r="G91" s="16">
        <f t="shared" si="21"/>
        <v>0</v>
      </c>
      <c r="H91" s="16">
        <f t="shared" si="21"/>
        <v>0</v>
      </c>
      <c r="I91" s="16">
        <f t="shared" si="21"/>
        <v>0</v>
      </c>
      <c r="J91" s="16">
        <f t="shared" si="21"/>
        <v>0</v>
      </c>
      <c r="K91" s="16">
        <f t="shared" si="21"/>
        <v>0</v>
      </c>
      <c r="L91" s="16">
        <f t="shared" si="21"/>
        <v>0</v>
      </c>
      <c r="M91" s="16">
        <f t="shared" si="21"/>
        <v>0</v>
      </c>
      <c r="N91" s="16">
        <f t="shared" si="21"/>
        <v>0</v>
      </c>
      <c r="O91" s="16">
        <f t="shared" si="21"/>
        <v>0</v>
      </c>
      <c r="P91" s="16">
        <f t="shared" si="21"/>
        <v>0</v>
      </c>
      <c r="Q91" s="16">
        <f t="shared" si="21"/>
        <v>0</v>
      </c>
      <c r="R91" s="16">
        <f t="shared" si="21"/>
        <v>0</v>
      </c>
      <c r="S91" s="16">
        <f t="shared" si="21"/>
        <v>0</v>
      </c>
      <c r="T91" s="16">
        <f t="shared" si="21"/>
        <v>0</v>
      </c>
      <c r="U91" s="16">
        <f t="shared" si="21"/>
        <v>0</v>
      </c>
      <c r="V91" s="16">
        <f t="shared" si="21"/>
        <v>0</v>
      </c>
      <c r="W91" s="16">
        <f t="shared" si="21"/>
        <v>0</v>
      </c>
      <c r="X91" s="16">
        <f t="shared" si="21"/>
        <v>0</v>
      </c>
      <c r="Y91" s="16">
        <f t="shared" si="21"/>
        <v>0</v>
      </c>
      <c r="Z91" s="16">
        <f t="shared" si="21"/>
        <v>0</v>
      </c>
      <c r="AA91" s="16">
        <f t="shared" si="21"/>
        <v>0</v>
      </c>
      <c r="AB91" s="16">
        <f t="shared" si="21"/>
        <v>0</v>
      </c>
      <c r="AC91" s="16">
        <f t="shared" si="21"/>
        <v>0</v>
      </c>
      <c r="AD91" s="16">
        <f t="shared" si="21"/>
        <v>0</v>
      </c>
      <c r="AE91" s="16">
        <f t="shared" si="21"/>
        <v>0</v>
      </c>
      <c r="AF91" s="16">
        <f t="shared" si="21"/>
        <v>0</v>
      </c>
      <c r="AG91" s="16">
        <f t="shared" si="21"/>
        <v>0</v>
      </c>
      <c r="AH91" s="16">
        <f t="shared" si="21"/>
        <v>0</v>
      </c>
      <c r="AI91" s="16">
        <f t="shared" si="21"/>
        <v>0</v>
      </c>
      <c r="AJ91" s="17"/>
    </row>
    <row r="92" spans="2:36">
      <c r="B92" s="15" t="s">
        <v>61</v>
      </c>
      <c r="C92" s="16"/>
      <c r="D92" s="16"/>
      <c r="E92" s="16">
        <f>SUM(E93:E96)</f>
        <v>0</v>
      </c>
      <c r="F92" s="16">
        <f t="shared" ref="F92:AI92" si="22">SUM(F93:F96)</f>
        <v>11</v>
      </c>
      <c r="G92" s="16">
        <f t="shared" si="22"/>
        <v>43</v>
      </c>
      <c r="H92" s="16">
        <f t="shared" si="22"/>
        <v>39</v>
      </c>
      <c r="I92" s="16">
        <f t="shared" si="22"/>
        <v>37</v>
      </c>
      <c r="J92" s="16">
        <f t="shared" si="22"/>
        <v>26</v>
      </c>
      <c r="K92" s="16">
        <f t="shared" si="22"/>
        <v>0</v>
      </c>
      <c r="L92" s="16">
        <f t="shared" si="22"/>
        <v>0</v>
      </c>
      <c r="M92" s="16">
        <f t="shared" si="22"/>
        <v>51</v>
      </c>
      <c r="N92" s="16">
        <f t="shared" si="22"/>
        <v>36</v>
      </c>
      <c r="O92" s="16">
        <f t="shared" si="22"/>
        <v>16</v>
      </c>
      <c r="P92" s="16">
        <f t="shared" si="22"/>
        <v>31</v>
      </c>
      <c r="Q92" s="16">
        <f t="shared" si="22"/>
        <v>27</v>
      </c>
      <c r="R92" s="16">
        <f t="shared" si="22"/>
        <v>0</v>
      </c>
      <c r="S92" s="16">
        <f t="shared" si="22"/>
        <v>0</v>
      </c>
      <c r="T92" s="16">
        <f t="shared" si="22"/>
        <v>61</v>
      </c>
      <c r="U92" s="16">
        <f t="shared" si="22"/>
        <v>36</v>
      </c>
      <c r="V92" s="16">
        <f t="shared" si="22"/>
        <v>33</v>
      </c>
      <c r="W92" s="16">
        <f t="shared" si="22"/>
        <v>15</v>
      </c>
      <c r="X92" s="16">
        <f t="shared" si="22"/>
        <v>32</v>
      </c>
      <c r="Y92" s="16">
        <f t="shared" si="22"/>
        <v>0</v>
      </c>
      <c r="Z92" s="16">
        <f t="shared" si="22"/>
        <v>0</v>
      </c>
      <c r="AA92" s="16">
        <f t="shared" si="22"/>
        <v>0</v>
      </c>
      <c r="AB92" s="16">
        <f t="shared" si="22"/>
        <v>0</v>
      </c>
      <c r="AC92" s="16">
        <f t="shared" si="22"/>
        <v>0</v>
      </c>
      <c r="AD92" s="16">
        <f t="shared" si="22"/>
        <v>14</v>
      </c>
      <c r="AE92" s="16">
        <f t="shared" si="22"/>
        <v>61</v>
      </c>
      <c r="AF92" s="16">
        <f t="shared" si="22"/>
        <v>45</v>
      </c>
      <c r="AG92" s="16">
        <f t="shared" si="22"/>
        <v>0</v>
      </c>
      <c r="AH92" s="16">
        <f t="shared" si="22"/>
        <v>3</v>
      </c>
      <c r="AI92" s="16">
        <f t="shared" si="22"/>
        <v>6</v>
      </c>
      <c r="AJ92" s="17">
        <f>SUM(E92:P92)</f>
        <v>290</v>
      </c>
    </row>
    <row r="93" spans="2:36">
      <c r="B93" s="18" t="s">
        <v>65</v>
      </c>
      <c r="C93" s="16"/>
      <c r="D93" s="16"/>
      <c r="E93" s="16">
        <f>(E67)</f>
        <v>0</v>
      </c>
      <c r="F93" s="16">
        <f t="shared" ref="F93:AI93" si="23">(F67)</f>
        <v>2</v>
      </c>
      <c r="G93" s="16">
        <f t="shared" si="23"/>
        <v>35</v>
      </c>
      <c r="H93" s="16">
        <f t="shared" si="23"/>
        <v>30</v>
      </c>
      <c r="I93" s="16">
        <f t="shared" si="23"/>
        <v>24</v>
      </c>
      <c r="J93" s="16">
        <f t="shared" si="23"/>
        <v>17</v>
      </c>
      <c r="K93" s="16">
        <f t="shared" si="23"/>
        <v>0</v>
      </c>
      <c r="L93" s="16">
        <f t="shared" si="23"/>
        <v>0</v>
      </c>
      <c r="M93" s="16">
        <f t="shared" si="23"/>
        <v>39</v>
      </c>
      <c r="N93" s="16">
        <f t="shared" si="23"/>
        <v>25</v>
      </c>
      <c r="O93" s="16">
        <f t="shared" si="23"/>
        <v>4</v>
      </c>
      <c r="P93" s="16">
        <f t="shared" si="23"/>
        <v>26</v>
      </c>
      <c r="Q93" s="16">
        <f t="shared" si="23"/>
        <v>17</v>
      </c>
      <c r="R93" s="16">
        <f t="shared" si="23"/>
        <v>0</v>
      </c>
      <c r="S93" s="16">
        <f t="shared" si="23"/>
        <v>0</v>
      </c>
      <c r="T93" s="16">
        <f t="shared" si="23"/>
        <v>46</v>
      </c>
      <c r="U93" s="16">
        <f t="shared" si="23"/>
        <v>26</v>
      </c>
      <c r="V93" s="16">
        <f t="shared" si="23"/>
        <v>23</v>
      </c>
      <c r="W93" s="16">
        <f t="shared" si="23"/>
        <v>8</v>
      </c>
      <c r="X93" s="16">
        <f t="shared" si="23"/>
        <v>20</v>
      </c>
      <c r="Y93" s="16">
        <f t="shared" si="23"/>
        <v>0</v>
      </c>
      <c r="Z93" s="16">
        <f t="shared" si="23"/>
        <v>0</v>
      </c>
      <c r="AA93" s="16">
        <f t="shared" si="23"/>
        <v>0</v>
      </c>
      <c r="AB93" s="16">
        <f t="shared" si="23"/>
        <v>0</v>
      </c>
      <c r="AC93" s="16">
        <f t="shared" si="23"/>
        <v>0</v>
      </c>
      <c r="AD93" s="16">
        <f t="shared" si="23"/>
        <v>2</v>
      </c>
      <c r="AE93" s="16">
        <f t="shared" si="23"/>
        <v>48</v>
      </c>
      <c r="AF93" s="16">
        <f t="shared" si="23"/>
        <v>34</v>
      </c>
      <c r="AG93" s="16">
        <f t="shared" si="23"/>
        <v>0</v>
      </c>
      <c r="AH93" s="16">
        <f t="shared" si="23"/>
        <v>0</v>
      </c>
      <c r="AI93" s="16">
        <f t="shared" si="23"/>
        <v>0</v>
      </c>
      <c r="AJ93" s="17"/>
    </row>
    <row r="94" spans="2:36">
      <c r="B94" s="18" t="s">
        <v>68</v>
      </c>
      <c r="C94" s="16"/>
      <c r="D94" s="16"/>
      <c r="E94" s="16">
        <f>E69</f>
        <v>0</v>
      </c>
      <c r="F94" s="16">
        <f t="shared" ref="F94:AI94" si="24">F69</f>
        <v>7</v>
      </c>
      <c r="G94" s="16">
        <f t="shared" si="24"/>
        <v>7</v>
      </c>
      <c r="H94" s="16">
        <f t="shared" si="24"/>
        <v>8</v>
      </c>
      <c r="I94" s="16">
        <f t="shared" si="24"/>
        <v>12</v>
      </c>
      <c r="J94" s="16">
        <f t="shared" si="24"/>
        <v>8</v>
      </c>
      <c r="K94" s="16">
        <f t="shared" si="24"/>
        <v>0</v>
      </c>
      <c r="L94" s="16">
        <f t="shared" si="24"/>
        <v>0</v>
      </c>
      <c r="M94" s="16">
        <f t="shared" si="24"/>
        <v>11</v>
      </c>
      <c r="N94" s="16">
        <f t="shared" si="24"/>
        <v>10</v>
      </c>
      <c r="O94" s="16">
        <f t="shared" si="24"/>
        <v>12</v>
      </c>
      <c r="P94" s="16">
        <f t="shared" si="24"/>
        <v>4</v>
      </c>
      <c r="Q94" s="16">
        <f t="shared" si="24"/>
        <v>9</v>
      </c>
      <c r="R94" s="16">
        <f t="shared" si="24"/>
        <v>0</v>
      </c>
      <c r="S94" s="16">
        <f t="shared" si="24"/>
        <v>0</v>
      </c>
      <c r="T94" s="16">
        <f t="shared" si="24"/>
        <v>13</v>
      </c>
      <c r="U94" s="16">
        <f t="shared" si="24"/>
        <v>10</v>
      </c>
      <c r="V94" s="16">
        <f t="shared" si="24"/>
        <v>9</v>
      </c>
      <c r="W94" s="16">
        <f t="shared" si="24"/>
        <v>6</v>
      </c>
      <c r="X94" s="16">
        <f t="shared" si="24"/>
        <v>8</v>
      </c>
      <c r="Y94" s="16">
        <f t="shared" si="24"/>
        <v>0</v>
      </c>
      <c r="Z94" s="16">
        <f t="shared" si="24"/>
        <v>0</v>
      </c>
      <c r="AA94" s="16">
        <f t="shared" si="24"/>
        <v>0</v>
      </c>
      <c r="AB94" s="16">
        <f t="shared" si="24"/>
        <v>0</v>
      </c>
      <c r="AC94" s="16">
        <f t="shared" si="24"/>
        <v>0</v>
      </c>
      <c r="AD94" s="16">
        <f t="shared" si="24"/>
        <v>13</v>
      </c>
      <c r="AE94" s="16">
        <f t="shared" si="24"/>
        <v>12</v>
      </c>
      <c r="AF94" s="16">
        <f t="shared" si="24"/>
        <v>10</v>
      </c>
      <c r="AG94" s="16">
        <f t="shared" si="24"/>
        <v>0</v>
      </c>
      <c r="AH94" s="16">
        <f t="shared" si="24"/>
        <v>3</v>
      </c>
      <c r="AI94" s="16">
        <f t="shared" si="24"/>
        <v>5</v>
      </c>
      <c r="AJ94" s="17"/>
    </row>
    <row r="95" spans="2:36">
      <c r="B95" s="18" t="s">
        <v>96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7"/>
    </row>
    <row r="96" spans="2:36">
      <c r="B96" s="18" t="s">
        <v>69</v>
      </c>
      <c r="C96" s="16"/>
      <c r="D96" s="16"/>
      <c r="E96" s="16">
        <f>E70</f>
        <v>0</v>
      </c>
      <c r="F96" s="16">
        <f t="shared" ref="F96:AI96" si="25">F70</f>
        <v>2</v>
      </c>
      <c r="G96" s="16">
        <f t="shared" si="25"/>
        <v>1</v>
      </c>
      <c r="H96" s="16">
        <f t="shared" si="25"/>
        <v>1</v>
      </c>
      <c r="I96" s="16">
        <f t="shared" si="25"/>
        <v>1</v>
      </c>
      <c r="J96" s="16">
        <f t="shared" si="25"/>
        <v>1</v>
      </c>
      <c r="K96" s="16">
        <f t="shared" si="25"/>
        <v>0</v>
      </c>
      <c r="L96" s="16">
        <f t="shared" si="25"/>
        <v>0</v>
      </c>
      <c r="M96" s="16">
        <f t="shared" si="25"/>
        <v>1</v>
      </c>
      <c r="N96" s="16">
        <f t="shared" si="25"/>
        <v>1</v>
      </c>
      <c r="O96" s="16">
        <f t="shared" si="25"/>
        <v>0</v>
      </c>
      <c r="P96" s="16">
        <f t="shared" si="25"/>
        <v>1</v>
      </c>
      <c r="Q96" s="16">
        <f t="shared" si="25"/>
        <v>1</v>
      </c>
      <c r="R96" s="16">
        <f t="shared" si="25"/>
        <v>0</v>
      </c>
      <c r="S96" s="16">
        <f t="shared" si="25"/>
        <v>0</v>
      </c>
      <c r="T96" s="16">
        <f t="shared" si="25"/>
        <v>2</v>
      </c>
      <c r="U96" s="16">
        <f t="shared" si="25"/>
        <v>0</v>
      </c>
      <c r="V96" s="16">
        <f t="shared" si="25"/>
        <v>1</v>
      </c>
      <c r="W96" s="16">
        <f t="shared" si="25"/>
        <v>1</v>
      </c>
      <c r="X96" s="16">
        <f t="shared" si="25"/>
        <v>4</v>
      </c>
      <c r="Y96" s="16">
        <f t="shared" si="25"/>
        <v>0</v>
      </c>
      <c r="Z96" s="16">
        <f t="shared" si="25"/>
        <v>0</v>
      </c>
      <c r="AA96" s="16">
        <f t="shared" si="25"/>
        <v>0</v>
      </c>
      <c r="AB96" s="16">
        <f t="shared" si="25"/>
        <v>0</v>
      </c>
      <c r="AC96" s="16">
        <f t="shared" si="25"/>
        <v>0</v>
      </c>
      <c r="AD96" s="16">
        <f t="shared" si="25"/>
        <v>-1</v>
      </c>
      <c r="AE96" s="16">
        <f t="shared" si="25"/>
        <v>1</v>
      </c>
      <c r="AF96" s="16">
        <f t="shared" si="25"/>
        <v>1</v>
      </c>
      <c r="AG96" s="16">
        <f t="shared" si="25"/>
        <v>0</v>
      </c>
      <c r="AH96" s="16">
        <f t="shared" si="25"/>
        <v>0</v>
      </c>
      <c r="AI96" s="16">
        <f t="shared" si="25"/>
        <v>1</v>
      </c>
      <c r="AJ96" s="17"/>
    </row>
    <row r="97" spans="1:36">
      <c r="A97" s="3" t="s">
        <v>120</v>
      </c>
      <c r="B97" s="15" t="s">
        <v>72</v>
      </c>
      <c r="C97" s="16"/>
      <c r="D97" s="16"/>
      <c r="E97" s="16">
        <f>SUM(E98:E99)</f>
        <v>0</v>
      </c>
      <c r="F97" s="16">
        <f t="shared" ref="F97:AI97" si="26">SUM(F98:F99)</f>
        <v>-79</v>
      </c>
      <c r="G97" s="16">
        <f t="shared" si="26"/>
        <v>-49</v>
      </c>
      <c r="H97" s="16">
        <f t="shared" si="26"/>
        <v>-28</v>
      </c>
      <c r="I97" s="16">
        <f t="shared" si="26"/>
        <v>-26</v>
      </c>
      <c r="J97" s="16">
        <f t="shared" si="26"/>
        <v>-19</v>
      </c>
      <c r="K97" s="16">
        <f t="shared" si="26"/>
        <v>0</v>
      </c>
      <c r="L97" s="16">
        <f t="shared" si="26"/>
        <v>-0.97212602212615007</v>
      </c>
      <c r="M97" s="16">
        <f t="shared" si="26"/>
        <v>-140.32133927027459</v>
      </c>
      <c r="N97" s="16">
        <f t="shared" si="26"/>
        <v>-40.117115957947782</v>
      </c>
      <c r="O97" s="16">
        <f t="shared" si="26"/>
        <v>-17</v>
      </c>
      <c r="P97" s="16">
        <f t="shared" si="26"/>
        <v>-43.545410709958922</v>
      </c>
      <c r="Q97" s="16">
        <f t="shared" si="26"/>
        <v>-31.693149698593544</v>
      </c>
      <c r="R97" s="16">
        <f t="shared" si="26"/>
        <v>0</v>
      </c>
      <c r="S97" s="16">
        <f t="shared" si="26"/>
        <v>0</v>
      </c>
      <c r="T97" s="16">
        <f t="shared" si="26"/>
        <v>-63.892627599243909</v>
      </c>
      <c r="U97" s="16">
        <f t="shared" si="26"/>
        <v>59.075240793201367</v>
      </c>
      <c r="V97" s="16">
        <f t="shared" si="26"/>
        <v>0</v>
      </c>
      <c r="W97" s="16">
        <f t="shared" si="26"/>
        <v>-12.521702179323739</v>
      </c>
      <c r="X97" s="16">
        <f t="shared" si="26"/>
        <v>-77.459150969918767</v>
      </c>
      <c r="Y97" s="16">
        <f t="shared" si="26"/>
        <v>0</v>
      </c>
      <c r="Z97" s="16">
        <f t="shared" si="26"/>
        <v>0</v>
      </c>
      <c r="AA97" s="16">
        <f t="shared" si="26"/>
        <v>0</v>
      </c>
      <c r="AB97" s="16">
        <f t="shared" si="26"/>
        <v>0</v>
      </c>
      <c r="AC97" s="16">
        <f t="shared" si="26"/>
        <v>0</v>
      </c>
      <c r="AD97" s="16">
        <f t="shared" si="26"/>
        <v>-89</v>
      </c>
      <c r="AE97" s="16">
        <f t="shared" si="26"/>
        <v>-36.22435473196559</v>
      </c>
      <c r="AF97" s="16">
        <f t="shared" si="26"/>
        <v>-9.4188515709645202</v>
      </c>
      <c r="AG97" s="16">
        <f t="shared" si="26"/>
        <v>0</v>
      </c>
      <c r="AH97" s="16">
        <f t="shared" si="26"/>
        <v>-11</v>
      </c>
      <c r="AI97" s="16">
        <f t="shared" si="26"/>
        <v>60</v>
      </c>
      <c r="AJ97" s="17">
        <f>SUM(E97:P97)</f>
        <v>-442.95599196030741</v>
      </c>
    </row>
    <row r="98" spans="1:36">
      <c r="B98" s="18" t="s">
        <v>73</v>
      </c>
      <c r="C98" s="16"/>
      <c r="D98" s="16"/>
      <c r="E98" s="16">
        <f>E60-E61-E62-E63</f>
        <v>0</v>
      </c>
      <c r="F98" s="16">
        <f t="shared" ref="F98:AI98" si="27">F60-F61-F62-F63</f>
        <v>-95.200000000000728</v>
      </c>
      <c r="G98" s="16">
        <f t="shared" si="27"/>
        <v>-72.100000000000364</v>
      </c>
      <c r="H98" s="16">
        <f t="shared" si="27"/>
        <v>-48.199999999998909</v>
      </c>
      <c r="I98" s="16">
        <f t="shared" si="27"/>
        <v>-45.800000000001091</v>
      </c>
      <c r="J98" s="16">
        <f t="shared" si="27"/>
        <v>-38.699999999998909</v>
      </c>
      <c r="K98" s="16">
        <f t="shared" si="27"/>
        <v>0</v>
      </c>
      <c r="L98" s="16">
        <f t="shared" si="27"/>
        <v>-8.3000000000010914</v>
      </c>
      <c r="M98" s="16">
        <f t="shared" si="27"/>
        <v>-153.69999999999891</v>
      </c>
      <c r="N98" s="16">
        <f t="shared" si="27"/>
        <v>-54.700000000000728</v>
      </c>
      <c r="O98" s="16">
        <f t="shared" si="27"/>
        <v>-39.199999999998909</v>
      </c>
      <c r="P98" s="16">
        <f t="shared" si="27"/>
        <v>-60.600000000000364</v>
      </c>
      <c r="Q98" s="16">
        <f t="shared" si="27"/>
        <v>-47.600000000000364</v>
      </c>
      <c r="R98" s="16">
        <f t="shared" si="27"/>
        <v>0</v>
      </c>
      <c r="S98" s="16">
        <f t="shared" si="27"/>
        <v>0</v>
      </c>
      <c r="T98" s="16">
        <f t="shared" si="27"/>
        <v>-88.600000000000364</v>
      </c>
      <c r="U98" s="16">
        <f t="shared" si="27"/>
        <v>42.200000000000728</v>
      </c>
      <c r="V98" s="16">
        <f t="shared" si="27"/>
        <v>-27.700000000000728</v>
      </c>
      <c r="W98" s="16">
        <f t="shared" si="27"/>
        <v>-30</v>
      </c>
      <c r="X98" s="16">
        <f t="shared" si="27"/>
        <v>-80.600000000000364</v>
      </c>
      <c r="Y98" s="16">
        <f t="shared" si="27"/>
        <v>0</v>
      </c>
      <c r="Z98" s="16">
        <f t="shared" si="27"/>
        <v>0</v>
      </c>
      <c r="AA98" s="16">
        <f t="shared" si="27"/>
        <v>0</v>
      </c>
      <c r="AB98" s="16">
        <f t="shared" si="27"/>
        <v>0</v>
      </c>
      <c r="AC98" s="16">
        <f t="shared" si="27"/>
        <v>0</v>
      </c>
      <c r="AD98" s="16">
        <f t="shared" si="27"/>
        <v>-123.39999999999964</v>
      </c>
      <c r="AE98" s="16">
        <f t="shared" si="27"/>
        <v>-41</v>
      </c>
      <c r="AF98" s="16">
        <f t="shared" si="27"/>
        <v>-15.100000000000364</v>
      </c>
      <c r="AG98" s="16">
        <f t="shared" si="27"/>
        <v>0</v>
      </c>
      <c r="AH98" s="16">
        <f t="shared" si="27"/>
        <v>-41.699999999998909</v>
      </c>
      <c r="AI98" s="16">
        <f t="shared" si="27"/>
        <v>37.799999999999272</v>
      </c>
      <c r="AJ98" s="17"/>
    </row>
    <row r="99" spans="1:36">
      <c r="B99" s="18" t="s">
        <v>74</v>
      </c>
      <c r="C99" s="36">
        <v>0.75</v>
      </c>
      <c r="D99" s="16"/>
      <c r="E99" s="16">
        <f>E61-E103</f>
        <v>0</v>
      </c>
      <c r="F99" s="16">
        <f t="shared" ref="F99:AI99" si="28">F61-F103</f>
        <v>16.200000000000728</v>
      </c>
      <c r="G99" s="16">
        <f t="shared" si="28"/>
        <v>23.100000000000364</v>
      </c>
      <c r="H99" s="16">
        <f t="shared" si="28"/>
        <v>20.199999999998909</v>
      </c>
      <c r="I99" s="16">
        <f t="shared" si="28"/>
        <v>19.800000000001091</v>
      </c>
      <c r="J99" s="16">
        <f t="shared" si="28"/>
        <v>19.699999999998909</v>
      </c>
      <c r="K99" s="16">
        <f t="shared" si="28"/>
        <v>0</v>
      </c>
      <c r="L99" s="16">
        <f t="shared" si="28"/>
        <v>7.3278739778749413</v>
      </c>
      <c r="M99" s="16">
        <f t="shared" si="28"/>
        <v>13.378660729724315</v>
      </c>
      <c r="N99" s="16">
        <f t="shared" si="28"/>
        <v>14.582884042052948</v>
      </c>
      <c r="O99" s="16">
        <f t="shared" si="28"/>
        <v>22.199999999998909</v>
      </c>
      <c r="P99" s="16">
        <f t="shared" si="28"/>
        <v>17.054589290041442</v>
      </c>
      <c r="Q99" s="16">
        <f t="shared" si="28"/>
        <v>15.90685030140682</v>
      </c>
      <c r="R99" s="16">
        <f t="shared" si="28"/>
        <v>0</v>
      </c>
      <c r="S99" s="16">
        <f t="shared" si="28"/>
        <v>0</v>
      </c>
      <c r="T99" s="16">
        <f t="shared" si="28"/>
        <v>24.707372400756459</v>
      </c>
      <c r="U99" s="16">
        <f t="shared" si="28"/>
        <v>16.875240793200639</v>
      </c>
      <c r="V99" s="16">
        <f t="shared" si="28"/>
        <v>27.700000000000728</v>
      </c>
      <c r="W99" s="16">
        <f t="shared" si="28"/>
        <v>17.478297820676261</v>
      </c>
      <c r="X99" s="16">
        <f t="shared" si="28"/>
        <v>3.1408490300815899</v>
      </c>
      <c r="Y99" s="16">
        <f t="shared" si="28"/>
        <v>0</v>
      </c>
      <c r="Z99" s="16">
        <f t="shared" si="28"/>
        <v>0</v>
      </c>
      <c r="AA99" s="16">
        <f t="shared" si="28"/>
        <v>0</v>
      </c>
      <c r="AB99" s="16">
        <f t="shared" si="28"/>
        <v>0</v>
      </c>
      <c r="AC99" s="16">
        <f t="shared" si="28"/>
        <v>0</v>
      </c>
      <c r="AD99" s="16">
        <f t="shared" si="28"/>
        <v>34.399999999999636</v>
      </c>
      <c r="AE99" s="16">
        <f t="shared" si="28"/>
        <v>4.7756452680344132</v>
      </c>
      <c r="AF99" s="16">
        <f t="shared" si="28"/>
        <v>5.6811484290358436</v>
      </c>
      <c r="AG99" s="16">
        <f t="shared" si="28"/>
        <v>0</v>
      </c>
      <c r="AH99" s="16">
        <f t="shared" si="28"/>
        <v>30.699999999998909</v>
      </c>
      <c r="AI99" s="16">
        <f t="shared" si="28"/>
        <v>22.200000000000728</v>
      </c>
      <c r="AJ99" s="17"/>
    </row>
    <row r="100" spans="1:36">
      <c r="B100" s="15" t="s">
        <v>75</v>
      </c>
      <c r="C100" s="16"/>
      <c r="D100" s="16"/>
      <c r="E100" s="16">
        <f>SUM(E101:E103)</f>
        <v>0</v>
      </c>
      <c r="F100" s="16">
        <f t="shared" ref="F100:AI100" si="29">SUM(F101:F103)</f>
        <v>85</v>
      </c>
      <c r="G100" s="16">
        <f t="shared" si="29"/>
        <v>113</v>
      </c>
      <c r="H100" s="16">
        <f t="shared" si="29"/>
        <v>91</v>
      </c>
      <c r="I100" s="16">
        <f t="shared" si="29"/>
        <v>70</v>
      </c>
      <c r="J100" s="16">
        <f t="shared" si="29"/>
        <v>75</v>
      </c>
      <c r="K100" s="16">
        <f t="shared" si="29"/>
        <v>0</v>
      </c>
      <c r="L100" s="16">
        <f t="shared" si="29"/>
        <v>0.97212602212615007</v>
      </c>
      <c r="M100" s="16">
        <f t="shared" si="29"/>
        <v>166.32133927027459</v>
      </c>
      <c r="N100" s="16">
        <f t="shared" si="29"/>
        <v>114.11711595794777</v>
      </c>
      <c r="O100" s="16">
        <f t="shared" si="29"/>
        <v>95</v>
      </c>
      <c r="P100" s="16">
        <f t="shared" si="29"/>
        <v>96.545410709958915</v>
      </c>
      <c r="Q100" s="16">
        <f t="shared" si="29"/>
        <v>81.693149698593544</v>
      </c>
      <c r="R100" s="16">
        <f t="shared" si="29"/>
        <v>0</v>
      </c>
      <c r="S100" s="16">
        <f t="shared" si="29"/>
        <v>0</v>
      </c>
      <c r="T100" s="16">
        <f t="shared" si="29"/>
        <v>74.892627599243909</v>
      </c>
      <c r="U100" s="16">
        <f t="shared" si="29"/>
        <v>58.924759206798633</v>
      </c>
      <c r="V100" s="16">
        <f t="shared" si="29"/>
        <v>64</v>
      </c>
      <c r="W100" s="16">
        <f t="shared" si="29"/>
        <v>64.521702179323739</v>
      </c>
      <c r="X100" s="16">
        <f t="shared" si="29"/>
        <v>110.45915096991877</v>
      </c>
      <c r="Y100" s="16">
        <f t="shared" si="29"/>
        <v>0</v>
      </c>
      <c r="Z100" s="16">
        <f t="shared" si="29"/>
        <v>0</v>
      </c>
      <c r="AA100" s="16">
        <f t="shared" si="29"/>
        <v>0</v>
      </c>
      <c r="AB100" s="16">
        <f t="shared" si="29"/>
        <v>0</v>
      </c>
      <c r="AC100" s="16">
        <f t="shared" si="29"/>
        <v>0</v>
      </c>
      <c r="AD100" s="16">
        <f t="shared" si="29"/>
        <v>97</v>
      </c>
      <c r="AE100" s="16">
        <f t="shared" si="29"/>
        <v>101.22435473196559</v>
      </c>
      <c r="AF100" s="16">
        <f t="shared" si="29"/>
        <v>72.41885157096452</v>
      </c>
      <c r="AG100" s="16">
        <f t="shared" si="29"/>
        <v>0</v>
      </c>
      <c r="AH100" s="16">
        <f t="shared" si="29"/>
        <v>16</v>
      </c>
      <c r="AI100" s="16">
        <f t="shared" si="29"/>
        <v>27</v>
      </c>
      <c r="AJ100" s="17"/>
    </row>
    <row r="101" spans="1:36">
      <c r="B101" s="18" t="s">
        <v>66</v>
      </c>
      <c r="C101" s="16"/>
      <c r="D101" s="16"/>
      <c r="E101" s="16">
        <f>E62</f>
        <v>0</v>
      </c>
      <c r="F101" s="16">
        <f t="shared" ref="F101:AI102" si="30">F62</f>
        <v>0</v>
      </c>
      <c r="G101" s="16">
        <f t="shared" si="30"/>
        <v>13</v>
      </c>
      <c r="H101" s="16">
        <f t="shared" si="30"/>
        <v>17</v>
      </c>
      <c r="I101" s="16">
        <f t="shared" si="30"/>
        <v>4</v>
      </c>
      <c r="J101" s="16">
        <f t="shared" si="30"/>
        <v>7</v>
      </c>
      <c r="K101" s="16">
        <f t="shared" si="30"/>
        <v>0</v>
      </c>
      <c r="L101" s="16">
        <f t="shared" si="30"/>
        <v>0</v>
      </c>
      <c r="M101" s="16">
        <f t="shared" si="30"/>
        <v>78</v>
      </c>
      <c r="N101" s="16">
        <f t="shared" si="30"/>
        <v>7</v>
      </c>
      <c r="O101" s="16">
        <f t="shared" si="30"/>
        <v>2</v>
      </c>
      <c r="P101" s="16">
        <f t="shared" si="30"/>
        <v>5</v>
      </c>
      <c r="Q101" s="16">
        <f t="shared" si="30"/>
        <v>7</v>
      </c>
      <c r="R101" s="16">
        <f t="shared" si="30"/>
        <v>0</v>
      </c>
      <c r="S101" s="16">
        <f t="shared" si="30"/>
        <v>0</v>
      </c>
      <c r="T101" s="16">
        <f t="shared" si="30"/>
        <v>5</v>
      </c>
      <c r="U101" s="16">
        <f t="shared" si="30"/>
        <v>9</v>
      </c>
      <c r="V101" s="16">
        <f t="shared" si="30"/>
        <v>5</v>
      </c>
      <c r="W101" s="16">
        <f t="shared" si="30"/>
        <v>2</v>
      </c>
      <c r="X101" s="16">
        <f t="shared" si="30"/>
        <v>8</v>
      </c>
      <c r="Y101" s="16">
        <f t="shared" si="30"/>
        <v>0</v>
      </c>
      <c r="Z101" s="16">
        <f t="shared" si="30"/>
        <v>0</v>
      </c>
      <c r="AA101" s="16">
        <f t="shared" si="30"/>
        <v>0</v>
      </c>
      <c r="AB101" s="16">
        <f t="shared" si="30"/>
        <v>0</v>
      </c>
      <c r="AC101" s="16">
        <f t="shared" si="30"/>
        <v>0</v>
      </c>
      <c r="AD101" s="16">
        <f t="shared" si="30"/>
        <v>0</v>
      </c>
      <c r="AE101" s="16">
        <f t="shared" si="30"/>
        <v>10</v>
      </c>
      <c r="AF101" s="16">
        <f t="shared" si="30"/>
        <v>6</v>
      </c>
      <c r="AG101" s="16">
        <f t="shared" si="30"/>
        <v>0</v>
      </c>
      <c r="AH101" s="16">
        <f t="shared" si="30"/>
        <v>0</v>
      </c>
      <c r="AI101" s="16">
        <f t="shared" si="30"/>
        <v>0</v>
      </c>
      <c r="AJ101" s="17"/>
    </row>
    <row r="102" spans="1:36">
      <c r="B102" s="18" t="s">
        <v>67</v>
      </c>
      <c r="C102" s="16"/>
      <c r="D102" s="16"/>
      <c r="E102" s="16">
        <f>E63</f>
        <v>0</v>
      </c>
      <c r="F102" s="16">
        <f t="shared" si="30"/>
        <v>85</v>
      </c>
      <c r="G102" s="16">
        <f t="shared" si="30"/>
        <v>100</v>
      </c>
      <c r="H102" s="16">
        <f t="shared" si="30"/>
        <v>74</v>
      </c>
      <c r="I102" s="16">
        <f t="shared" si="30"/>
        <v>66</v>
      </c>
      <c r="J102" s="16">
        <f t="shared" si="30"/>
        <v>68</v>
      </c>
      <c r="K102" s="16">
        <f t="shared" si="30"/>
        <v>0</v>
      </c>
      <c r="L102" s="16">
        <f t="shared" si="30"/>
        <v>0</v>
      </c>
      <c r="M102" s="16">
        <f t="shared" si="30"/>
        <v>82</v>
      </c>
      <c r="N102" s="16">
        <f t="shared" si="30"/>
        <v>102</v>
      </c>
      <c r="O102" s="16">
        <f t="shared" si="30"/>
        <v>93</v>
      </c>
      <c r="P102" s="16">
        <f t="shared" si="30"/>
        <v>84</v>
      </c>
      <c r="Q102" s="16">
        <f t="shared" si="30"/>
        <v>68</v>
      </c>
      <c r="R102" s="16">
        <f t="shared" si="30"/>
        <v>0</v>
      </c>
      <c r="S102" s="16">
        <f t="shared" si="30"/>
        <v>0</v>
      </c>
      <c r="T102" s="16">
        <f t="shared" si="30"/>
        <v>66</v>
      </c>
      <c r="U102" s="16">
        <f t="shared" si="30"/>
        <v>42</v>
      </c>
      <c r="V102" s="16">
        <f t="shared" si="30"/>
        <v>59</v>
      </c>
      <c r="W102" s="16">
        <f t="shared" si="30"/>
        <v>55</v>
      </c>
      <c r="X102" s="16">
        <f t="shared" si="30"/>
        <v>86</v>
      </c>
      <c r="Y102" s="16">
        <f t="shared" si="30"/>
        <v>0</v>
      </c>
      <c r="Z102" s="16">
        <f t="shared" si="30"/>
        <v>0</v>
      </c>
      <c r="AA102" s="16">
        <f t="shared" si="30"/>
        <v>0</v>
      </c>
      <c r="AB102" s="16">
        <f t="shared" si="30"/>
        <v>0</v>
      </c>
      <c r="AC102" s="16">
        <f t="shared" si="30"/>
        <v>0</v>
      </c>
      <c r="AD102" s="16">
        <f t="shared" si="30"/>
        <v>97</v>
      </c>
      <c r="AE102" s="16">
        <f t="shared" si="30"/>
        <v>64</v>
      </c>
      <c r="AF102" s="16">
        <f t="shared" si="30"/>
        <v>49</v>
      </c>
      <c r="AG102" s="16">
        <f t="shared" si="30"/>
        <v>0</v>
      </c>
      <c r="AH102" s="16">
        <f t="shared" si="30"/>
        <v>16</v>
      </c>
      <c r="AI102" s="16">
        <f t="shared" si="30"/>
        <v>27</v>
      </c>
      <c r="AJ102" s="17"/>
    </row>
    <row r="103" spans="1:36">
      <c r="B103" s="18" t="s">
        <v>76</v>
      </c>
      <c r="C103" s="36"/>
      <c r="D103" s="16"/>
      <c r="E103" s="16">
        <f>SUM(E104:E106)</f>
        <v>0</v>
      </c>
      <c r="F103" s="16">
        <f t="shared" ref="F103:AI103" si="31">SUM(F104:F106)</f>
        <v>0</v>
      </c>
      <c r="G103" s="16">
        <f t="shared" si="31"/>
        <v>0</v>
      </c>
      <c r="H103" s="16">
        <f t="shared" si="31"/>
        <v>0</v>
      </c>
      <c r="I103" s="16">
        <f t="shared" si="31"/>
        <v>0</v>
      </c>
      <c r="J103" s="16">
        <f t="shared" si="31"/>
        <v>0</v>
      </c>
      <c r="K103" s="16">
        <f t="shared" si="31"/>
        <v>0</v>
      </c>
      <c r="L103" s="16">
        <f t="shared" si="31"/>
        <v>0.97212602212615007</v>
      </c>
      <c r="M103" s="16">
        <f t="shared" si="31"/>
        <v>6.3213392702745939</v>
      </c>
      <c r="N103" s="16">
        <f t="shared" si="31"/>
        <v>5.1171159579477798</v>
      </c>
      <c r="O103" s="16">
        <f t="shared" si="31"/>
        <v>0</v>
      </c>
      <c r="P103" s="16">
        <f t="shared" si="31"/>
        <v>7.5454107099589205</v>
      </c>
      <c r="Q103" s="16">
        <f t="shared" si="31"/>
        <v>6.6931496985935448</v>
      </c>
      <c r="R103" s="16">
        <f t="shared" si="31"/>
        <v>0</v>
      </c>
      <c r="S103" s="16">
        <f t="shared" si="31"/>
        <v>0</v>
      </c>
      <c r="T103" s="16">
        <f t="shared" si="31"/>
        <v>3.8926275992439057</v>
      </c>
      <c r="U103" s="16">
        <f t="shared" si="31"/>
        <v>7.924759206798635</v>
      </c>
      <c r="V103" s="16">
        <f t="shared" si="31"/>
        <v>0</v>
      </c>
      <c r="W103" s="16">
        <f t="shared" si="31"/>
        <v>7.5217021793237411</v>
      </c>
      <c r="X103" s="16">
        <f t="shared" si="31"/>
        <v>16.459150969918774</v>
      </c>
      <c r="Y103" s="16">
        <f t="shared" si="31"/>
        <v>0</v>
      </c>
      <c r="Z103" s="16">
        <f t="shared" si="31"/>
        <v>0</v>
      </c>
      <c r="AA103" s="16">
        <f t="shared" si="31"/>
        <v>0</v>
      </c>
      <c r="AB103" s="16">
        <f t="shared" si="31"/>
        <v>0</v>
      </c>
      <c r="AC103" s="16">
        <f t="shared" si="31"/>
        <v>0</v>
      </c>
      <c r="AD103" s="16">
        <f t="shared" si="31"/>
        <v>0</v>
      </c>
      <c r="AE103" s="16">
        <f t="shared" si="31"/>
        <v>27.224354731965587</v>
      </c>
      <c r="AF103" s="16">
        <f t="shared" si="31"/>
        <v>17.41885157096452</v>
      </c>
      <c r="AG103" s="16">
        <f t="shared" si="31"/>
        <v>0</v>
      </c>
      <c r="AH103" s="16">
        <f t="shared" si="31"/>
        <v>0</v>
      </c>
      <c r="AI103" s="16">
        <f t="shared" si="31"/>
        <v>0</v>
      </c>
      <c r="AJ103" s="17"/>
    </row>
    <row r="104" spans="1:36">
      <c r="B104" s="40" t="s">
        <v>117</v>
      </c>
      <c r="C104" s="36"/>
      <c r="D104" s="16"/>
      <c r="E104" s="16">
        <f>IFERROR(('[1]FEBRUARI 2019'!D$89/'[1]FEBRUARI 2019'!D$86)*E61,0)</f>
        <v>0</v>
      </c>
      <c r="F104" s="16">
        <f>IFERROR(('[1]FEBRUARI 2019'!E$89/'[1]FEBRUARI 2019'!E$86)*F61,0)</f>
        <v>0</v>
      </c>
      <c r="G104" s="16">
        <f>IFERROR(('[1]FEBRUARI 2019'!F$89/'[1]FEBRUARI 2019'!F$86)*G61,0)</f>
        <v>0</v>
      </c>
      <c r="H104" s="16">
        <f>IFERROR(('[1]FEBRUARI 2019'!G$89/'[1]FEBRUARI 2019'!G$86)*H61,0)</f>
        <v>0</v>
      </c>
      <c r="I104" s="16">
        <f>IFERROR(('[1]FEBRUARI 2019'!H$89/'[1]FEBRUARI 2019'!H$86)*I61,0)</f>
        <v>0</v>
      </c>
      <c r="J104" s="16">
        <f>IFERROR(('[1]FEBRUARI 2019'!I$89/'[1]FEBRUARI 2019'!I$86)*J61,0)</f>
        <v>0</v>
      </c>
      <c r="K104" s="16">
        <f>IFERROR(('[1]FEBRUARI 2019'!J$89/'[1]FEBRUARI 2019'!J$86)*K61,0)</f>
        <v>0</v>
      </c>
      <c r="L104" s="16">
        <f>IFERROR(('[1]FEBRUARI 2019'!K$89/'[1]FEBRUARI 2019'!K$86)*L61,0)</f>
        <v>0</v>
      </c>
      <c r="M104" s="16">
        <f>IFERROR(('[1]FEBRUARI 2019'!L$89/'[1]FEBRUARI 2019'!L$86)*M61,0)</f>
        <v>5.4628920975269324</v>
      </c>
      <c r="N104" s="16">
        <f>IFERROR(('[1]FEBRUARI 2019'!M$89/'[1]FEBRUARI 2019'!M$86)*N61,0)</f>
        <v>5.1171159579477798</v>
      </c>
      <c r="O104" s="16">
        <f>IFERROR(('[1]FEBRUARI 2019'!N$89/'[1]FEBRUARI 2019'!N$86)*O61,0)</f>
        <v>0</v>
      </c>
      <c r="P104" s="16">
        <f>IFERROR(('[1]FEBRUARI 2019'!O$89/'[1]FEBRUARI 2019'!O$86)*P61,0)</f>
        <v>7.0223552217107903</v>
      </c>
      <c r="Q104" s="16">
        <f>IFERROR(('[1]FEBRUARI 2019'!P$89/'[1]FEBRUARI 2019'!P$86)*Q61,0)</f>
        <v>6.0744122572003665</v>
      </c>
      <c r="R104" s="16">
        <f>IFERROR(('[1]FEBRUARI 2019'!Q$89/'[1]FEBRUARI 2019'!Q$86)*R61,0)</f>
        <v>0</v>
      </c>
      <c r="S104" s="16">
        <f>IFERROR(('[1]FEBRUARI 2019'!R$89/'[1]FEBRUARI 2019'!R$86)*S61,0)</f>
        <v>0</v>
      </c>
      <c r="T104" s="16">
        <f>IFERROR(('[1]FEBRUARI 2019'!S$89/'[1]FEBRUARI 2019'!S$86)*T61,0)</f>
        <v>0</v>
      </c>
      <c r="U104" s="16">
        <f>IFERROR(('[1]FEBRUARI 2019'!T$89/'[1]FEBRUARI 2019'!T$86)*U61,0)</f>
        <v>0.33722379603398445</v>
      </c>
      <c r="V104" s="16">
        <f>IFERROR(('[1]FEBRUARI 2019'!U$89/'[1]FEBRUARI 2019'!U$86)*V61,0)</f>
        <v>0</v>
      </c>
      <c r="W104" s="16">
        <f>IFERROR(('[1]FEBRUARI 2019'!V$89/'[1]FEBRUARI 2019'!V$86)*W61,0)</f>
        <v>6.9905299581132754</v>
      </c>
      <c r="X104" s="16">
        <f>IFERROR(('[1]FEBRUARI 2019'!W$89/'[1]FEBRUARI 2019'!W$86)*X61,0)</f>
        <v>15.560978352544566</v>
      </c>
      <c r="Y104" s="16">
        <f>IFERROR(('[1]FEBRUARI 2019'!X$89/'[1]FEBRUARI 2019'!X$86)*Y61,0)</f>
        <v>0</v>
      </c>
      <c r="Z104" s="16">
        <f>IFERROR(('[1]FEBRUARI 2019'!Y$89/'[1]FEBRUARI 2019'!Y$86)*Z61,0)</f>
        <v>0</v>
      </c>
      <c r="AA104" s="16">
        <f>IFERROR(('[1]FEBRUARI 2019'!Z$89/'[1]FEBRUARI 2019'!Z$86)*AA61,0)</f>
        <v>0</v>
      </c>
      <c r="AB104" s="16">
        <f>IFERROR(('[1]FEBRUARI 2019'!AA$89/'[1]FEBRUARI 2019'!AA$86)*AB61,0)</f>
        <v>0</v>
      </c>
      <c r="AC104" s="16">
        <f>IFERROR(('[1]FEBRUARI 2019'!AB$89/'[1]FEBRUARI 2019'!AB$86)*AC61,0)</f>
        <v>0</v>
      </c>
      <c r="AD104" s="16">
        <f>IFERROR(('[1]FEBRUARI 2019'!AC$89/'[1]FEBRUARI 2019'!AC$86)*AD61,0)</f>
        <v>0</v>
      </c>
      <c r="AE104" s="16">
        <f>IFERROR(('[1]FEBRUARI 2019'!AD$89/'[1]FEBRUARI 2019'!AD$86)*AE61,0)</f>
        <v>20.637988087359364</v>
      </c>
      <c r="AF104" s="16">
        <f>IFERROR(('[1]FEBRUARI 2019'!AE$89/'[1]FEBRUARI 2019'!AE$86)*AF61,0)</f>
        <v>14.765980498375097</v>
      </c>
      <c r="AG104" s="16">
        <f>IFERROR(('[1]FEBRUARI 2019'!AF$89/'[1]FEBRUARI 2019'!AF$86)*AG61,0)</f>
        <v>0</v>
      </c>
      <c r="AH104" s="16">
        <f>IFERROR(('[1]FEBRUARI 2019'!AG$89/'[1]FEBRUARI 2019'!AG$86)*AH61,0)</f>
        <v>0</v>
      </c>
      <c r="AI104" s="16">
        <f>IFERROR(('[1]FEBRUARI 2019'!AH$89/'[1]FEBRUARI 2019'!AH$86)*AI61,0)</f>
        <v>0</v>
      </c>
      <c r="AJ104" s="17"/>
    </row>
    <row r="105" spans="1:36">
      <c r="B105" s="40" t="s">
        <v>118</v>
      </c>
      <c r="C105" s="36"/>
      <c r="D105" s="16"/>
      <c r="E105" s="16">
        <f>IFERROR('[1]FEBRUARI 2019'!D$91/'[1]FEBRUARI 2019'!D$86*E61,0)</f>
        <v>0</v>
      </c>
      <c r="F105" s="16">
        <f>IFERROR('[1]FEBRUARI 2019'!E$91/'[1]FEBRUARI 2019'!E$86*F61,0)</f>
        <v>0</v>
      </c>
      <c r="G105" s="16">
        <f>IFERROR('[1]FEBRUARI 2019'!F$91/'[1]FEBRUARI 2019'!F$86*G61,0)</f>
        <v>0</v>
      </c>
      <c r="H105" s="16">
        <f>IFERROR('[1]FEBRUARI 2019'!G$91/'[1]FEBRUARI 2019'!G$86*H61,0)</f>
        <v>0</v>
      </c>
      <c r="I105" s="16">
        <f>IFERROR('[1]FEBRUARI 2019'!H$91/'[1]FEBRUARI 2019'!H$86*I61,0)</f>
        <v>0</v>
      </c>
      <c r="J105" s="16">
        <f>IFERROR('[1]FEBRUARI 2019'!I$91/'[1]FEBRUARI 2019'!I$86*J61,0)</f>
        <v>0</v>
      </c>
      <c r="K105" s="16">
        <f>IFERROR('[1]FEBRUARI 2019'!J$91/'[1]FEBRUARI 2019'!J$86*K61,0)</f>
        <v>0</v>
      </c>
      <c r="L105" s="16">
        <f>IFERROR('[1]FEBRUARI 2019'!K$91/'[1]FEBRUARI 2019'!K$86*L61,0)</f>
        <v>0.97212602212615007</v>
      </c>
      <c r="M105" s="16">
        <f>IFERROR('[1]FEBRUARI 2019'!L$91/'[1]FEBRUARI 2019'!L$86*M61,0)</f>
        <v>0.85844717274766125</v>
      </c>
      <c r="N105" s="16">
        <f>IFERROR('[1]FEBRUARI 2019'!M$91/'[1]FEBRUARI 2019'!M$86*N61,0)</f>
        <v>0</v>
      </c>
      <c r="O105" s="16">
        <f>IFERROR('[1]FEBRUARI 2019'!N$91/'[1]FEBRUARI 2019'!N$86*O61,0)</f>
        <v>0</v>
      </c>
      <c r="P105" s="16">
        <f>IFERROR('[1]FEBRUARI 2019'!O$91/'[1]FEBRUARI 2019'!O$86*P61,0)</f>
        <v>0.52305548824812986</v>
      </c>
      <c r="Q105" s="16">
        <f>IFERROR('[1]FEBRUARI 2019'!P$91/'[1]FEBRUARI 2019'!P$86*Q61,0)</f>
        <v>0.61873744139317821</v>
      </c>
      <c r="R105" s="16">
        <f>IFERROR('[1]FEBRUARI 2019'!Q$91/'[1]FEBRUARI 2019'!Q$86*R61,0)</f>
        <v>0</v>
      </c>
      <c r="S105" s="16">
        <f>IFERROR('[1]FEBRUARI 2019'!R$91/'[1]FEBRUARI 2019'!R$86*S61,0)</f>
        <v>0</v>
      </c>
      <c r="T105" s="16">
        <f>IFERROR('[1]FEBRUARI 2019'!S$91/'[1]FEBRUARI 2019'!S$86*T61,0)</f>
        <v>3.8926275992439057</v>
      </c>
      <c r="U105" s="16">
        <f>IFERROR('[1]FEBRUARI 2019'!T$91/'[1]FEBRUARI 2019'!T$86*U61,0)</f>
        <v>7.5875354107646507</v>
      </c>
      <c r="V105" s="16">
        <f>IFERROR('[1]FEBRUARI 2019'!U$91/'[1]FEBRUARI 2019'!U$86*V61,0)</f>
        <v>0</v>
      </c>
      <c r="W105" s="16">
        <f>IFERROR('[1]FEBRUARI 2019'!V$91/'[1]FEBRUARI 2019'!V$86*W61,0)</f>
        <v>0.53117222121046559</v>
      </c>
      <c r="X105" s="16">
        <f>IFERROR('[1]FEBRUARI 2019'!W$91/'[1]FEBRUARI 2019'!W$86*X61,0)</f>
        <v>0.8981726173742085</v>
      </c>
      <c r="Y105" s="16">
        <f>IFERROR('[1]FEBRUARI 2019'!X$91/'[1]FEBRUARI 2019'!X$86*Y61,0)</f>
        <v>0</v>
      </c>
      <c r="Z105" s="16">
        <f>IFERROR('[1]FEBRUARI 2019'!Y$91/'[1]FEBRUARI 2019'!Y$86*Z61,0)</f>
        <v>0</v>
      </c>
      <c r="AA105" s="16">
        <f>IFERROR('[1]FEBRUARI 2019'!Z$91/'[1]FEBRUARI 2019'!Z$86*AA61,0)</f>
        <v>0</v>
      </c>
      <c r="AB105" s="16">
        <f>IFERROR('[1]FEBRUARI 2019'!AA$91/'[1]FEBRUARI 2019'!AA$86*AB61,0)</f>
        <v>0</v>
      </c>
      <c r="AC105" s="16">
        <f>IFERROR('[1]FEBRUARI 2019'!AB$91/'[1]FEBRUARI 2019'!AB$86*AC61,0)</f>
        <v>0</v>
      </c>
      <c r="AD105" s="16">
        <f>IFERROR('[1]FEBRUARI 2019'!AC$91/'[1]FEBRUARI 2019'!AC$86*AD61,0)</f>
        <v>0</v>
      </c>
      <c r="AE105" s="16">
        <f>IFERROR('[1]FEBRUARI 2019'!AD$91/'[1]FEBRUARI 2019'!AD$86*AE61,0)</f>
        <v>6.5863666446062217</v>
      </c>
      <c r="AF105" s="16">
        <f>IFERROR('[1]FEBRUARI 2019'!AE$91/'[1]FEBRUARI 2019'!AE$86*AF61,0)</f>
        <v>2.6528710725894245</v>
      </c>
      <c r="AG105" s="16">
        <f>IFERROR('[1]FEBRUARI 2019'!AF$91/'[1]FEBRUARI 2019'!AF$86*AG61,0)</f>
        <v>0</v>
      </c>
      <c r="AH105" s="16">
        <f>IFERROR('[1]FEBRUARI 2019'!AG$91/'[1]FEBRUARI 2019'!AG$86*AH61,0)</f>
        <v>0</v>
      </c>
      <c r="AI105" s="16">
        <f>IFERROR('[1]FEBRUARI 2019'!AH$91/'[1]FEBRUARI 2019'!AH$86*AI61,0)</f>
        <v>0</v>
      </c>
      <c r="AJ105" s="17"/>
    </row>
    <row r="106" spans="1:36">
      <c r="B106" s="40" t="s">
        <v>119</v>
      </c>
      <c r="C106" s="36"/>
      <c r="D106" s="16"/>
      <c r="E106" s="16">
        <f>IFERROR('[1]FEBRUARI 2019'!D$876/'[1]FEBRUARI 2019'!D$86*E61,0)</f>
        <v>0</v>
      </c>
      <c r="F106" s="16">
        <f>IFERROR('[1]FEBRUARI 2019'!E$876/'[1]FEBRUARI 2019'!E$86*F61,0)</f>
        <v>0</v>
      </c>
      <c r="G106" s="16">
        <f>IFERROR('[1]FEBRUARI 2019'!F$876/'[1]FEBRUARI 2019'!F$86*G61,0)</f>
        <v>0</v>
      </c>
      <c r="H106" s="16">
        <f>IFERROR('[1]FEBRUARI 2019'!G$876/'[1]FEBRUARI 2019'!G$86*H61,0)</f>
        <v>0</v>
      </c>
      <c r="I106" s="16">
        <f>IFERROR('[1]FEBRUARI 2019'!H$876/'[1]FEBRUARI 2019'!H$86*I61,0)</f>
        <v>0</v>
      </c>
      <c r="J106" s="16">
        <f>IFERROR('[1]FEBRUARI 2019'!I$876/'[1]FEBRUARI 2019'!I$86*J61,0)</f>
        <v>0</v>
      </c>
      <c r="K106" s="16">
        <f>IFERROR('[1]FEBRUARI 2019'!J$876/'[1]FEBRUARI 2019'!J$86*K61,0)</f>
        <v>0</v>
      </c>
      <c r="L106" s="16">
        <f>IFERROR('[1]FEBRUARI 2019'!K$876/'[1]FEBRUARI 2019'!K$86*L61,0)</f>
        <v>0</v>
      </c>
      <c r="M106" s="16">
        <f>IFERROR('[1]FEBRUARI 2019'!L$876/'[1]FEBRUARI 2019'!L$86*M61,0)</f>
        <v>0</v>
      </c>
      <c r="N106" s="16">
        <f>IFERROR('[1]FEBRUARI 2019'!M$876/'[1]FEBRUARI 2019'!M$86*N61,0)</f>
        <v>0</v>
      </c>
      <c r="O106" s="16">
        <f>IFERROR('[1]FEBRUARI 2019'!N$876/'[1]FEBRUARI 2019'!N$86*O61,0)</f>
        <v>0</v>
      </c>
      <c r="P106" s="16">
        <f>IFERROR('[1]FEBRUARI 2019'!O$876/'[1]FEBRUARI 2019'!O$86*P61,0)</f>
        <v>0</v>
      </c>
      <c r="Q106" s="16">
        <f>IFERROR('[1]FEBRUARI 2019'!P$876/'[1]FEBRUARI 2019'!P$86*Q61,0)</f>
        <v>0</v>
      </c>
      <c r="R106" s="16">
        <f>IFERROR('[1]FEBRUARI 2019'!Q$876/'[1]FEBRUARI 2019'!Q$86*R61,0)</f>
        <v>0</v>
      </c>
      <c r="S106" s="16">
        <f>IFERROR('[1]FEBRUARI 2019'!R$876/'[1]FEBRUARI 2019'!R$86*S61,0)</f>
        <v>0</v>
      </c>
      <c r="T106" s="16">
        <f>IFERROR('[1]FEBRUARI 2019'!S$876/'[1]FEBRUARI 2019'!S$86*T61,0)</f>
        <v>0</v>
      </c>
      <c r="U106" s="16">
        <f>IFERROR('[1]FEBRUARI 2019'!T$876/'[1]FEBRUARI 2019'!T$86*U61,0)</f>
        <v>0</v>
      </c>
      <c r="V106" s="16">
        <f>IFERROR('[1]FEBRUARI 2019'!U$876/'[1]FEBRUARI 2019'!U$86*V61,0)</f>
        <v>0</v>
      </c>
      <c r="W106" s="16">
        <f>IFERROR('[1]FEBRUARI 2019'!V$876/'[1]FEBRUARI 2019'!V$86*W61,0)</f>
        <v>0</v>
      </c>
      <c r="X106" s="16">
        <f>IFERROR('[1]FEBRUARI 2019'!W$876/'[1]FEBRUARI 2019'!W$86*X61,0)</f>
        <v>0</v>
      </c>
      <c r="Y106" s="16">
        <f>IFERROR('[1]FEBRUARI 2019'!X$876/'[1]FEBRUARI 2019'!X$86*Y61,0)</f>
        <v>0</v>
      </c>
      <c r="Z106" s="16">
        <f>IFERROR('[1]FEBRUARI 2019'!Y$876/'[1]FEBRUARI 2019'!Y$86*Z61,0)</f>
        <v>0</v>
      </c>
      <c r="AA106" s="16">
        <f>IFERROR('[1]FEBRUARI 2019'!Z$876/'[1]FEBRUARI 2019'!Z$86*AA61,0)</f>
        <v>0</v>
      </c>
      <c r="AB106" s="16">
        <f>IFERROR('[1]FEBRUARI 2019'!AA$876/'[1]FEBRUARI 2019'!AA$86*AB61,0)</f>
        <v>0</v>
      </c>
      <c r="AC106" s="16">
        <f>IFERROR('[1]FEBRUARI 2019'!AB$876/'[1]FEBRUARI 2019'!AB$86*AC61,0)</f>
        <v>0</v>
      </c>
      <c r="AD106" s="16">
        <f>IFERROR('[1]FEBRUARI 2019'!AC$876/'[1]FEBRUARI 2019'!AC$86*AD61,0)</f>
        <v>0</v>
      </c>
      <c r="AE106" s="16">
        <f>IFERROR('[1]FEBRUARI 2019'!AD$876/'[1]FEBRUARI 2019'!AD$86*AE61,0)</f>
        <v>0</v>
      </c>
      <c r="AF106" s="16">
        <f>IFERROR('[1]FEBRUARI 2019'!AE$876/'[1]FEBRUARI 2019'!AE$86*AF61,0)</f>
        <v>0</v>
      </c>
      <c r="AG106" s="16">
        <f>IFERROR('[1]FEBRUARI 2019'!AF$876/'[1]FEBRUARI 2019'!AF$86*AG61,0)</f>
        <v>0</v>
      </c>
      <c r="AH106" s="16">
        <f>IFERROR('[1]FEBRUARI 2019'!AG$876/'[1]FEBRUARI 2019'!AG$86*AH61,0)</f>
        <v>0</v>
      </c>
      <c r="AI106" s="16">
        <f>IFERROR('[1]FEBRUARI 2019'!AH$876/'[1]FEBRUARI 2019'!AH$86*AI61,0)</f>
        <v>0</v>
      </c>
      <c r="AJ106" s="17"/>
    </row>
    <row r="107" spans="1:36">
      <c r="B107" s="19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19"/>
    </row>
    <row r="108" spans="1:36">
      <c r="B108" s="19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19"/>
    </row>
    <row r="109" spans="1:36">
      <c r="B109" s="19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19"/>
    </row>
    <row r="110" spans="1:36">
      <c r="B110" s="19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19"/>
    </row>
    <row r="111" spans="1:36">
      <c r="B111" s="19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19"/>
    </row>
    <row r="112" spans="1:36">
      <c r="B112" s="19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19"/>
    </row>
    <row r="113" spans="2:36">
      <c r="B113" s="19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19"/>
    </row>
    <row r="114" spans="2:36">
      <c r="B114" s="19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19"/>
    </row>
    <row r="115" spans="2:36">
      <c r="B115" s="19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19"/>
    </row>
    <row r="116" spans="2:36">
      <c r="B116" s="19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19"/>
    </row>
    <row r="117" spans="2:36">
      <c r="B117" s="19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19"/>
    </row>
    <row r="118" spans="2:36">
      <c r="B118" s="19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19"/>
    </row>
    <row r="119" spans="2:36">
      <c r="B119" s="19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19"/>
    </row>
    <row r="120" spans="2:36">
      <c r="B120" s="19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19"/>
    </row>
    <row r="121" spans="2:36">
      <c r="B121" s="19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19"/>
    </row>
    <row r="122" spans="2:36">
      <c r="B122" s="19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19"/>
    </row>
    <row r="123" spans="2:36">
      <c r="B123" s="19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19"/>
    </row>
    <row r="124" spans="2:36">
      <c r="B124" s="19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19"/>
    </row>
    <row r="125" spans="2:36">
      <c r="B125" s="19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19"/>
    </row>
    <row r="126" spans="2:36">
      <c r="B126" s="19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19"/>
    </row>
    <row r="127" spans="2:36">
      <c r="B127" s="19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19"/>
    </row>
    <row r="128" spans="2:36">
      <c r="B128" s="19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19"/>
    </row>
    <row r="129" spans="2:36">
      <c r="B129" s="19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19"/>
    </row>
    <row r="130" spans="2:36">
      <c r="B130" s="19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19"/>
    </row>
    <row r="131" spans="2:36">
      <c r="B131" s="19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19"/>
    </row>
    <row r="132" spans="2:36">
      <c r="B132" s="19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19"/>
    </row>
    <row r="135" spans="2:36">
      <c r="B135" s="24" t="s">
        <v>36</v>
      </c>
    </row>
    <row r="136" spans="2:36">
      <c r="B136" s="13"/>
    </row>
    <row r="137" spans="2:36">
      <c r="B137" s="25"/>
      <c r="C137" s="26" t="s">
        <v>19</v>
      </c>
      <c r="D137" s="26">
        <v>31</v>
      </c>
      <c r="E137" s="26">
        <v>1</v>
      </c>
      <c r="F137" s="26">
        <v>2</v>
      </c>
      <c r="G137" s="26">
        <v>3</v>
      </c>
      <c r="H137" s="26">
        <v>4</v>
      </c>
      <c r="I137" s="26">
        <v>5</v>
      </c>
      <c r="J137" s="26">
        <v>6</v>
      </c>
      <c r="K137" s="26">
        <v>7</v>
      </c>
      <c r="L137" s="26">
        <v>8</v>
      </c>
      <c r="M137" s="26">
        <v>9</v>
      </c>
      <c r="N137" s="26">
        <v>10</v>
      </c>
      <c r="O137" s="26">
        <v>11</v>
      </c>
      <c r="P137" s="26">
        <v>12</v>
      </c>
      <c r="Q137" s="26">
        <v>13</v>
      </c>
      <c r="R137" s="26">
        <v>14</v>
      </c>
      <c r="S137" s="26">
        <v>15</v>
      </c>
      <c r="T137" s="26">
        <v>16</v>
      </c>
      <c r="U137" s="26">
        <v>17</v>
      </c>
      <c r="V137" s="26">
        <v>18</v>
      </c>
      <c r="W137" s="26">
        <v>19</v>
      </c>
      <c r="X137" s="26">
        <v>20</v>
      </c>
      <c r="Y137" s="26">
        <v>21</v>
      </c>
      <c r="Z137" s="26">
        <v>22</v>
      </c>
      <c r="AA137" s="26">
        <v>23</v>
      </c>
      <c r="AB137" s="26">
        <v>24</v>
      </c>
      <c r="AC137" s="26">
        <v>25</v>
      </c>
      <c r="AD137" s="26">
        <v>26</v>
      </c>
      <c r="AE137" s="26">
        <v>27</v>
      </c>
      <c r="AF137" s="26">
        <v>28</v>
      </c>
      <c r="AG137" s="26">
        <v>29</v>
      </c>
      <c r="AH137" s="26">
        <v>30</v>
      </c>
      <c r="AI137" s="26">
        <v>31</v>
      </c>
      <c r="AJ137" s="26" t="s">
        <v>32</v>
      </c>
    </row>
    <row r="138" spans="2:36">
      <c r="B138" s="15" t="s">
        <v>113</v>
      </c>
      <c r="C138" s="21"/>
      <c r="D138" s="21"/>
      <c r="E138" s="16">
        <f>SUM(E53:E56)</f>
        <v>0</v>
      </c>
      <c r="F138" s="16">
        <f t="shared" ref="F138:AI138" si="32">SUM(F53:F56)</f>
        <v>45</v>
      </c>
      <c r="G138" s="16">
        <f t="shared" si="32"/>
        <v>318</v>
      </c>
      <c r="H138" s="16">
        <f t="shared" si="32"/>
        <v>189</v>
      </c>
      <c r="I138" s="16">
        <f t="shared" si="32"/>
        <v>163</v>
      </c>
      <c r="J138" s="16">
        <f t="shared" si="32"/>
        <v>145</v>
      </c>
      <c r="K138" s="16">
        <f t="shared" si="32"/>
        <v>0</v>
      </c>
      <c r="L138" s="16">
        <f t="shared" si="32"/>
        <v>0</v>
      </c>
      <c r="M138" s="16">
        <f t="shared" si="32"/>
        <v>205</v>
      </c>
      <c r="N138" s="16">
        <f t="shared" si="32"/>
        <v>279</v>
      </c>
      <c r="O138" s="16">
        <f t="shared" si="32"/>
        <v>150</v>
      </c>
      <c r="P138" s="16">
        <f t="shared" si="32"/>
        <v>141</v>
      </c>
      <c r="Q138" s="16">
        <f t="shared" si="32"/>
        <v>110</v>
      </c>
      <c r="R138" s="16">
        <f t="shared" si="32"/>
        <v>0</v>
      </c>
      <c r="S138" s="16">
        <f t="shared" si="32"/>
        <v>0</v>
      </c>
      <c r="T138" s="16">
        <f t="shared" si="32"/>
        <v>96</v>
      </c>
      <c r="U138" s="16">
        <f t="shared" si="32"/>
        <v>151</v>
      </c>
      <c r="V138" s="16">
        <f t="shared" si="32"/>
        <v>205</v>
      </c>
      <c r="W138" s="16">
        <f t="shared" si="32"/>
        <v>119</v>
      </c>
      <c r="X138" s="16">
        <f t="shared" si="32"/>
        <v>59</v>
      </c>
      <c r="Y138" s="16">
        <f t="shared" si="32"/>
        <v>0</v>
      </c>
      <c r="Z138" s="16">
        <f t="shared" si="32"/>
        <v>0</v>
      </c>
      <c r="AA138" s="16">
        <f t="shared" si="32"/>
        <v>0</v>
      </c>
      <c r="AB138" s="16">
        <f t="shared" si="32"/>
        <v>0</v>
      </c>
      <c r="AC138" s="16">
        <f t="shared" si="32"/>
        <v>0</v>
      </c>
      <c r="AD138" s="16">
        <f t="shared" si="32"/>
        <v>2</v>
      </c>
      <c r="AE138" s="16">
        <f t="shared" si="32"/>
        <v>163</v>
      </c>
      <c r="AF138" s="16">
        <f t="shared" si="32"/>
        <v>188</v>
      </c>
      <c r="AG138" s="16">
        <f t="shared" si="32"/>
        <v>0</v>
      </c>
      <c r="AH138" s="16">
        <f t="shared" si="32"/>
        <v>229</v>
      </c>
      <c r="AI138" s="16">
        <f t="shared" si="32"/>
        <v>142</v>
      </c>
      <c r="AJ138" s="21"/>
    </row>
    <row r="139" spans="2:36">
      <c r="B139" s="15" t="s">
        <v>80</v>
      </c>
      <c r="C139" s="21"/>
      <c r="D139" s="21"/>
      <c r="E139" s="16">
        <f>E86+E97</f>
        <v>0</v>
      </c>
      <c r="F139" s="16">
        <f t="shared" ref="F139:AI139" si="33">F86+F97</f>
        <v>90</v>
      </c>
      <c r="G139" s="16">
        <f t="shared" si="33"/>
        <v>438</v>
      </c>
      <c r="H139" s="16">
        <f t="shared" si="33"/>
        <v>310</v>
      </c>
      <c r="I139" s="16">
        <f t="shared" si="33"/>
        <v>301</v>
      </c>
      <c r="J139" s="16">
        <f t="shared" si="33"/>
        <v>214</v>
      </c>
      <c r="K139" s="16">
        <f t="shared" si="33"/>
        <v>0</v>
      </c>
      <c r="L139" s="16">
        <f t="shared" si="33"/>
        <v>-0.97212602212615007</v>
      </c>
      <c r="M139" s="16">
        <f t="shared" si="33"/>
        <v>93.678660729725408</v>
      </c>
      <c r="N139" s="16">
        <f t="shared" si="33"/>
        <v>208.88288404205221</v>
      </c>
      <c r="O139" s="16">
        <f t="shared" si="33"/>
        <v>188</v>
      </c>
      <c r="P139" s="16">
        <f t="shared" si="33"/>
        <v>257.4545892900411</v>
      </c>
      <c r="Q139" s="16">
        <f t="shared" si="33"/>
        <v>200.30685030140646</v>
      </c>
      <c r="R139" s="16">
        <f t="shared" si="33"/>
        <v>0</v>
      </c>
      <c r="S139" s="16">
        <f t="shared" si="33"/>
        <v>0</v>
      </c>
      <c r="T139" s="16">
        <f t="shared" si="33"/>
        <v>160.10737240075611</v>
      </c>
      <c r="U139" s="16">
        <f t="shared" si="33"/>
        <v>317.07524079320137</v>
      </c>
      <c r="V139" s="16">
        <f t="shared" si="33"/>
        <v>357</v>
      </c>
      <c r="W139" s="16">
        <f t="shared" si="33"/>
        <v>300.47829782067629</v>
      </c>
      <c r="X139" s="16">
        <f t="shared" si="33"/>
        <v>119.54084903008123</v>
      </c>
      <c r="Y139" s="16">
        <f t="shared" si="33"/>
        <v>0</v>
      </c>
      <c r="Z139" s="16">
        <f t="shared" si="33"/>
        <v>0</v>
      </c>
      <c r="AA139" s="16">
        <f t="shared" si="33"/>
        <v>0</v>
      </c>
      <c r="AB139" s="16">
        <f t="shared" si="33"/>
        <v>0</v>
      </c>
      <c r="AC139" s="16">
        <f t="shared" si="33"/>
        <v>0</v>
      </c>
      <c r="AD139" s="16">
        <f t="shared" si="33"/>
        <v>-103</v>
      </c>
      <c r="AE139" s="16">
        <f t="shared" si="33"/>
        <v>176.7756452680344</v>
      </c>
      <c r="AF139" s="16">
        <f t="shared" si="33"/>
        <v>372.58114842903547</v>
      </c>
      <c r="AG139" s="16">
        <f t="shared" si="33"/>
        <v>0</v>
      </c>
      <c r="AH139" s="16">
        <f t="shared" si="33"/>
        <v>91</v>
      </c>
      <c r="AI139" s="16">
        <f t="shared" si="33"/>
        <v>296</v>
      </c>
      <c r="AJ139" s="21">
        <f>SUM(E139:P139)</f>
        <v>2100.0440080396925</v>
      </c>
    </row>
    <row r="140" spans="2:36">
      <c r="B140" s="15" t="s">
        <v>81</v>
      </c>
      <c r="C140" s="21"/>
      <c r="D140" s="21"/>
      <c r="E140" s="16">
        <f>E92+E100</f>
        <v>0</v>
      </c>
      <c r="F140" s="16">
        <f t="shared" ref="F140:AI140" si="34">F92+F100</f>
        <v>96</v>
      </c>
      <c r="G140" s="16">
        <f t="shared" si="34"/>
        <v>156</v>
      </c>
      <c r="H140" s="16">
        <f t="shared" si="34"/>
        <v>130</v>
      </c>
      <c r="I140" s="16">
        <f t="shared" si="34"/>
        <v>107</v>
      </c>
      <c r="J140" s="16">
        <f t="shared" si="34"/>
        <v>101</v>
      </c>
      <c r="K140" s="16">
        <f t="shared" si="34"/>
        <v>0</v>
      </c>
      <c r="L140" s="16">
        <f t="shared" si="34"/>
        <v>0.97212602212615007</v>
      </c>
      <c r="M140" s="16">
        <f t="shared" si="34"/>
        <v>217.32133927027459</v>
      </c>
      <c r="N140" s="16">
        <f t="shared" si="34"/>
        <v>150.11711595794776</v>
      </c>
      <c r="O140" s="16">
        <f t="shared" si="34"/>
        <v>111</v>
      </c>
      <c r="P140" s="16">
        <f t="shared" si="34"/>
        <v>127.54541070995892</v>
      </c>
      <c r="Q140" s="16">
        <f t="shared" si="34"/>
        <v>108.69314969859354</v>
      </c>
      <c r="R140" s="16">
        <f t="shared" si="34"/>
        <v>0</v>
      </c>
      <c r="S140" s="16">
        <f t="shared" si="34"/>
        <v>0</v>
      </c>
      <c r="T140" s="16">
        <f t="shared" si="34"/>
        <v>135.89262759924389</v>
      </c>
      <c r="U140" s="16">
        <f t="shared" si="34"/>
        <v>94.924759206798626</v>
      </c>
      <c r="V140" s="16">
        <f t="shared" si="34"/>
        <v>97</v>
      </c>
      <c r="W140" s="16">
        <f t="shared" si="34"/>
        <v>79.521702179323739</v>
      </c>
      <c r="X140" s="16">
        <f t="shared" si="34"/>
        <v>142.45915096991877</v>
      </c>
      <c r="Y140" s="16">
        <f t="shared" si="34"/>
        <v>0</v>
      </c>
      <c r="Z140" s="16">
        <f t="shared" si="34"/>
        <v>0</v>
      </c>
      <c r="AA140" s="16">
        <f t="shared" si="34"/>
        <v>0</v>
      </c>
      <c r="AB140" s="16">
        <f t="shared" si="34"/>
        <v>0</v>
      </c>
      <c r="AC140" s="16">
        <f t="shared" si="34"/>
        <v>0</v>
      </c>
      <c r="AD140" s="16">
        <f t="shared" si="34"/>
        <v>111</v>
      </c>
      <c r="AE140" s="16">
        <f t="shared" si="34"/>
        <v>162.2243547319656</v>
      </c>
      <c r="AF140" s="16">
        <f t="shared" si="34"/>
        <v>117.41885157096452</v>
      </c>
      <c r="AG140" s="16">
        <f t="shared" si="34"/>
        <v>0</v>
      </c>
      <c r="AH140" s="16">
        <f t="shared" si="34"/>
        <v>19</v>
      </c>
      <c r="AI140" s="16">
        <f t="shared" si="34"/>
        <v>33</v>
      </c>
      <c r="AJ140" s="21">
        <f t="shared" ref="AJ140:AJ142" si="35">SUM(E140:P140)</f>
        <v>1196.9559919603075</v>
      </c>
    </row>
    <row r="141" spans="2:36" outlineLevel="1">
      <c r="B141" s="18" t="s">
        <v>82</v>
      </c>
      <c r="C141" s="21"/>
      <c r="D141" s="21"/>
      <c r="E141" s="16">
        <f>E101+E93</f>
        <v>0</v>
      </c>
      <c r="F141" s="16">
        <f t="shared" ref="F141:AI141" si="36">F101+F93</f>
        <v>2</v>
      </c>
      <c r="G141" s="16">
        <f t="shared" si="36"/>
        <v>48</v>
      </c>
      <c r="H141" s="16">
        <f t="shared" si="36"/>
        <v>47</v>
      </c>
      <c r="I141" s="16">
        <f t="shared" si="36"/>
        <v>28</v>
      </c>
      <c r="J141" s="16">
        <f t="shared" si="36"/>
        <v>24</v>
      </c>
      <c r="K141" s="16">
        <f t="shared" si="36"/>
        <v>0</v>
      </c>
      <c r="L141" s="16">
        <f t="shared" si="36"/>
        <v>0</v>
      </c>
      <c r="M141" s="16">
        <f t="shared" si="36"/>
        <v>117</v>
      </c>
      <c r="N141" s="16">
        <f t="shared" si="36"/>
        <v>32</v>
      </c>
      <c r="O141" s="16">
        <f t="shared" si="36"/>
        <v>6</v>
      </c>
      <c r="P141" s="16">
        <f t="shared" si="36"/>
        <v>31</v>
      </c>
      <c r="Q141" s="16">
        <f t="shared" si="36"/>
        <v>24</v>
      </c>
      <c r="R141" s="16">
        <f t="shared" si="36"/>
        <v>0</v>
      </c>
      <c r="S141" s="16">
        <f t="shared" si="36"/>
        <v>0</v>
      </c>
      <c r="T141" s="16">
        <f t="shared" si="36"/>
        <v>51</v>
      </c>
      <c r="U141" s="16">
        <f t="shared" si="36"/>
        <v>35</v>
      </c>
      <c r="V141" s="16">
        <f t="shared" si="36"/>
        <v>28</v>
      </c>
      <c r="W141" s="16">
        <f t="shared" si="36"/>
        <v>10</v>
      </c>
      <c r="X141" s="16">
        <f t="shared" si="36"/>
        <v>28</v>
      </c>
      <c r="Y141" s="16">
        <f t="shared" si="36"/>
        <v>0</v>
      </c>
      <c r="Z141" s="16">
        <f t="shared" si="36"/>
        <v>0</v>
      </c>
      <c r="AA141" s="16">
        <f t="shared" si="36"/>
        <v>0</v>
      </c>
      <c r="AB141" s="16">
        <f t="shared" si="36"/>
        <v>0</v>
      </c>
      <c r="AC141" s="16">
        <f t="shared" si="36"/>
        <v>0</v>
      </c>
      <c r="AD141" s="16">
        <f t="shared" si="36"/>
        <v>2</v>
      </c>
      <c r="AE141" s="16">
        <f t="shared" si="36"/>
        <v>58</v>
      </c>
      <c r="AF141" s="16">
        <f t="shared" si="36"/>
        <v>40</v>
      </c>
      <c r="AG141" s="16">
        <f t="shared" si="36"/>
        <v>0</v>
      </c>
      <c r="AH141" s="16">
        <f t="shared" si="36"/>
        <v>0</v>
      </c>
      <c r="AI141" s="16">
        <f t="shared" si="36"/>
        <v>0</v>
      </c>
      <c r="AJ141" s="21">
        <f t="shared" si="35"/>
        <v>335</v>
      </c>
    </row>
    <row r="142" spans="2:36" outlineLevel="1">
      <c r="B142" s="18" t="s">
        <v>84</v>
      </c>
      <c r="C142" s="21"/>
      <c r="D142" s="21"/>
      <c r="E142" s="16">
        <f>E102+E92</f>
        <v>0</v>
      </c>
      <c r="F142" s="16">
        <f t="shared" ref="F142:AI142" si="37">F102+F92</f>
        <v>96</v>
      </c>
      <c r="G142" s="16">
        <f t="shared" si="37"/>
        <v>143</v>
      </c>
      <c r="H142" s="16">
        <f t="shared" si="37"/>
        <v>113</v>
      </c>
      <c r="I142" s="16">
        <f t="shared" si="37"/>
        <v>103</v>
      </c>
      <c r="J142" s="16">
        <f t="shared" si="37"/>
        <v>94</v>
      </c>
      <c r="K142" s="16">
        <f t="shared" si="37"/>
        <v>0</v>
      </c>
      <c r="L142" s="16">
        <f t="shared" si="37"/>
        <v>0</v>
      </c>
      <c r="M142" s="16">
        <f t="shared" si="37"/>
        <v>133</v>
      </c>
      <c r="N142" s="16">
        <f t="shared" si="37"/>
        <v>138</v>
      </c>
      <c r="O142" s="16">
        <f t="shared" si="37"/>
        <v>109</v>
      </c>
      <c r="P142" s="16">
        <f t="shared" si="37"/>
        <v>115</v>
      </c>
      <c r="Q142" s="16">
        <f t="shared" si="37"/>
        <v>95</v>
      </c>
      <c r="R142" s="16">
        <f t="shared" si="37"/>
        <v>0</v>
      </c>
      <c r="S142" s="16">
        <f t="shared" si="37"/>
        <v>0</v>
      </c>
      <c r="T142" s="16">
        <f t="shared" si="37"/>
        <v>127</v>
      </c>
      <c r="U142" s="16">
        <f t="shared" si="37"/>
        <v>78</v>
      </c>
      <c r="V142" s="16">
        <f t="shared" si="37"/>
        <v>92</v>
      </c>
      <c r="W142" s="16">
        <f t="shared" si="37"/>
        <v>70</v>
      </c>
      <c r="X142" s="16">
        <f t="shared" si="37"/>
        <v>118</v>
      </c>
      <c r="Y142" s="16">
        <f t="shared" si="37"/>
        <v>0</v>
      </c>
      <c r="Z142" s="16">
        <f t="shared" si="37"/>
        <v>0</v>
      </c>
      <c r="AA142" s="16">
        <f t="shared" si="37"/>
        <v>0</v>
      </c>
      <c r="AB142" s="16">
        <f t="shared" si="37"/>
        <v>0</v>
      </c>
      <c r="AC142" s="16">
        <f t="shared" si="37"/>
        <v>0</v>
      </c>
      <c r="AD142" s="16">
        <f t="shared" si="37"/>
        <v>111</v>
      </c>
      <c r="AE142" s="16">
        <f t="shared" si="37"/>
        <v>125</v>
      </c>
      <c r="AF142" s="16">
        <f t="shared" si="37"/>
        <v>94</v>
      </c>
      <c r="AG142" s="16">
        <f t="shared" si="37"/>
        <v>0</v>
      </c>
      <c r="AH142" s="16">
        <f t="shared" si="37"/>
        <v>19</v>
      </c>
      <c r="AI142" s="16">
        <f t="shared" si="37"/>
        <v>33</v>
      </c>
      <c r="AJ142" s="21">
        <f t="shared" si="35"/>
        <v>1044</v>
      </c>
    </row>
    <row r="143" spans="2:36">
      <c r="B143" s="15" t="s">
        <v>138</v>
      </c>
      <c r="C143" s="21"/>
      <c r="D143" s="21"/>
      <c r="E143" s="73">
        <f>IFERROR((E139/(E139+E140))*E138,0)</f>
        <v>0</v>
      </c>
      <c r="F143" s="73">
        <f t="shared" ref="F143:AI143" si="38">IFERROR((F139/(F139+F140))*F138,0)</f>
        <v>21.774193548387096</v>
      </c>
      <c r="G143" s="73">
        <f t="shared" si="38"/>
        <v>234.48484848484847</v>
      </c>
      <c r="H143" s="73">
        <f t="shared" si="38"/>
        <v>133.15909090909091</v>
      </c>
      <c r="I143" s="73">
        <f t="shared" si="38"/>
        <v>120.25245098039217</v>
      </c>
      <c r="J143" s="73">
        <f t="shared" si="38"/>
        <v>98.507936507936506</v>
      </c>
      <c r="K143" s="73">
        <f t="shared" si="38"/>
        <v>0</v>
      </c>
      <c r="L143" s="73">
        <f t="shared" si="38"/>
        <v>0</v>
      </c>
      <c r="M143" s="73">
        <f t="shared" si="38"/>
        <v>61.749599516378488</v>
      </c>
      <c r="N143" s="73">
        <f t="shared" si="38"/>
        <v>162.33516614967289</v>
      </c>
      <c r="O143" s="73">
        <f t="shared" si="38"/>
        <v>94.314381270903013</v>
      </c>
      <c r="P143" s="73">
        <f t="shared" si="38"/>
        <v>94.288563869859203</v>
      </c>
      <c r="Q143" s="73">
        <f t="shared" si="38"/>
        <v>71.30664573836475</v>
      </c>
      <c r="R143" s="73">
        <f t="shared" si="38"/>
        <v>0</v>
      </c>
      <c r="S143" s="73">
        <f t="shared" si="38"/>
        <v>0</v>
      </c>
      <c r="T143" s="73">
        <f t="shared" si="38"/>
        <v>51.926715373218201</v>
      </c>
      <c r="U143" s="73">
        <f t="shared" si="38"/>
        <v>116.20961495090633</v>
      </c>
      <c r="V143" s="73">
        <f t="shared" si="38"/>
        <v>161.20044052863437</v>
      </c>
      <c r="W143" s="73">
        <f t="shared" si="38"/>
        <v>94.097151159632844</v>
      </c>
      <c r="X143" s="73">
        <f t="shared" si="38"/>
        <v>26.919504170896158</v>
      </c>
      <c r="Y143" s="73">
        <f t="shared" si="38"/>
        <v>0</v>
      </c>
      <c r="Z143" s="73">
        <f t="shared" si="38"/>
        <v>0</v>
      </c>
      <c r="AA143" s="73">
        <f t="shared" si="38"/>
        <v>0</v>
      </c>
      <c r="AB143" s="73">
        <f t="shared" si="38"/>
        <v>0</v>
      </c>
      <c r="AC143" s="73">
        <f t="shared" si="38"/>
        <v>0</v>
      </c>
      <c r="AD143" s="73">
        <f t="shared" si="38"/>
        <v>-25.75</v>
      </c>
      <c r="AE143" s="73">
        <f t="shared" si="38"/>
        <v>84.998319111178773</v>
      </c>
      <c r="AF143" s="73">
        <f t="shared" si="38"/>
        <v>142.94950184624219</v>
      </c>
      <c r="AG143" s="73">
        <f t="shared" si="38"/>
        <v>0</v>
      </c>
      <c r="AH143" s="73">
        <f t="shared" si="38"/>
        <v>189.44545454545454</v>
      </c>
      <c r="AI143" s="73">
        <f t="shared" si="38"/>
        <v>127.75683890577508</v>
      </c>
      <c r="AJ143" s="21">
        <f>SUM(E143:P143)</f>
        <v>1020.8662312374687</v>
      </c>
    </row>
    <row r="144" spans="2:36">
      <c r="B144" s="15" t="s">
        <v>139</v>
      </c>
      <c r="C144" s="21"/>
      <c r="D144" s="21"/>
      <c r="E144" s="73">
        <f>IFERROR((E140/(E139+E140))*E138,0)</f>
        <v>0</v>
      </c>
      <c r="F144" s="73">
        <f t="shared" ref="F144:AI144" si="39">IFERROR((F140/(F139+F140))*F138,0)</f>
        <v>23.225806451612904</v>
      </c>
      <c r="G144" s="73">
        <f t="shared" si="39"/>
        <v>83.51515151515153</v>
      </c>
      <c r="H144" s="73">
        <f t="shared" si="39"/>
        <v>55.840909090909093</v>
      </c>
      <c r="I144" s="73">
        <f t="shared" si="39"/>
        <v>42.747549019607845</v>
      </c>
      <c r="J144" s="73">
        <f t="shared" si="39"/>
        <v>46.492063492063494</v>
      </c>
      <c r="K144" s="73">
        <f t="shared" si="39"/>
        <v>0</v>
      </c>
      <c r="L144" s="73">
        <f t="shared" si="39"/>
        <v>0</v>
      </c>
      <c r="M144" s="73">
        <f t="shared" si="39"/>
        <v>143.25040048362152</v>
      </c>
      <c r="N144" s="73">
        <f t="shared" si="39"/>
        <v>116.66483385032708</v>
      </c>
      <c r="O144" s="73">
        <f t="shared" si="39"/>
        <v>55.685618729096987</v>
      </c>
      <c r="P144" s="73">
        <f t="shared" si="39"/>
        <v>46.711436130140797</v>
      </c>
      <c r="Q144" s="73">
        <f t="shared" si="39"/>
        <v>38.693354261635243</v>
      </c>
      <c r="R144" s="73">
        <f t="shared" si="39"/>
        <v>0</v>
      </c>
      <c r="S144" s="73">
        <f t="shared" si="39"/>
        <v>0</v>
      </c>
      <c r="T144" s="73">
        <f t="shared" si="39"/>
        <v>44.073284626781806</v>
      </c>
      <c r="U144" s="73">
        <f t="shared" si="39"/>
        <v>34.790385049093672</v>
      </c>
      <c r="V144" s="73">
        <f t="shared" si="39"/>
        <v>43.79955947136564</v>
      </c>
      <c r="W144" s="73">
        <f t="shared" si="39"/>
        <v>24.902848840367174</v>
      </c>
      <c r="X144" s="73">
        <f t="shared" si="39"/>
        <v>32.080495829103846</v>
      </c>
      <c r="Y144" s="73">
        <f t="shared" si="39"/>
        <v>0</v>
      </c>
      <c r="Z144" s="73">
        <f t="shared" si="39"/>
        <v>0</v>
      </c>
      <c r="AA144" s="73">
        <f t="shared" si="39"/>
        <v>0</v>
      </c>
      <c r="AB144" s="73">
        <f t="shared" si="39"/>
        <v>0</v>
      </c>
      <c r="AC144" s="73">
        <f t="shared" si="39"/>
        <v>0</v>
      </c>
      <c r="AD144" s="73">
        <f t="shared" si="39"/>
        <v>27.75</v>
      </c>
      <c r="AE144" s="73">
        <f t="shared" si="39"/>
        <v>78.001680888821227</v>
      </c>
      <c r="AF144" s="73">
        <f t="shared" si="39"/>
        <v>45.050498153757815</v>
      </c>
      <c r="AG144" s="73">
        <f t="shared" si="39"/>
        <v>0</v>
      </c>
      <c r="AH144" s="73">
        <f t="shared" si="39"/>
        <v>39.554545454545455</v>
      </c>
      <c r="AI144" s="73">
        <f t="shared" si="39"/>
        <v>14.243161094224924</v>
      </c>
      <c r="AJ144" s="21">
        <f t="shared" ref="AJ144" si="40">SUM(E144:P144)</f>
        <v>614.13376876253119</v>
      </c>
    </row>
    <row r="145" spans="1:36" outlineLevel="1">
      <c r="B145" s="71"/>
      <c r="C145" s="72"/>
      <c r="D145" s="72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72"/>
    </row>
    <row r="146" spans="1:36" outlineLevel="1">
      <c r="B146" s="71"/>
      <c r="C146" s="72"/>
      <c r="D146" s="72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72"/>
    </row>
    <row r="147" spans="1:36" outlineLevel="1">
      <c r="B147" s="71"/>
      <c r="C147" s="72"/>
      <c r="D147" s="72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72"/>
    </row>
    <row r="148" spans="1:36" outlineLevel="1">
      <c r="B148" s="71"/>
      <c r="C148" s="72"/>
      <c r="D148" s="72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72"/>
    </row>
    <row r="151" spans="1:36" outlineLevel="1">
      <c r="A151" s="41"/>
      <c r="B151" s="42" t="s">
        <v>128</v>
      </c>
      <c r="C151" s="42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3"/>
      <c r="T151" s="43"/>
      <c r="U151" s="43"/>
      <c r="V151" s="43"/>
      <c r="W151" s="43"/>
    </row>
    <row r="152" spans="1:36" ht="15.75" thickBot="1">
      <c r="B152" s="44"/>
      <c r="C152" s="44"/>
      <c r="D152" s="44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</row>
    <row r="153" spans="1:36">
      <c r="B153" s="46" t="s">
        <v>129</v>
      </c>
      <c r="C153" s="44"/>
      <c r="D153" s="44"/>
      <c r="E153" s="47">
        <v>0</v>
      </c>
      <c r="F153" s="47">
        <v>0</v>
      </c>
      <c r="G153" s="47">
        <v>0</v>
      </c>
      <c r="H153" s="47">
        <v>0</v>
      </c>
      <c r="I153" s="47">
        <v>0</v>
      </c>
      <c r="J153" s="47">
        <v>0</v>
      </c>
      <c r="K153" s="47">
        <v>0</v>
      </c>
      <c r="L153" s="47">
        <v>1</v>
      </c>
      <c r="M153" s="47">
        <v>1</v>
      </c>
      <c r="N153" s="47">
        <v>0</v>
      </c>
      <c r="O153" s="47">
        <v>1</v>
      </c>
      <c r="P153" s="47">
        <v>1</v>
      </c>
      <c r="Q153" s="47">
        <v>1</v>
      </c>
      <c r="R153" s="47">
        <v>1</v>
      </c>
      <c r="S153" s="47">
        <v>0</v>
      </c>
      <c r="T153" s="47">
        <v>0</v>
      </c>
      <c r="U153" s="47">
        <v>0</v>
      </c>
      <c r="V153" s="47">
        <v>1</v>
      </c>
      <c r="W153" s="47">
        <v>1</v>
      </c>
      <c r="X153" s="47">
        <v>0</v>
      </c>
      <c r="Y153" s="47">
        <v>0</v>
      </c>
      <c r="Z153" s="47">
        <v>0</v>
      </c>
      <c r="AA153" s="47">
        <v>0</v>
      </c>
      <c r="AB153" s="47">
        <v>0</v>
      </c>
      <c r="AC153" s="47">
        <v>0</v>
      </c>
      <c r="AD153" s="47">
        <v>0</v>
      </c>
      <c r="AE153" s="47">
        <v>0</v>
      </c>
      <c r="AF153" s="47">
        <v>0</v>
      </c>
      <c r="AG153" s="47">
        <v>0</v>
      </c>
      <c r="AH153" s="47">
        <v>0</v>
      </c>
      <c r="AI153" s="47">
        <v>0</v>
      </c>
      <c r="AJ153" s="48"/>
    </row>
    <row r="154" spans="1:36">
      <c r="B154" s="49" t="s">
        <v>130</v>
      </c>
      <c r="C154" s="44"/>
      <c r="D154" s="44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>
        <v>1</v>
      </c>
      <c r="R154" s="50">
        <v>1</v>
      </c>
      <c r="S154" s="50">
        <v>1</v>
      </c>
      <c r="T154" s="50">
        <v>1</v>
      </c>
      <c r="U154" s="50"/>
      <c r="V154" s="50"/>
      <c r="W154" s="50">
        <v>1</v>
      </c>
      <c r="X154" s="50">
        <v>1</v>
      </c>
      <c r="Y154" s="50">
        <v>1</v>
      </c>
      <c r="Z154" s="50">
        <v>1</v>
      </c>
      <c r="AA154" s="50"/>
      <c r="AB154" s="50"/>
      <c r="AC154" s="50"/>
      <c r="AD154" s="50"/>
      <c r="AE154" s="50"/>
      <c r="AF154" s="50"/>
      <c r="AG154" s="50"/>
      <c r="AH154" s="50"/>
      <c r="AI154" s="50"/>
      <c r="AJ154" s="51"/>
    </row>
    <row r="155" spans="1:36">
      <c r="B155" s="52" t="s">
        <v>131</v>
      </c>
      <c r="C155" s="44"/>
      <c r="D155" s="44"/>
      <c r="E155" s="53">
        <v>1</v>
      </c>
      <c r="F155" s="53">
        <v>1</v>
      </c>
      <c r="G155" s="53"/>
      <c r="H155" s="53"/>
      <c r="I155" s="53"/>
      <c r="J155" s="53">
        <v>1</v>
      </c>
      <c r="K155" s="53">
        <v>1</v>
      </c>
      <c r="L155" s="53">
        <v>1</v>
      </c>
      <c r="M155" s="53"/>
      <c r="N155" s="53"/>
      <c r="O155" s="53">
        <v>1</v>
      </c>
      <c r="P155" s="53">
        <v>1</v>
      </c>
      <c r="Q155" s="53">
        <v>1</v>
      </c>
      <c r="R155" s="53">
        <v>1</v>
      </c>
      <c r="S155" s="53">
        <v>1</v>
      </c>
      <c r="T155" s="53"/>
      <c r="U155" s="53"/>
      <c r="V155" s="53">
        <v>1</v>
      </c>
      <c r="W155" s="53">
        <v>1</v>
      </c>
      <c r="X155" s="53">
        <v>1</v>
      </c>
      <c r="Y155" s="53">
        <v>1</v>
      </c>
      <c r="Z155" s="53">
        <v>1</v>
      </c>
      <c r="AA155" s="53"/>
      <c r="AB155" s="53"/>
      <c r="AC155" s="53">
        <v>1</v>
      </c>
      <c r="AD155" s="53">
        <v>1</v>
      </c>
      <c r="AE155" s="53">
        <v>1</v>
      </c>
      <c r="AF155" s="53">
        <v>1</v>
      </c>
      <c r="AG155" s="53">
        <v>1</v>
      </c>
      <c r="AH155" s="53">
        <v>1</v>
      </c>
      <c r="AI155" s="53">
        <v>1</v>
      </c>
      <c r="AJ155" s="51"/>
    </row>
    <row r="156" spans="1:36" ht="15.75" thickBot="1">
      <c r="B156" s="54" t="s">
        <v>132</v>
      </c>
      <c r="C156" s="44"/>
      <c r="D156" s="4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>
        <v>1</v>
      </c>
      <c r="R156" s="74">
        <v>1</v>
      </c>
      <c r="S156" s="74">
        <v>1</v>
      </c>
      <c r="T156" s="74">
        <v>1</v>
      </c>
      <c r="U156" s="74"/>
      <c r="V156" s="74"/>
      <c r="W156" s="74">
        <v>1</v>
      </c>
      <c r="X156" s="74">
        <v>1</v>
      </c>
      <c r="Y156" s="74">
        <v>1</v>
      </c>
      <c r="Z156" s="74">
        <v>1</v>
      </c>
      <c r="AA156" s="74"/>
      <c r="AB156" s="74"/>
      <c r="AC156" s="74"/>
      <c r="AD156" s="74"/>
      <c r="AE156" s="74"/>
      <c r="AF156" s="74"/>
      <c r="AG156" s="55"/>
      <c r="AH156" s="55"/>
      <c r="AI156" s="55"/>
      <c r="AJ156" s="51"/>
    </row>
    <row r="157" spans="1:36" ht="15.75" thickBot="1">
      <c r="B157" s="56" t="s">
        <v>133</v>
      </c>
      <c r="C157" s="44"/>
      <c r="D157" s="44"/>
      <c r="E157" s="75" t="s">
        <v>137</v>
      </c>
      <c r="F157" s="75" t="s">
        <v>137</v>
      </c>
      <c r="G157" s="76" t="s">
        <v>134</v>
      </c>
      <c r="H157" s="76" t="s">
        <v>134</v>
      </c>
      <c r="I157" s="76" t="s">
        <v>134</v>
      </c>
      <c r="J157" s="75" t="s">
        <v>137</v>
      </c>
      <c r="K157" s="75" t="s">
        <v>137</v>
      </c>
      <c r="L157" s="77" t="s">
        <v>135</v>
      </c>
      <c r="M157" s="78" t="s">
        <v>136</v>
      </c>
      <c r="N157" s="76" t="s">
        <v>134</v>
      </c>
      <c r="O157" s="77" t="s">
        <v>135</v>
      </c>
      <c r="P157" s="77" t="s">
        <v>135</v>
      </c>
      <c r="Q157" s="77" t="s">
        <v>135</v>
      </c>
      <c r="R157" s="77" t="s">
        <v>135</v>
      </c>
      <c r="S157" s="75" t="s">
        <v>137</v>
      </c>
      <c r="T157" s="75" t="s">
        <v>137</v>
      </c>
      <c r="U157" s="79" t="s">
        <v>134</v>
      </c>
      <c r="V157" s="77" t="s">
        <v>135</v>
      </c>
      <c r="W157" s="77" t="s">
        <v>135</v>
      </c>
      <c r="X157" s="75" t="s">
        <v>137</v>
      </c>
      <c r="Y157" s="75" t="s">
        <v>137</v>
      </c>
      <c r="Z157" s="75" t="s">
        <v>137</v>
      </c>
      <c r="AA157" s="79" t="s">
        <v>134</v>
      </c>
      <c r="AB157" s="79" t="s">
        <v>134</v>
      </c>
      <c r="AC157" s="75" t="s">
        <v>137</v>
      </c>
      <c r="AD157" s="75" t="s">
        <v>137</v>
      </c>
      <c r="AE157" s="75" t="s">
        <v>137</v>
      </c>
      <c r="AF157" s="75" t="s">
        <v>137</v>
      </c>
      <c r="AG157" s="61" t="s">
        <v>137</v>
      </c>
      <c r="AH157" s="61" t="s">
        <v>137</v>
      </c>
      <c r="AI157" s="64" t="s">
        <v>137</v>
      </c>
      <c r="AJ157" s="65"/>
    </row>
    <row r="158" spans="1:36" ht="15.75" thickBot="1">
      <c r="B158" s="66"/>
      <c r="C158" s="44"/>
      <c r="D158" s="44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</row>
    <row r="159" spans="1:36" ht="15.75" thickBot="1">
      <c r="B159" s="66"/>
      <c r="C159" s="66"/>
      <c r="D159" s="57" t="s">
        <v>134</v>
      </c>
      <c r="E159" s="67">
        <f t="shared" ref="E159:AI159" si="41">IF(E157="OFF",E143,0)</f>
        <v>0</v>
      </c>
      <c r="F159" s="67">
        <f t="shared" si="41"/>
        <v>0</v>
      </c>
      <c r="G159" s="67">
        <f t="shared" si="41"/>
        <v>234.48484848484847</v>
      </c>
      <c r="H159" s="67">
        <f t="shared" si="41"/>
        <v>133.15909090909091</v>
      </c>
      <c r="I159" s="67">
        <f t="shared" si="41"/>
        <v>120.25245098039217</v>
      </c>
      <c r="J159" s="67">
        <f t="shared" si="41"/>
        <v>0</v>
      </c>
      <c r="K159" s="67">
        <f t="shared" si="41"/>
        <v>0</v>
      </c>
      <c r="L159" s="67">
        <f t="shared" si="41"/>
        <v>0</v>
      </c>
      <c r="M159" s="67">
        <f t="shared" si="41"/>
        <v>0</v>
      </c>
      <c r="N159" s="67">
        <f t="shared" si="41"/>
        <v>162.33516614967289</v>
      </c>
      <c r="O159" s="67">
        <f t="shared" si="41"/>
        <v>0</v>
      </c>
      <c r="P159" s="67">
        <f t="shared" si="41"/>
        <v>0</v>
      </c>
      <c r="Q159" s="67">
        <f t="shared" si="41"/>
        <v>0</v>
      </c>
      <c r="R159" s="67">
        <f t="shared" si="41"/>
        <v>0</v>
      </c>
      <c r="S159" s="67">
        <f t="shared" si="41"/>
        <v>0</v>
      </c>
      <c r="T159" s="67">
        <f t="shared" si="41"/>
        <v>0</v>
      </c>
      <c r="U159" s="67">
        <f t="shared" si="41"/>
        <v>116.20961495090633</v>
      </c>
      <c r="V159" s="67">
        <f t="shared" si="41"/>
        <v>0</v>
      </c>
      <c r="W159" s="67">
        <f t="shared" si="41"/>
        <v>0</v>
      </c>
      <c r="X159" s="67">
        <f t="shared" si="41"/>
        <v>0</v>
      </c>
      <c r="Y159" s="67">
        <f t="shared" si="41"/>
        <v>0</v>
      </c>
      <c r="Z159" s="67">
        <f t="shared" si="41"/>
        <v>0</v>
      </c>
      <c r="AA159" s="67">
        <f t="shared" si="41"/>
        <v>0</v>
      </c>
      <c r="AB159" s="67">
        <f t="shared" si="41"/>
        <v>0</v>
      </c>
      <c r="AC159" s="67">
        <f t="shared" si="41"/>
        <v>0</v>
      </c>
      <c r="AD159" s="67">
        <f t="shared" si="41"/>
        <v>0</v>
      </c>
      <c r="AE159" s="67">
        <f t="shared" si="41"/>
        <v>0</v>
      </c>
      <c r="AF159" s="67">
        <f t="shared" si="41"/>
        <v>0</v>
      </c>
      <c r="AG159" s="67">
        <f t="shared" si="41"/>
        <v>0</v>
      </c>
      <c r="AH159" s="67">
        <f t="shared" si="41"/>
        <v>0</v>
      </c>
      <c r="AI159" s="67">
        <f t="shared" si="41"/>
        <v>0</v>
      </c>
      <c r="AJ159" s="67">
        <f>SUM(E159:AI159)</f>
        <v>766.44117147491079</v>
      </c>
    </row>
    <row r="160" spans="1:36" ht="15.75" thickBot="1">
      <c r="B160" s="66"/>
      <c r="C160" s="66"/>
      <c r="D160" s="59" t="s">
        <v>136</v>
      </c>
      <c r="E160" s="67">
        <f t="shared" ref="E160:AI160" si="42">IF(E157="NFI",E143,0)</f>
        <v>0</v>
      </c>
      <c r="F160" s="67">
        <f t="shared" si="42"/>
        <v>0</v>
      </c>
      <c r="G160" s="67">
        <f t="shared" si="42"/>
        <v>0</v>
      </c>
      <c r="H160" s="67">
        <f t="shared" si="42"/>
        <v>0</v>
      </c>
      <c r="I160" s="67">
        <f t="shared" si="42"/>
        <v>0</v>
      </c>
      <c r="J160" s="67">
        <f t="shared" si="42"/>
        <v>0</v>
      </c>
      <c r="K160" s="67">
        <f t="shared" si="42"/>
        <v>0</v>
      </c>
      <c r="L160" s="67">
        <f t="shared" si="42"/>
        <v>0</v>
      </c>
      <c r="M160" s="67">
        <f t="shared" si="42"/>
        <v>61.749599516378488</v>
      </c>
      <c r="N160" s="67">
        <f t="shared" si="42"/>
        <v>0</v>
      </c>
      <c r="O160" s="67">
        <f t="shared" si="42"/>
        <v>0</v>
      </c>
      <c r="P160" s="67">
        <f t="shared" si="42"/>
        <v>0</v>
      </c>
      <c r="Q160" s="67">
        <f t="shared" si="42"/>
        <v>0</v>
      </c>
      <c r="R160" s="67">
        <f t="shared" si="42"/>
        <v>0</v>
      </c>
      <c r="S160" s="67">
        <f t="shared" si="42"/>
        <v>0</v>
      </c>
      <c r="T160" s="67">
        <f t="shared" si="42"/>
        <v>0</v>
      </c>
      <c r="U160" s="67">
        <f t="shared" si="42"/>
        <v>0</v>
      </c>
      <c r="V160" s="67">
        <f t="shared" si="42"/>
        <v>0</v>
      </c>
      <c r="W160" s="67">
        <f t="shared" si="42"/>
        <v>0</v>
      </c>
      <c r="X160" s="67">
        <f t="shared" si="42"/>
        <v>0</v>
      </c>
      <c r="Y160" s="67">
        <f t="shared" si="42"/>
        <v>0</v>
      </c>
      <c r="Z160" s="67">
        <f t="shared" si="42"/>
        <v>0</v>
      </c>
      <c r="AA160" s="67">
        <f t="shared" si="42"/>
        <v>0</v>
      </c>
      <c r="AB160" s="67">
        <f t="shared" si="42"/>
        <v>0</v>
      </c>
      <c r="AC160" s="67">
        <f t="shared" si="42"/>
        <v>0</v>
      </c>
      <c r="AD160" s="67">
        <f t="shared" si="42"/>
        <v>0</v>
      </c>
      <c r="AE160" s="67">
        <f t="shared" si="42"/>
        <v>0</v>
      </c>
      <c r="AF160" s="67">
        <f t="shared" si="42"/>
        <v>0</v>
      </c>
      <c r="AG160" s="67">
        <f t="shared" si="42"/>
        <v>0</v>
      </c>
      <c r="AH160" s="67">
        <f t="shared" si="42"/>
        <v>0</v>
      </c>
      <c r="AI160" s="67">
        <f t="shared" si="42"/>
        <v>0</v>
      </c>
      <c r="AJ160" s="67">
        <f t="shared" ref="AJ160:AJ163" si="43">SUM(E160:AI160)</f>
        <v>61.749599516378488</v>
      </c>
    </row>
    <row r="161" spans="1:36" ht="15.75" thickBot="1">
      <c r="B161" s="66"/>
      <c r="C161" s="66"/>
      <c r="D161" s="63" t="s">
        <v>137</v>
      </c>
      <c r="E161" s="67">
        <f t="shared" ref="E161:AI161" si="44">IF(E157="HNI",E143,0)</f>
        <v>0</v>
      </c>
      <c r="F161" s="67">
        <f t="shared" si="44"/>
        <v>21.774193548387096</v>
      </c>
      <c r="G161" s="67">
        <f t="shared" si="44"/>
        <v>0</v>
      </c>
      <c r="H161" s="67">
        <f t="shared" si="44"/>
        <v>0</v>
      </c>
      <c r="I161" s="67">
        <f t="shared" si="44"/>
        <v>0</v>
      </c>
      <c r="J161" s="67">
        <f t="shared" si="44"/>
        <v>98.507936507936506</v>
      </c>
      <c r="K161" s="67">
        <f t="shared" si="44"/>
        <v>0</v>
      </c>
      <c r="L161" s="67">
        <f t="shared" si="44"/>
        <v>0</v>
      </c>
      <c r="M161" s="67">
        <f t="shared" si="44"/>
        <v>0</v>
      </c>
      <c r="N161" s="67">
        <f t="shared" si="44"/>
        <v>0</v>
      </c>
      <c r="O161" s="67">
        <f t="shared" si="44"/>
        <v>0</v>
      </c>
      <c r="P161" s="67">
        <f t="shared" si="44"/>
        <v>0</v>
      </c>
      <c r="Q161" s="67">
        <f t="shared" si="44"/>
        <v>0</v>
      </c>
      <c r="R161" s="67">
        <f t="shared" si="44"/>
        <v>0</v>
      </c>
      <c r="S161" s="67">
        <f t="shared" si="44"/>
        <v>0</v>
      </c>
      <c r="T161" s="67">
        <f t="shared" si="44"/>
        <v>51.926715373218201</v>
      </c>
      <c r="U161" s="67">
        <f t="shared" si="44"/>
        <v>0</v>
      </c>
      <c r="V161" s="67">
        <f t="shared" si="44"/>
        <v>0</v>
      </c>
      <c r="W161" s="67">
        <f t="shared" si="44"/>
        <v>0</v>
      </c>
      <c r="X161" s="67">
        <f t="shared" si="44"/>
        <v>26.919504170896158</v>
      </c>
      <c r="Y161" s="67">
        <f t="shared" si="44"/>
        <v>0</v>
      </c>
      <c r="Z161" s="67">
        <f t="shared" si="44"/>
        <v>0</v>
      </c>
      <c r="AA161" s="67">
        <f t="shared" si="44"/>
        <v>0</v>
      </c>
      <c r="AB161" s="67">
        <f t="shared" si="44"/>
        <v>0</v>
      </c>
      <c r="AC161" s="67">
        <f t="shared" si="44"/>
        <v>0</v>
      </c>
      <c r="AD161" s="67">
        <f t="shared" si="44"/>
        <v>-25.75</v>
      </c>
      <c r="AE161" s="67">
        <f t="shared" si="44"/>
        <v>84.998319111178773</v>
      </c>
      <c r="AF161" s="67">
        <f t="shared" si="44"/>
        <v>142.94950184624219</v>
      </c>
      <c r="AG161" s="67">
        <f t="shared" si="44"/>
        <v>0</v>
      </c>
      <c r="AH161" s="67">
        <f t="shared" si="44"/>
        <v>189.44545454545454</v>
      </c>
      <c r="AI161" s="67">
        <f t="shared" si="44"/>
        <v>127.75683890577508</v>
      </c>
      <c r="AJ161" s="67">
        <f t="shared" si="43"/>
        <v>718.52846400908857</v>
      </c>
    </row>
    <row r="162" spans="1:36" ht="15.75" thickBot="1">
      <c r="A162" s="68"/>
      <c r="B162" s="66"/>
      <c r="C162" s="66"/>
      <c r="D162" s="69" t="s">
        <v>135</v>
      </c>
      <c r="E162" s="67">
        <f t="shared" ref="E162:AI162" si="45">IF(E157="NFI &amp; HNI",E143,0)</f>
        <v>0</v>
      </c>
      <c r="F162" s="67">
        <f t="shared" si="45"/>
        <v>0</v>
      </c>
      <c r="G162" s="67">
        <f t="shared" si="45"/>
        <v>0</v>
      </c>
      <c r="H162" s="67">
        <f t="shared" si="45"/>
        <v>0</v>
      </c>
      <c r="I162" s="67">
        <f t="shared" si="45"/>
        <v>0</v>
      </c>
      <c r="J162" s="67">
        <f t="shared" si="45"/>
        <v>0</v>
      </c>
      <c r="K162" s="67">
        <f t="shared" si="45"/>
        <v>0</v>
      </c>
      <c r="L162" s="67">
        <f t="shared" si="45"/>
        <v>0</v>
      </c>
      <c r="M162" s="67">
        <f t="shared" si="45"/>
        <v>0</v>
      </c>
      <c r="N162" s="67">
        <f t="shared" si="45"/>
        <v>0</v>
      </c>
      <c r="O162" s="67">
        <f t="shared" si="45"/>
        <v>94.314381270903013</v>
      </c>
      <c r="P162" s="67">
        <f t="shared" si="45"/>
        <v>94.288563869859203</v>
      </c>
      <c r="Q162" s="67">
        <f t="shared" si="45"/>
        <v>71.30664573836475</v>
      </c>
      <c r="R162" s="67">
        <f t="shared" si="45"/>
        <v>0</v>
      </c>
      <c r="S162" s="67">
        <f t="shared" si="45"/>
        <v>0</v>
      </c>
      <c r="T162" s="67">
        <f t="shared" si="45"/>
        <v>0</v>
      </c>
      <c r="U162" s="67">
        <f t="shared" si="45"/>
        <v>0</v>
      </c>
      <c r="V162" s="67">
        <f t="shared" si="45"/>
        <v>161.20044052863437</v>
      </c>
      <c r="W162" s="67">
        <f t="shared" si="45"/>
        <v>94.097151159632844</v>
      </c>
      <c r="X162" s="67">
        <f t="shared" si="45"/>
        <v>0</v>
      </c>
      <c r="Y162" s="67">
        <f t="shared" si="45"/>
        <v>0</v>
      </c>
      <c r="Z162" s="67">
        <f t="shared" si="45"/>
        <v>0</v>
      </c>
      <c r="AA162" s="67">
        <f t="shared" si="45"/>
        <v>0</v>
      </c>
      <c r="AB162" s="67">
        <f t="shared" si="45"/>
        <v>0</v>
      </c>
      <c r="AC162" s="67">
        <f t="shared" si="45"/>
        <v>0</v>
      </c>
      <c r="AD162" s="67">
        <f t="shared" si="45"/>
        <v>0</v>
      </c>
      <c r="AE162" s="67">
        <f t="shared" si="45"/>
        <v>0</v>
      </c>
      <c r="AF162" s="67">
        <f t="shared" si="45"/>
        <v>0</v>
      </c>
      <c r="AG162" s="67">
        <f t="shared" si="45"/>
        <v>0</v>
      </c>
      <c r="AH162" s="67">
        <f t="shared" si="45"/>
        <v>0</v>
      </c>
      <c r="AI162" s="67">
        <f t="shared" si="45"/>
        <v>0</v>
      </c>
      <c r="AJ162" s="67">
        <f t="shared" si="43"/>
        <v>515.20718256739417</v>
      </c>
    </row>
    <row r="163" spans="1:36">
      <c r="B163" s="66"/>
      <c r="C163" s="66"/>
      <c r="D163" s="70" t="s">
        <v>140</v>
      </c>
      <c r="E163" s="67">
        <f t="shared" ref="E163:AI163" si="46">IF(AND(E153=0,OR(E3="Mon",E3="Tue",E3="Wed",E3="Thu",E3="Fri")),E143,0)</f>
        <v>0</v>
      </c>
      <c r="F163" s="67">
        <f t="shared" si="46"/>
        <v>21.774193548387096</v>
      </c>
      <c r="G163" s="67">
        <f t="shared" si="46"/>
        <v>234.48484848484847</v>
      </c>
      <c r="H163" s="67">
        <f t="shared" si="46"/>
        <v>133.15909090909091</v>
      </c>
      <c r="I163" s="67">
        <f t="shared" si="46"/>
        <v>120.25245098039217</v>
      </c>
      <c r="J163" s="67">
        <f t="shared" si="46"/>
        <v>98.507936507936506</v>
      </c>
      <c r="K163" s="67">
        <f t="shared" si="46"/>
        <v>0</v>
      </c>
      <c r="L163" s="67">
        <f t="shared" si="46"/>
        <v>0</v>
      </c>
      <c r="M163" s="67">
        <f t="shared" si="46"/>
        <v>0</v>
      </c>
      <c r="N163" s="67">
        <f t="shared" si="46"/>
        <v>162.33516614967289</v>
      </c>
      <c r="O163" s="67">
        <f t="shared" si="46"/>
        <v>0</v>
      </c>
      <c r="P163" s="67">
        <f t="shared" si="46"/>
        <v>0</v>
      </c>
      <c r="Q163" s="67">
        <f t="shared" si="46"/>
        <v>0</v>
      </c>
      <c r="R163" s="67">
        <f t="shared" si="46"/>
        <v>0</v>
      </c>
      <c r="S163" s="67">
        <f t="shared" si="46"/>
        <v>0</v>
      </c>
      <c r="T163" s="67">
        <f t="shared" si="46"/>
        <v>51.926715373218201</v>
      </c>
      <c r="U163" s="67">
        <f t="shared" si="46"/>
        <v>116.20961495090633</v>
      </c>
      <c r="V163" s="67">
        <f t="shared" si="46"/>
        <v>0</v>
      </c>
      <c r="W163" s="67">
        <f t="shared" si="46"/>
        <v>0</v>
      </c>
      <c r="X163" s="67">
        <f t="shared" si="46"/>
        <v>26.919504170896158</v>
      </c>
      <c r="Y163" s="67">
        <f t="shared" si="46"/>
        <v>0</v>
      </c>
      <c r="Z163" s="67">
        <f t="shared" si="46"/>
        <v>0</v>
      </c>
      <c r="AA163" s="67">
        <f t="shared" si="46"/>
        <v>0</v>
      </c>
      <c r="AB163" s="67">
        <f t="shared" si="46"/>
        <v>0</v>
      </c>
      <c r="AC163" s="67">
        <f t="shared" si="46"/>
        <v>0</v>
      </c>
      <c r="AD163" s="67">
        <f t="shared" si="46"/>
        <v>-25.75</v>
      </c>
      <c r="AE163" s="67">
        <f t="shared" si="46"/>
        <v>84.998319111178773</v>
      </c>
      <c r="AF163" s="67">
        <f t="shared" si="46"/>
        <v>0</v>
      </c>
      <c r="AG163" s="67">
        <f t="shared" si="46"/>
        <v>0</v>
      </c>
      <c r="AH163" s="67">
        <f t="shared" si="46"/>
        <v>189.44545454545454</v>
      </c>
      <c r="AI163" s="67">
        <f t="shared" si="46"/>
        <v>127.75683890577508</v>
      </c>
      <c r="AJ163" s="67">
        <f t="shared" si="43"/>
        <v>1342.0201336377572</v>
      </c>
    </row>
  </sheetData>
  <conditionalFormatting sqref="E152:AI155">
    <cfRule type="cellIs" dxfId="59" priority="10" operator="equal">
      <formula>3</formula>
    </cfRule>
    <cfRule type="cellIs" dxfId="58" priority="11" operator="equal">
      <formula>2</formula>
    </cfRule>
    <cfRule type="cellIs" dxfId="57" priority="12" operator="equal">
      <formula>1</formula>
    </cfRule>
  </conditionalFormatting>
  <conditionalFormatting sqref="E153:AI156">
    <cfRule type="cellIs" dxfId="56" priority="7" operator="equal">
      <formula>3</formula>
    </cfRule>
    <cfRule type="cellIs" dxfId="55" priority="8" operator="equal">
      <formula>2</formula>
    </cfRule>
    <cfRule type="cellIs" dxfId="54" priority="9" operator="equal">
      <formula>1</formula>
    </cfRule>
  </conditionalFormatting>
  <conditionalFormatting sqref="E153:AF156">
    <cfRule type="cellIs" dxfId="53" priority="4" operator="equal">
      <formula>3</formula>
    </cfRule>
    <cfRule type="cellIs" dxfId="52" priority="5" operator="equal">
      <formula>2</formula>
    </cfRule>
    <cfRule type="cellIs" dxfId="51" priority="6" operator="equal">
      <formula>1</formula>
    </cfRule>
  </conditionalFormatting>
  <conditionalFormatting sqref="E153:AF156">
    <cfRule type="cellIs" dxfId="50" priority="1" operator="equal">
      <formula>3</formula>
    </cfRule>
    <cfRule type="cellIs" dxfId="49" priority="2" operator="equal">
      <formula>2</formula>
    </cfRule>
    <cfRule type="cellIs" dxfId="48" priority="3" operator="equal">
      <formula>1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163"/>
  <sheetViews>
    <sheetView zoomScale="60" zoomScaleNormal="60" workbookViewId="0">
      <pane xSplit="2" ySplit="4" topLeftCell="X5" activePane="bottomRight" state="frozen"/>
      <selection pane="topRight" activeCell="C1" sqref="C1"/>
      <selection pane="bottomLeft" activeCell="A5" sqref="A5"/>
      <selection pane="bottomRight" activeCell="B11" sqref="B11"/>
    </sheetView>
  </sheetViews>
  <sheetFormatPr defaultColWidth="9.140625" defaultRowHeight="15" outlineLevelRow="1"/>
  <cols>
    <col min="1" max="1" width="9.140625" style="3"/>
    <col min="2" max="2" width="53.5703125" style="3" customWidth="1"/>
    <col min="3" max="36" width="17.28515625" style="3" customWidth="1"/>
    <col min="37" max="37" width="11.5703125" style="3" bestFit="1" customWidth="1"/>
    <col min="38" max="16384" width="9.140625" style="3"/>
  </cols>
  <sheetData>
    <row r="1" spans="1:37" outlineLevel="1"/>
    <row r="2" spans="1:37" outlineLevel="1">
      <c r="B2" s="24" t="s">
        <v>18</v>
      </c>
    </row>
    <row r="3" spans="1:37" outlineLevel="1">
      <c r="E3" s="68" t="s">
        <v>122</v>
      </c>
      <c r="F3" s="68" t="s">
        <v>123</v>
      </c>
      <c r="G3" s="68" t="s">
        <v>124</v>
      </c>
      <c r="H3" s="68" t="s">
        <v>125</v>
      </c>
      <c r="I3" s="68" t="s">
        <v>126</v>
      </c>
      <c r="J3" s="68" t="s">
        <v>127</v>
      </c>
      <c r="K3" s="68" t="s">
        <v>121</v>
      </c>
      <c r="L3" s="68" t="s">
        <v>122</v>
      </c>
      <c r="M3" s="68" t="s">
        <v>123</v>
      </c>
      <c r="N3" s="68" t="s">
        <v>124</v>
      </c>
      <c r="O3" s="68" t="s">
        <v>125</v>
      </c>
      <c r="P3" s="68" t="s">
        <v>126</v>
      </c>
      <c r="Q3" s="68" t="s">
        <v>127</v>
      </c>
      <c r="R3" s="68" t="s">
        <v>121</v>
      </c>
      <c r="S3" s="68" t="s">
        <v>122</v>
      </c>
      <c r="T3" s="68" t="s">
        <v>123</v>
      </c>
      <c r="U3" s="68" t="s">
        <v>124</v>
      </c>
      <c r="V3" s="68" t="s">
        <v>125</v>
      </c>
      <c r="W3" s="68" t="s">
        <v>126</v>
      </c>
      <c r="X3" s="68" t="s">
        <v>127</v>
      </c>
      <c r="Y3" s="68" t="s">
        <v>121</v>
      </c>
      <c r="Z3" s="68" t="s">
        <v>122</v>
      </c>
      <c r="AA3" s="68" t="s">
        <v>123</v>
      </c>
      <c r="AB3" s="68" t="s">
        <v>124</v>
      </c>
      <c r="AC3" s="68" t="s">
        <v>125</v>
      </c>
      <c r="AD3" s="68" t="s">
        <v>126</v>
      </c>
      <c r="AE3" s="68" t="s">
        <v>127</v>
      </c>
      <c r="AF3" s="68" t="s">
        <v>121</v>
      </c>
      <c r="AG3" s="68" t="s">
        <v>122</v>
      </c>
      <c r="AH3" s="68" t="s">
        <v>123</v>
      </c>
      <c r="AI3" s="68"/>
    </row>
    <row r="4" spans="1:37" customFormat="1" outlineLevel="1">
      <c r="A4" s="4"/>
      <c r="B4" s="25"/>
      <c r="C4" s="26" t="s">
        <v>19</v>
      </c>
      <c r="D4" s="26">
        <v>31</v>
      </c>
      <c r="E4" s="26">
        <v>1</v>
      </c>
      <c r="F4" s="26">
        <v>2</v>
      </c>
      <c r="G4" s="26">
        <v>3</v>
      </c>
      <c r="H4" s="26">
        <v>4</v>
      </c>
      <c r="I4" s="26">
        <v>5</v>
      </c>
      <c r="J4" s="26">
        <v>6</v>
      </c>
      <c r="K4" s="26">
        <v>7</v>
      </c>
      <c r="L4" s="26">
        <v>8</v>
      </c>
      <c r="M4" s="26">
        <v>9</v>
      </c>
      <c r="N4" s="26">
        <v>10</v>
      </c>
      <c r="O4" s="26">
        <v>11</v>
      </c>
      <c r="P4" s="26">
        <v>12</v>
      </c>
      <c r="Q4" s="26">
        <v>13</v>
      </c>
      <c r="R4" s="26">
        <v>14</v>
      </c>
      <c r="S4" s="26">
        <v>15</v>
      </c>
      <c r="T4" s="26">
        <v>16</v>
      </c>
      <c r="U4" s="26">
        <v>17</v>
      </c>
      <c r="V4" s="26">
        <v>18</v>
      </c>
      <c r="W4" s="26">
        <v>19</v>
      </c>
      <c r="X4" s="26">
        <v>20</v>
      </c>
      <c r="Y4" s="26">
        <v>21</v>
      </c>
      <c r="Z4" s="26">
        <v>22</v>
      </c>
      <c r="AA4" s="26">
        <v>23</v>
      </c>
      <c r="AB4" s="26">
        <v>24</v>
      </c>
      <c r="AC4" s="26">
        <v>25</v>
      </c>
      <c r="AD4" s="26">
        <v>26</v>
      </c>
      <c r="AE4" s="26">
        <v>27</v>
      </c>
      <c r="AF4" s="26">
        <v>28</v>
      </c>
      <c r="AG4" s="26">
        <v>29</v>
      </c>
      <c r="AH4" s="26">
        <v>30</v>
      </c>
      <c r="AI4" s="26">
        <v>31</v>
      </c>
      <c r="AJ4" s="26" t="s">
        <v>32</v>
      </c>
      <c r="AK4" s="3"/>
    </row>
    <row r="5" spans="1:37" customFormat="1" outlineLevel="1">
      <c r="A5" s="4"/>
      <c r="B5" s="27" t="s">
        <v>0</v>
      </c>
      <c r="C5" s="6"/>
      <c r="D5" s="7">
        <f>'MARET 2020'!AI29</f>
        <v>58538</v>
      </c>
      <c r="E5" s="7">
        <f>[2]April!D3</f>
        <v>58579</v>
      </c>
      <c r="F5" s="7">
        <f>[2]April!E3</f>
        <v>58605</v>
      </c>
      <c r="G5" s="7">
        <f>[2]April!F3</f>
        <v>58627</v>
      </c>
      <c r="H5" s="7">
        <f>[2]April!G3</f>
        <v>0</v>
      </c>
      <c r="I5" s="7">
        <f>[2]April!H3</f>
        <v>0</v>
      </c>
      <c r="J5" s="7">
        <f>[2]April!I3</f>
        <v>58638</v>
      </c>
      <c r="K5" s="7">
        <f>[2]April!J3</f>
        <v>58657</v>
      </c>
      <c r="L5" s="7">
        <f>[2]April!K3</f>
        <v>58703</v>
      </c>
      <c r="M5" s="7">
        <f>[2]April!L3</f>
        <v>58737</v>
      </c>
      <c r="N5" s="7">
        <f>[2]April!M3</f>
        <v>0</v>
      </c>
      <c r="O5" s="7">
        <f>[2]April!N3</f>
        <v>0</v>
      </c>
      <c r="P5" s="7">
        <f>[2]April!O3</f>
        <v>58772</v>
      </c>
      <c r="Q5" s="7">
        <f>[2]April!P3</f>
        <v>58857</v>
      </c>
      <c r="R5" s="7">
        <f>[2]April!Q3</f>
        <v>58951</v>
      </c>
      <c r="S5" s="7">
        <f>[2]April!R3</f>
        <v>59022</v>
      </c>
      <c r="T5" s="7">
        <f>[2]April!S3</f>
        <v>59073</v>
      </c>
      <c r="U5" s="7">
        <f>[2]April!T3</f>
        <v>59169</v>
      </c>
      <c r="V5" s="7">
        <f>[2]April!U3</f>
        <v>59227</v>
      </c>
      <c r="W5" s="7">
        <f>[2]April!V3</f>
        <v>0</v>
      </c>
      <c r="X5" s="7">
        <f>[2]April!W3</f>
        <v>59227</v>
      </c>
      <c r="Y5" s="7">
        <f>[2]April!X3</f>
        <v>59277</v>
      </c>
      <c r="Z5" s="7">
        <f>[2]April!Y3</f>
        <v>59316</v>
      </c>
      <c r="AA5" s="7">
        <f>[2]April!Z3</f>
        <v>59327</v>
      </c>
      <c r="AB5" s="7">
        <f>[2]April!AA3</f>
        <v>0</v>
      </c>
      <c r="AC5" s="7">
        <f>[2]April!AB3</f>
        <v>0</v>
      </c>
      <c r="AD5" s="7">
        <f>[2]April!AC3</f>
        <v>0</v>
      </c>
      <c r="AE5" s="7">
        <f>[2]April!AD3</f>
        <v>59350</v>
      </c>
      <c r="AF5" s="7">
        <f>[2]April!AE3</f>
        <v>59446</v>
      </c>
      <c r="AG5" s="7">
        <f>[2]April!AF3</f>
        <v>59491</v>
      </c>
      <c r="AH5" s="7">
        <f>[2]April!AG3</f>
        <v>59504</v>
      </c>
      <c r="AI5" s="7"/>
      <c r="AJ5" s="32"/>
      <c r="AK5" s="3"/>
    </row>
    <row r="6" spans="1:37" customFormat="1" outlineLevel="1">
      <c r="A6" s="4"/>
      <c r="B6" s="27" t="s">
        <v>1</v>
      </c>
      <c r="C6" s="6"/>
      <c r="D6" s="7">
        <f>'MARET 2020'!AI30</f>
        <v>63932</v>
      </c>
      <c r="E6" s="7">
        <f>[2]April!D4</f>
        <v>63973</v>
      </c>
      <c r="F6" s="7">
        <f>[2]April!E4</f>
        <v>63999</v>
      </c>
      <c r="G6" s="7">
        <f>[2]April!F4</f>
        <v>64021</v>
      </c>
      <c r="H6" s="7">
        <f>[2]April!G4</f>
        <v>0</v>
      </c>
      <c r="I6" s="7">
        <f>[2]April!H4</f>
        <v>0</v>
      </c>
      <c r="J6" s="7">
        <f>[2]April!I4</f>
        <v>64032</v>
      </c>
      <c r="K6" s="7">
        <f>[2]April!J4</f>
        <v>64052</v>
      </c>
      <c r="L6" s="7">
        <f>[2]April!K4</f>
        <v>64099</v>
      </c>
      <c r="M6" s="7">
        <f>[2]April!L4</f>
        <v>64132</v>
      </c>
      <c r="N6" s="7">
        <f>[2]April!M4</f>
        <v>0</v>
      </c>
      <c r="O6" s="7">
        <f>[2]April!N4</f>
        <v>0</v>
      </c>
      <c r="P6" s="7">
        <f>[2]April!O4</f>
        <v>64169</v>
      </c>
      <c r="Q6" s="7">
        <f>[2]April!P4</f>
        <v>64258</v>
      </c>
      <c r="R6" s="7">
        <f>[2]April!Q4</f>
        <v>64359</v>
      </c>
      <c r="S6" s="7">
        <f>[2]April!R4</f>
        <v>64432</v>
      </c>
      <c r="T6" s="7">
        <f>[2]April!S4</f>
        <v>64485</v>
      </c>
      <c r="U6" s="7">
        <f>[2]April!T4</f>
        <v>64585</v>
      </c>
      <c r="V6" s="7">
        <f>[2]April!U4</f>
        <v>64644</v>
      </c>
      <c r="W6" s="7">
        <f>[2]April!V4</f>
        <v>0</v>
      </c>
      <c r="X6" s="7">
        <f>[2]April!W4</f>
        <v>64644</v>
      </c>
      <c r="Y6" s="7">
        <f>[2]April!X4</f>
        <v>64695</v>
      </c>
      <c r="Z6" s="7">
        <f>[2]April!Y4</f>
        <v>64736</v>
      </c>
      <c r="AA6" s="7">
        <f>[2]April!Z4</f>
        <v>64746</v>
      </c>
      <c r="AB6" s="7">
        <f>[2]April!AA4</f>
        <v>0</v>
      </c>
      <c r="AC6" s="7">
        <f>[2]April!AB4</f>
        <v>0</v>
      </c>
      <c r="AD6" s="7">
        <f>[2]April!AC4</f>
        <v>0</v>
      </c>
      <c r="AE6" s="7">
        <f>[2]April!AD4</f>
        <v>64770</v>
      </c>
      <c r="AF6" s="7">
        <f>[2]April!AE4</f>
        <v>64867</v>
      </c>
      <c r="AG6" s="7">
        <f>[2]April!AF4</f>
        <v>64912</v>
      </c>
      <c r="AH6" s="7">
        <f>[2]April!AG4</f>
        <v>64925</v>
      </c>
      <c r="AI6" s="7"/>
      <c r="AJ6" s="32"/>
      <c r="AK6" s="3"/>
    </row>
    <row r="7" spans="1:37" customFormat="1" outlineLevel="1">
      <c r="A7" s="4"/>
      <c r="B7" s="27" t="s">
        <v>2</v>
      </c>
      <c r="C7" s="6"/>
      <c r="D7" s="7">
        <f>'MARET 2020'!AI31</f>
        <v>69908</v>
      </c>
      <c r="E7" s="7">
        <f>[2]April!D5</f>
        <v>69930</v>
      </c>
      <c r="F7" s="7">
        <f>[2]April!E5</f>
        <v>69944</v>
      </c>
      <c r="G7" s="7">
        <f>[2]April!F5</f>
        <v>69974</v>
      </c>
      <c r="H7" s="7">
        <f>[2]April!G5</f>
        <v>0</v>
      </c>
      <c r="I7" s="7">
        <f>[2]April!H5</f>
        <v>0</v>
      </c>
      <c r="J7" s="7">
        <f>[2]April!I5</f>
        <v>69997</v>
      </c>
      <c r="K7" s="7">
        <f>[2]April!J5</f>
        <v>70021</v>
      </c>
      <c r="L7" s="7">
        <f>[2]April!K5</f>
        <v>70043</v>
      </c>
      <c r="M7" s="7">
        <f>[2]April!L5</f>
        <v>70083</v>
      </c>
      <c r="N7" s="7">
        <f>[2]April!M5</f>
        <v>0</v>
      </c>
      <c r="O7" s="7">
        <f>[2]April!N5</f>
        <v>0</v>
      </c>
      <c r="P7" s="7">
        <f>[2]April!O5</f>
        <v>70112</v>
      </c>
      <c r="Q7" s="7">
        <f>[2]April!P5</f>
        <v>70167</v>
      </c>
      <c r="R7" s="7">
        <f>[2]April!Q5</f>
        <v>70270</v>
      </c>
      <c r="S7" s="7">
        <f>[2]April!R5</f>
        <v>70324</v>
      </c>
      <c r="T7" s="7">
        <f>[2]April!S5</f>
        <v>70400</v>
      </c>
      <c r="U7" s="7">
        <f>[2]April!T5</f>
        <v>70467</v>
      </c>
      <c r="V7" s="7">
        <f>[2]April!U5</f>
        <v>70510</v>
      </c>
      <c r="W7" s="7">
        <f>[2]April!V5</f>
        <v>0</v>
      </c>
      <c r="X7" s="7">
        <f>[2]April!W5</f>
        <v>70510</v>
      </c>
      <c r="Y7" s="7">
        <f>[2]April!X5</f>
        <v>70546</v>
      </c>
      <c r="Z7" s="7">
        <f>[2]April!Y5</f>
        <v>70579</v>
      </c>
      <c r="AA7" s="7">
        <f>[2]April!Z5</f>
        <v>70597</v>
      </c>
      <c r="AB7" s="7">
        <f>[2]April!AA5</f>
        <v>0</v>
      </c>
      <c r="AC7" s="7">
        <f>[2]April!AB5</f>
        <v>0</v>
      </c>
      <c r="AD7" s="7">
        <f>[2]April!AC5</f>
        <v>0</v>
      </c>
      <c r="AE7" s="7">
        <f>[2]April!AD5</f>
        <v>70606</v>
      </c>
      <c r="AF7" s="7">
        <f>[2]April!AE5</f>
        <v>70633</v>
      </c>
      <c r="AG7" s="7">
        <f>[2]April!AF5</f>
        <v>70693</v>
      </c>
      <c r="AH7" s="7">
        <f>[2]April!AG5</f>
        <v>0</v>
      </c>
      <c r="AI7" s="7"/>
      <c r="AJ7" s="32"/>
      <c r="AK7" s="3"/>
    </row>
    <row r="8" spans="1:37" customFormat="1" outlineLevel="1">
      <c r="A8" s="4"/>
      <c r="B8" s="27" t="s">
        <v>3</v>
      </c>
      <c r="C8" s="6"/>
      <c r="D8" s="7">
        <f>'MARET 2020'!AI32</f>
        <v>72386</v>
      </c>
      <c r="E8" s="7">
        <f>[2]April!D6</f>
        <v>72412</v>
      </c>
      <c r="F8" s="7">
        <f>[2]April!E6</f>
        <v>72425</v>
      </c>
      <c r="G8" s="7">
        <f>[2]April!F6</f>
        <v>72452</v>
      </c>
      <c r="H8" s="7">
        <f>[2]April!G6</f>
        <v>0</v>
      </c>
      <c r="I8" s="7">
        <f>[2]April!H6</f>
        <v>0</v>
      </c>
      <c r="J8" s="7">
        <f>[2]April!I6</f>
        <v>72474</v>
      </c>
      <c r="K8" s="7">
        <f>[2]April!J6</f>
        <v>72492</v>
      </c>
      <c r="L8" s="7">
        <f>[2]April!K6</f>
        <v>72517</v>
      </c>
      <c r="M8" s="7">
        <f>[2]April!L6</f>
        <v>72551</v>
      </c>
      <c r="N8" s="7">
        <f>[2]April!M6</f>
        <v>0</v>
      </c>
      <c r="O8" s="7">
        <f>[2]April!N6</f>
        <v>0</v>
      </c>
      <c r="P8" s="7">
        <f>[2]April!O6</f>
        <v>72578</v>
      </c>
      <c r="Q8" s="7">
        <f>[2]April!P6</f>
        <v>72627</v>
      </c>
      <c r="R8" s="7">
        <f>[2]April!Q6</f>
        <v>72719</v>
      </c>
      <c r="S8" s="7">
        <f>[2]April!R6</f>
        <v>72768</v>
      </c>
      <c r="T8" s="7">
        <f>[2]April!S6</f>
        <v>72838</v>
      </c>
      <c r="U8" s="7">
        <f>[2]April!T6</f>
        <v>72899</v>
      </c>
      <c r="V8" s="7">
        <f>[2]April!U6</f>
        <v>72935</v>
      </c>
      <c r="W8" s="7">
        <f>[2]April!V6</f>
        <v>0</v>
      </c>
      <c r="X8" s="7">
        <f>[2]April!W6</f>
        <v>72935</v>
      </c>
      <c r="Y8" s="7">
        <f>[2]April!X6</f>
        <v>72968</v>
      </c>
      <c r="Z8" s="7">
        <f>[2]April!Y6</f>
        <v>72998</v>
      </c>
      <c r="AA8" s="7">
        <f>[2]April!Z6</f>
        <v>73014</v>
      </c>
      <c r="AB8" s="7">
        <f>[2]April!AA6</f>
        <v>0</v>
      </c>
      <c r="AC8" s="7">
        <f>[2]April!AB6</f>
        <v>0</v>
      </c>
      <c r="AD8" s="7">
        <f>[2]April!AC6</f>
        <v>0</v>
      </c>
      <c r="AE8" s="7">
        <f>[2]April!AD6</f>
        <v>73023</v>
      </c>
      <c r="AF8" s="7">
        <f>[2]April!AE6</f>
        <v>73045</v>
      </c>
      <c r="AG8" s="7">
        <f>[2]April!AF6</f>
        <v>73100</v>
      </c>
      <c r="AH8" s="7">
        <f>[2]April!AG6</f>
        <v>73159</v>
      </c>
      <c r="AI8" s="7"/>
      <c r="AJ8" s="32"/>
      <c r="AK8" s="3"/>
    </row>
    <row r="9" spans="1:37" customFormat="1" outlineLevel="1">
      <c r="A9" s="4"/>
      <c r="B9" s="27" t="s">
        <v>114</v>
      </c>
      <c r="C9" s="6"/>
      <c r="D9" s="7">
        <f>'MARET 2020'!AI33</f>
        <v>90764</v>
      </c>
      <c r="E9" s="7">
        <f>[2]April!D17</f>
        <v>91027</v>
      </c>
      <c r="F9" s="7">
        <f>[2]April!E17</f>
        <v>91285</v>
      </c>
      <c r="G9" s="7">
        <f>[2]April!F17</f>
        <v>91469</v>
      </c>
      <c r="H9" s="7">
        <f>[2]April!G17</f>
        <v>0</v>
      </c>
      <c r="I9" s="7">
        <f>[2]April!H17</f>
        <v>0</v>
      </c>
      <c r="J9" s="7">
        <f>[2]April!I17</f>
        <v>91711</v>
      </c>
      <c r="K9" s="7">
        <f>[2]April!J17</f>
        <v>91953</v>
      </c>
      <c r="L9" s="7">
        <f>[2]April!K17</f>
        <v>92212</v>
      </c>
      <c r="M9" s="7">
        <f>[2]April!L17</f>
        <v>92429</v>
      </c>
      <c r="N9" s="7">
        <f>[2]April!M17</f>
        <v>0</v>
      </c>
      <c r="O9" s="7">
        <f>[2]April!N17</f>
        <v>0</v>
      </c>
      <c r="P9" s="7">
        <f>[2]April!O17</f>
        <v>92664</v>
      </c>
      <c r="Q9" s="7">
        <f>[2]April!P17</f>
        <v>92795</v>
      </c>
      <c r="R9" s="7">
        <f>[2]April!Q17</f>
        <v>92877</v>
      </c>
      <c r="S9" s="7">
        <f>[2]April!R17</f>
        <v>93177</v>
      </c>
      <c r="T9" s="7">
        <f>[2]April!S17</f>
        <v>93466</v>
      </c>
      <c r="U9" s="7">
        <f>[2]April!T17</f>
        <v>93623</v>
      </c>
      <c r="V9" s="7">
        <f>[2]April!U17</f>
        <v>93802</v>
      </c>
      <c r="W9" s="7">
        <f>[2]April!V17</f>
        <v>0</v>
      </c>
      <c r="X9" s="7">
        <f>[2]April!W17</f>
        <v>93810</v>
      </c>
      <c r="Y9" s="7">
        <f>[2]April!X17</f>
        <v>94056</v>
      </c>
      <c r="Z9" s="7">
        <f>[2]April!Y17</f>
        <v>94283</v>
      </c>
      <c r="AA9" s="7">
        <f>[2]April!Z17</f>
        <v>94501</v>
      </c>
      <c r="AB9" s="7">
        <f>[2]April!AA17</f>
        <v>0</v>
      </c>
      <c r="AC9" s="7">
        <f>[2]April!AB17</f>
        <v>0</v>
      </c>
      <c r="AD9" s="7">
        <f>[2]April!AC17</f>
        <v>0</v>
      </c>
      <c r="AE9" s="7">
        <f>[2]April!AD17</f>
        <v>94592</v>
      </c>
      <c r="AF9" s="7">
        <f>[2]April!AE17</f>
        <v>94870</v>
      </c>
      <c r="AG9" s="7">
        <f>[2]April!AF17</f>
        <v>95150</v>
      </c>
      <c r="AH9" s="7">
        <f>[2]April!AG17</f>
        <v>95340</v>
      </c>
      <c r="AI9" s="7"/>
      <c r="AJ9" s="32"/>
      <c r="AK9" s="3"/>
    </row>
    <row r="10" spans="1:37" customFormat="1" outlineLevel="1">
      <c r="A10" s="4"/>
      <c r="B10" s="27" t="s">
        <v>115</v>
      </c>
      <c r="C10" s="6"/>
      <c r="D10" s="7">
        <f>'MARET 2020'!AI34</f>
        <v>100423</v>
      </c>
      <c r="E10" s="7">
        <f>[2]April!D18</f>
        <v>100531</v>
      </c>
      <c r="F10" s="7">
        <f>[2]April!E18</f>
        <v>100638</v>
      </c>
      <c r="G10" s="7">
        <f>[2]April!F18</f>
        <v>100715</v>
      </c>
      <c r="H10" s="7">
        <f>[2]April!G18</f>
        <v>0</v>
      </c>
      <c r="I10" s="7">
        <f>[2]April!H18</f>
        <v>0</v>
      </c>
      <c r="J10" s="7">
        <f>[2]April!I18</f>
        <v>100817</v>
      </c>
      <c r="K10" s="7">
        <f>[2]April!J18</f>
        <v>100921</v>
      </c>
      <c r="L10" s="7">
        <f>[2]April!K18</f>
        <v>101034</v>
      </c>
      <c r="M10" s="7">
        <f>[2]April!L18</f>
        <v>101128</v>
      </c>
      <c r="N10" s="7">
        <f>[2]April!M18</f>
        <v>0</v>
      </c>
      <c r="O10" s="7">
        <f>[2]April!N18</f>
        <v>0</v>
      </c>
      <c r="P10" s="7">
        <f>[2]April!O18</f>
        <v>101231</v>
      </c>
      <c r="Q10" s="7">
        <f>[2]April!P18</f>
        <v>101293</v>
      </c>
      <c r="R10" s="7">
        <f>[2]April!Q18</f>
        <v>101328</v>
      </c>
      <c r="S10" s="7">
        <f>[2]April!R18</f>
        <v>101449</v>
      </c>
      <c r="T10" s="7">
        <f>[2]April!S18</f>
        <v>101568</v>
      </c>
      <c r="U10" s="7">
        <f>[2]April!T18</f>
        <v>101634</v>
      </c>
      <c r="V10" s="7">
        <f>[2]April!U18</f>
        <v>101712</v>
      </c>
      <c r="W10" s="7">
        <f>[2]April!V18</f>
        <v>0</v>
      </c>
      <c r="X10" s="7">
        <f>[2]April!W18</f>
        <v>101716</v>
      </c>
      <c r="Y10" s="7">
        <f>[2]April!X18</f>
        <v>101820</v>
      </c>
      <c r="Z10" s="7">
        <f>[2]April!Y18</f>
        <v>101916</v>
      </c>
      <c r="AA10" s="7">
        <f>[2]April!Z18</f>
        <v>102012</v>
      </c>
      <c r="AB10" s="7">
        <f>[2]April!AA18</f>
        <v>0</v>
      </c>
      <c r="AC10" s="7">
        <f>[2]April!AB18</f>
        <v>0</v>
      </c>
      <c r="AD10" s="7">
        <f>[2]April!AC18</f>
        <v>0</v>
      </c>
      <c r="AE10" s="7">
        <f>[2]April!AD18</f>
        <v>102052</v>
      </c>
      <c r="AF10" s="7">
        <f>[2]April!AE18</f>
        <v>102170</v>
      </c>
      <c r="AG10" s="7">
        <f>[2]April!AF18</f>
        <v>102291</v>
      </c>
      <c r="AH10" s="7">
        <f>[2]April!AG18</f>
        <v>102374</v>
      </c>
      <c r="AI10" s="7"/>
      <c r="AJ10" s="32"/>
      <c r="AK10" s="3"/>
    </row>
    <row r="11" spans="1:37" customFormat="1" outlineLevel="1">
      <c r="A11" s="4"/>
      <c r="B11" s="27" t="s">
        <v>116</v>
      </c>
      <c r="C11" s="6"/>
      <c r="D11" s="7">
        <f>'MARET 2020'!AI35</f>
        <v>1220926</v>
      </c>
      <c r="E11" s="7">
        <f>[2]April!D19</f>
        <v>1220998</v>
      </c>
      <c r="F11" s="7">
        <f>[2]April!E19</f>
        <v>1221070</v>
      </c>
      <c r="G11" s="7">
        <f>[2]April!F19</f>
        <v>1221124</v>
      </c>
      <c r="H11" s="7">
        <f>[2]April!G19</f>
        <v>0</v>
      </c>
      <c r="I11" s="7">
        <f>[2]April!H19</f>
        <v>0</v>
      </c>
      <c r="J11" s="7">
        <f>[2]April!I19</f>
        <v>1221176</v>
      </c>
      <c r="K11" s="7">
        <f>[2]April!J19</f>
        <v>1221232</v>
      </c>
      <c r="L11" s="7">
        <f>[2]April!K19</f>
        <v>1221290</v>
      </c>
      <c r="M11" s="7">
        <f>[2]April!L19</f>
        <v>1221348</v>
      </c>
      <c r="N11" s="7">
        <f>[2]April!M19</f>
        <v>0</v>
      </c>
      <c r="O11" s="7">
        <f>[2]April!N19</f>
        <v>0</v>
      </c>
      <c r="P11" s="7">
        <f>[2]April!O19</f>
        <v>1221412</v>
      </c>
      <c r="Q11" s="7">
        <f>[2]April!P19</f>
        <v>1221455</v>
      </c>
      <c r="R11" s="7">
        <f>[2]April!Q19</f>
        <v>1221493</v>
      </c>
      <c r="S11" s="7">
        <f>[2]April!R19</f>
        <v>1221561</v>
      </c>
      <c r="T11" s="7">
        <f>[2]April!S19</f>
        <v>1221631</v>
      </c>
      <c r="U11" s="7">
        <f>[2]April!T19</f>
        <v>1221672</v>
      </c>
      <c r="V11" s="7">
        <f>[2]April!U19</f>
        <v>1221714</v>
      </c>
      <c r="W11" s="7">
        <f>[2]April!V19</f>
        <v>0</v>
      </c>
      <c r="X11" s="7">
        <f>[2]April!W19</f>
        <v>1221714</v>
      </c>
      <c r="Y11" s="7">
        <f>[2]April!X19</f>
        <v>1221782</v>
      </c>
      <c r="Z11" s="7">
        <f>[2]April!Y19</f>
        <v>1221841</v>
      </c>
      <c r="AA11" s="7">
        <f>[2]April!Z19</f>
        <v>1221889</v>
      </c>
      <c r="AB11" s="7">
        <f>[2]April!AA19</f>
        <v>0</v>
      </c>
      <c r="AC11" s="7">
        <f>[2]April!AB19</f>
        <v>0</v>
      </c>
      <c r="AD11" s="7">
        <f>[2]April!AC19</f>
        <v>0</v>
      </c>
      <c r="AE11" s="7">
        <f>[2]April!AD19</f>
        <v>1221932</v>
      </c>
      <c r="AF11" s="7">
        <f>[2]April!AE19</f>
        <v>1222000</v>
      </c>
      <c r="AG11" s="7">
        <f>[2]April!AF19</f>
        <v>1222078</v>
      </c>
      <c r="AH11" s="7">
        <f>[2]April!AG19</f>
        <v>1222130</v>
      </c>
      <c r="AI11" s="7"/>
      <c r="AJ11" s="32"/>
      <c r="AK11" s="3"/>
    </row>
    <row r="12" spans="1:37" customFormat="1" outlineLevel="1">
      <c r="A12" s="4"/>
      <c r="B12" s="28" t="s">
        <v>98</v>
      </c>
      <c r="C12" s="6"/>
      <c r="D12" s="7">
        <f>'MARET 2020'!AI36</f>
        <v>56658</v>
      </c>
      <c r="E12" s="7">
        <f>[2]April!D21</f>
        <v>56709</v>
      </c>
      <c r="F12" s="7">
        <f>[2]April!E21</f>
        <v>56773</v>
      </c>
      <c r="G12" s="7">
        <f>[2]April!F21</f>
        <v>56828</v>
      </c>
      <c r="H12" s="7">
        <f>[2]April!G21</f>
        <v>0</v>
      </c>
      <c r="I12" s="7">
        <f>[2]April!H21</f>
        <v>0</v>
      </c>
      <c r="J12" s="7">
        <f>[2]April!I21</f>
        <v>56860</v>
      </c>
      <c r="K12" s="7">
        <f>[2]April!J21</f>
        <v>56923</v>
      </c>
      <c r="L12" s="7">
        <f>[2]April!K21</f>
        <v>57003</v>
      </c>
      <c r="M12" s="7">
        <f>[2]April!L21</f>
        <v>57037</v>
      </c>
      <c r="N12" s="7">
        <f>[2]April!M21</f>
        <v>0</v>
      </c>
      <c r="O12" s="7">
        <f>[2]April!N21</f>
        <v>0</v>
      </c>
      <c r="P12" s="7">
        <f>[2]April!O21</f>
        <v>57066</v>
      </c>
      <c r="Q12" s="7">
        <f>[2]April!P21</f>
        <v>57143</v>
      </c>
      <c r="R12" s="7">
        <f>[2]April!Q21</f>
        <v>57206</v>
      </c>
      <c r="S12" s="7">
        <f>[2]April!R21</f>
        <v>57301</v>
      </c>
      <c r="T12" s="7">
        <f>[2]April!S21</f>
        <v>57342</v>
      </c>
      <c r="U12" s="7">
        <f>[2]April!T21</f>
        <v>57411</v>
      </c>
      <c r="V12" s="7">
        <f>[2]April!U21</f>
        <v>57436</v>
      </c>
      <c r="W12" s="7">
        <f>[2]April!V21</f>
        <v>0</v>
      </c>
      <c r="X12" s="7">
        <f>[2]April!W21</f>
        <v>57437</v>
      </c>
      <c r="Y12" s="7">
        <f>[2]April!X21</f>
        <v>57550</v>
      </c>
      <c r="Z12" s="7">
        <f>[2]April!Y21</f>
        <v>57622</v>
      </c>
      <c r="AA12" s="7">
        <f>[2]April!Z21</f>
        <v>57654</v>
      </c>
      <c r="AB12" s="7">
        <f>[2]April!AA21</f>
        <v>0</v>
      </c>
      <c r="AC12" s="7">
        <f>[2]April!AB21</f>
        <v>0</v>
      </c>
      <c r="AD12" s="7">
        <f>[2]April!AC21</f>
        <v>0</v>
      </c>
      <c r="AE12" s="7">
        <f>[2]April!AD21</f>
        <v>57668</v>
      </c>
      <c r="AF12" s="7">
        <f>[2]April!AE21</f>
        <v>57746</v>
      </c>
      <c r="AG12" s="7">
        <f>[2]April!AF21</f>
        <v>57798</v>
      </c>
      <c r="AH12" s="7">
        <f>[2]April!AG21</f>
        <v>57846</v>
      </c>
      <c r="AI12" s="7"/>
      <c r="AJ12" s="32"/>
      <c r="AK12" s="3"/>
    </row>
    <row r="13" spans="1:37" customFormat="1" outlineLevel="1">
      <c r="A13" s="4"/>
      <c r="B13" s="28" t="s">
        <v>99</v>
      </c>
      <c r="C13" s="6"/>
      <c r="D13" s="7">
        <f>'MARET 2020'!AI37</f>
        <v>11325.1</v>
      </c>
      <c r="E13" s="7">
        <v>11346.9</v>
      </c>
      <c r="F13" s="7">
        <v>11366.5</v>
      </c>
      <c r="G13" s="7">
        <v>11393.3</v>
      </c>
      <c r="H13" s="7"/>
      <c r="I13" s="7"/>
      <c r="J13" s="7">
        <v>11413.4</v>
      </c>
      <c r="K13" s="7">
        <v>11441.8</v>
      </c>
      <c r="L13" s="7">
        <v>11477.4</v>
      </c>
      <c r="M13" s="7"/>
      <c r="N13" s="7"/>
      <c r="O13" s="7"/>
      <c r="P13" s="7">
        <v>11557.5</v>
      </c>
      <c r="Q13" s="7">
        <v>11598.4</v>
      </c>
      <c r="R13" s="7">
        <v>11648.1</v>
      </c>
      <c r="S13" s="7">
        <v>11684.9</v>
      </c>
      <c r="T13" s="7">
        <v>11725.2</v>
      </c>
      <c r="U13" s="7">
        <v>11765.7</v>
      </c>
      <c r="V13" s="7"/>
      <c r="W13" s="7"/>
      <c r="X13" s="7">
        <v>11810.3</v>
      </c>
      <c r="Y13" s="7">
        <v>11851.6</v>
      </c>
      <c r="Z13" s="7">
        <v>11889.1</v>
      </c>
      <c r="AA13" s="7">
        <v>11911.9</v>
      </c>
      <c r="AB13" s="7"/>
      <c r="AC13" s="7"/>
      <c r="AD13" s="7"/>
      <c r="AE13" s="7">
        <v>11953.4</v>
      </c>
      <c r="AF13" s="7">
        <v>11988.7</v>
      </c>
      <c r="AG13" s="7">
        <v>12025.9</v>
      </c>
      <c r="AH13" s="7">
        <v>12041.4</v>
      </c>
      <c r="AI13" s="7"/>
      <c r="AJ13" s="32"/>
      <c r="AK13" s="3"/>
    </row>
    <row r="14" spans="1:37" customFormat="1" outlineLevel="1">
      <c r="A14" s="4"/>
      <c r="B14" s="27" t="s">
        <v>100</v>
      </c>
      <c r="C14" s="6"/>
      <c r="D14" s="7">
        <f>'MARET 2020'!AI38</f>
        <v>2078</v>
      </c>
      <c r="E14" s="7">
        <f>[2]April!D23</f>
        <v>2078</v>
      </c>
      <c r="F14" s="7">
        <f>[2]April!E23</f>
        <v>2093</v>
      </c>
      <c r="G14" s="7">
        <f>[2]April!F23</f>
        <v>2103</v>
      </c>
      <c r="H14" s="7">
        <f>[2]April!G23</f>
        <v>0</v>
      </c>
      <c r="I14" s="7">
        <f>[2]April!H23</f>
        <v>0</v>
      </c>
      <c r="J14" s="7">
        <f>[2]April!I23</f>
        <v>2103</v>
      </c>
      <c r="K14" s="7">
        <f>[2]April!J23</f>
        <v>2103</v>
      </c>
      <c r="L14" s="7">
        <f>[2]April!K23</f>
        <v>2108</v>
      </c>
      <c r="M14" s="7">
        <f>[2]April!L23</f>
        <v>2121</v>
      </c>
      <c r="N14" s="7">
        <f>[2]April!M23</f>
        <v>0</v>
      </c>
      <c r="O14" s="7">
        <f>[2]April!N23</f>
        <v>0</v>
      </c>
      <c r="P14" s="7">
        <f>[2]April!O23</f>
        <v>2121</v>
      </c>
      <c r="Q14" s="7">
        <f>[2]April!P23</f>
        <v>2130</v>
      </c>
      <c r="R14" s="7">
        <f>[2]April!Q23</f>
        <v>2138</v>
      </c>
      <c r="S14" s="7">
        <f>[2]April!R23</f>
        <v>2152</v>
      </c>
      <c r="T14" s="7">
        <f>[2]April!S23</f>
        <v>2166</v>
      </c>
      <c r="U14" s="7">
        <f>[2]April!T23</f>
        <v>2169</v>
      </c>
      <c r="V14" s="7">
        <f>[2]April!U23</f>
        <v>2169</v>
      </c>
      <c r="W14" s="7">
        <f>[2]April!V23</f>
        <v>0</v>
      </c>
      <c r="X14" s="7">
        <f>[2]April!W23</f>
        <v>2170</v>
      </c>
      <c r="Y14" s="7">
        <f>[2]April!X23</f>
        <v>2185</v>
      </c>
      <c r="Z14" s="7">
        <f>[2]April!Y23</f>
        <v>2197</v>
      </c>
      <c r="AA14" s="7">
        <f>[2]April!Z23</f>
        <v>2207</v>
      </c>
      <c r="AB14" s="7">
        <f>[2]April!AA23</f>
        <v>0</v>
      </c>
      <c r="AC14" s="7">
        <f>[2]April!AB23</f>
        <v>0</v>
      </c>
      <c r="AD14" s="7">
        <f>[2]April!AC23</f>
        <v>0</v>
      </c>
      <c r="AE14" s="7">
        <f>[2]April!AD23</f>
        <v>2214</v>
      </c>
      <c r="AF14" s="7">
        <f>[2]April!AE23</f>
        <v>2235</v>
      </c>
      <c r="AG14" s="7">
        <f>[2]April!AF23</f>
        <v>2247</v>
      </c>
      <c r="AH14" s="7">
        <f>[2]April!AG23</f>
        <v>2254</v>
      </c>
      <c r="AI14" s="7"/>
      <c r="AJ14" s="32"/>
      <c r="AK14" s="3"/>
    </row>
    <row r="15" spans="1:37" customFormat="1" outlineLevel="1">
      <c r="A15" s="4"/>
      <c r="B15" s="27" t="s">
        <v>101</v>
      </c>
      <c r="C15" s="6"/>
      <c r="D15" s="7">
        <f>'MARET 2020'!AI39</f>
        <v>26790</v>
      </c>
      <c r="E15" s="7">
        <f>[2]April!D24</f>
        <v>26852</v>
      </c>
      <c r="F15" s="7">
        <f>[2]April!E24</f>
        <v>26908</v>
      </c>
      <c r="G15" s="7">
        <f>[2]April!F24</f>
        <v>26961</v>
      </c>
      <c r="H15" s="7">
        <f>[2]April!G24</f>
        <v>0</v>
      </c>
      <c r="I15" s="7">
        <f>[2]April!H24</f>
        <v>0</v>
      </c>
      <c r="J15" s="7">
        <f>[2]April!I24</f>
        <v>27002</v>
      </c>
      <c r="K15" s="7">
        <f>[2]April!J24</f>
        <v>27036</v>
      </c>
      <c r="L15" s="7">
        <f>[2]April!K24</f>
        <v>27107</v>
      </c>
      <c r="M15" s="7">
        <f>[2]April!L24</f>
        <v>27191</v>
      </c>
      <c r="N15" s="7">
        <f>[2]April!M24</f>
        <v>0</v>
      </c>
      <c r="O15" s="7">
        <f>[2]April!N24</f>
        <v>0</v>
      </c>
      <c r="P15" s="7">
        <f>[2]April!O24</f>
        <v>27237</v>
      </c>
      <c r="Q15" s="7">
        <f>[2]April!P24</f>
        <v>27238</v>
      </c>
      <c r="R15" s="7">
        <f>[2]April!Q24</f>
        <v>27292</v>
      </c>
      <c r="S15" s="7">
        <f>[2]April!R24</f>
        <v>27334</v>
      </c>
      <c r="T15" s="7">
        <f>[2]April!S24</f>
        <v>27415</v>
      </c>
      <c r="U15" s="7">
        <f>[2]April!T24</f>
        <v>27491</v>
      </c>
      <c r="V15" s="7">
        <f>[2]April!U24</f>
        <v>27521</v>
      </c>
      <c r="W15" s="7">
        <f>[2]April!V24</f>
        <v>0</v>
      </c>
      <c r="X15" s="7">
        <f>[2]April!W24</f>
        <v>27521</v>
      </c>
      <c r="Y15" s="7">
        <f>[2]April!X24</f>
        <v>27551</v>
      </c>
      <c r="Z15" s="7">
        <f>[2]April!Y24</f>
        <v>27597</v>
      </c>
      <c r="AA15" s="7">
        <f>[2]April!Z24</f>
        <v>27637</v>
      </c>
      <c r="AB15" s="7">
        <f>[2]April!AA24</f>
        <v>0</v>
      </c>
      <c r="AC15" s="7">
        <f>[2]April!AB24</f>
        <v>0</v>
      </c>
      <c r="AD15" s="7">
        <f>[2]April!AC24</f>
        <v>0</v>
      </c>
      <c r="AE15" s="7">
        <f>[2]April!AD24</f>
        <v>27692</v>
      </c>
      <c r="AF15" s="7">
        <f>[2]April!AE24</f>
        <v>27761</v>
      </c>
      <c r="AG15" s="7">
        <f>[2]April!AF24</f>
        <v>27825</v>
      </c>
      <c r="AH15" s="7">
        <f>[2]April!AG24</f>
        <v>27888</v>
      </c>
      <c r="AI15" s="7"/>
      <c r="AJ15" s="32"/>
      <c r="AK15" s="3"/>
    </row>
    <row r="16" spans="1:37" customFormat="1" outlineLevel="1">
      <c r="A16" s="4"/>
      <c r="B16" s="28" t="s">
        <v>102</v>
      </c>
      <c r="C16" s="6"/>
      <c r="D16" s="7">
        <f>'MARET 2020'!AI40</f>
        <v>74382</v>
      </c>
      <c r="E16" s="7">
        <f>[2]April!D25</f>
        <v>74547</v>
      </c>
      <c r="F16" s="7">
        <f>[2]April!E25</f>
        <v>74701</v>
      </c>
      <c r="G16" s="7">
        <f>[2]April!F25</f>
        <v>74798</v>
      </c>
      <c r="H16" s="7">
        <f>[2]April!G25</f>
        <v>0</v>
      </c>
      <c r="I16" s="7">
        <f>[2]April!H25</f>
        <v>0</v>
      </c>
      <c r="J16" s="7">
        <f>[2]April!I25</f>
        <v>74918</v>
      </c>
      <c r="K16" s="7">
        <f>[2]April!J25</f>
        <v>75042</v>
      </c>
      <c r="L16" s="7">
        <f>[2]April!K25</f>
        <v>75214</v>
      </c>
      <c r="M16" s="7">
        <f>[2]April!L25</f>
        <v>75353</v>
      </c>
      <c r="N16" s="7">
        <f>[2]April!M25</f>
        <v>0</v>
      </c>
      <c r="O16" s="7">
        <f>[2]April!N25</f>
        <v>0</v>
      </c>
      <c r="P16" s="7">
        <f>[2]April!O25</f>
        <v>75495</v>
      </c>
      <c r="Q16" s="7">
        <f>[2]April!P25</f>
        <v>75660</v>
      </c>
      <c r="R16" s="7">
        <f>[2]April!Q25</f>
        <v>75847</v>
      </c>
      <c r="S16" s="7">
        <f>[2]April!R25</f>
        <v>76031</v>
      </c>
      <c r="T16" s="7">
        <f>[2]April!S25</f>
        <v>76255</v>
      </c>
      <c r="U16" s="7">
        <f>[2]April!T25</f>
        <v>76445</v>
      </c>
      <c r="V16" s="7">
        <f>[2]April!U25</f>
        <v>76624</v>
      </c>
      <c r="W16" s="7">
        <f>[2]April!V25</f>
        <v>0</v>
      </c>
      <c r="X16" s="7">
        <f>[2]April!W25</f>
        <v>76625</v>
      </c>
      <c r="Y16" s="7">
        <f>[2]April!X25</f>
        <v>76772</v>
      </c>
      <c r="Z16" s="7">
        <f>[2]April!Y25</f>
        <v>76890</v>
      </c>
      <c r="AA16" s="7">
        <f>[2]April!Z25</f>
        <v>76984</v>
      </c>
      <c r="AB16" s="7">
        <f>[2]April!AA25</f>
        <v>0</v>
      </c>
      <c r="AC16" s="7">
        <f>[2]April!AB25</f>
        <v>0</v>
      </c>
      <c r="AD16" s="7">
        <f>[2]April!AC25</f>
        <v>0</v>
      </c>
      <c r="AE16" s="7">
        <f>[2]April!AD25</f>
        <v>77047</v>
      </c>
      <c r="AF16" s="7">
        <f>[2]April!AE25</f>
        <v>77261</v>
      </c>
      <c r="AG16" s="7">
        <f>[2]April!AF25</f>
        <v>77467</v>
      </c>
      <c r="AH16" s="7">
        <f>[2]April!AG25</f>
        <v>77602</v>
      </c>
      <c r="AI16" s="7"/>
      <c r="AJ16" s="32"/>
      <c r="AK16" s="3"/>
    </row>
    <row r="17" spans="1:37" customFormat="1" outlineLevel="1">
      <c r="A17" s="4"/>
      <c r="B17" s="28" t="s">
        <v>103</v>
      </c>
      <c r="C17" s="6"/>
      <c r="D17" s="7">
        <f>'MARET 2020'!AI41</f>
        <v>92600</v>
      </c>
      <c r="E17" s="7">
        <f>[2]April!D26</f>
        <v>92759</v>
      </c>
      <c r="F17" s="7">
        <f>[2]April!E26</f>
        <v>92900</v>
      </c>
      <c r="G17" s="7">
        <f>[2]April!F26</f>
        <v>93003</v>
      </c>
      <c r="H17" s="7">
        <f>[2]April!G26</f>
        <v>0</v>
      </c>
      <c r="I17" s="7">
        <f>[2]April!H26</f>
        <v>0</v>
      </c>
      <c r="J17" s="7">
        <f>[2]April!I26</f>
        <v>93112</v>
      </c>
      <c r="K17" s="7">
        <f>[2]April!J26</f>
        <v>93233</v>
      </c>
      <c r="L17" s="7">
        <f>[2]April!K26</f>
        <v>93394</v>
      </c>
      <c r="M17" s="7">
        <f>[2]April!L26</f>
        <v>93529</v>
      </c>
      <c r="N17" s="7">
        <f>[2]April!M26</f>
        <v>0</v>
      </c>
      <c r="O17" s="7">
        <f>[2]April!N26</f>
        <v>0</v>
      </c>
      <c r="P17" s="7">
        <f>[2]April!O26</f>
        <v>93671</v>
      </c>
      <c r="Q17" s="7">
        <f>[2]April!P26</f>
        <v>93822</v>
      </c>
      <c r="R17" s="7">
        <f>[2]April!Q26</f>
        <v>94003</v>
      </c>
      <c r="S17" s="7">
        <f>[2]April!R26</f>
        <v>94188</v>
      </c>
      <c r="T17" s="7">
        <f>[2]April!S26</f>
        <v>94389</v>
      </c>
      <c r="U17" s="7">
        <f>[2]April!T26</f>
        <v>94566</v>
      </c>
      <c r="V17" s="7">
        <f>[2]April!U26</f>
        <v>94723</v>
      </c>
      <c r="W17" s="7">
        <f>[2]April!V26</f>
        <v>0</v>
      </c>
      <c r="X17" s="7">
        <f>[2]April!W26</f>
        <v>94724</v>
      </c>
      <c r="Y17" s="7">
        <f>[2]April!X26</f>
        <v>94878</v>
      </c>
      <c r="Z17" s="7">
        <f>[2]April!Y26</f>
        <v>95025</v>
      </c>
      <c r="AA17" s="7">
        <f>[2]April!Z26</f>
        <v>95133</v>
      </c>
      <c r="AB17" s="7">
        <f>[2]April!AA26</f>
        <v>0</v>
      </c>
      <c r="AC17" s="7">
        <f>[2]April!AB26</f>
        <v>0</v>
      </c>
      <c r="AD17" s="7">
        <f>[2]April!AC26</f>
        <v>0</v>
      </c>
      <c r="AE17" s="7">
        <f>[2]April!AD26</f>
        <v>95218</v>
      </c>
      <c r="AF17" s="7">
        <f>[2]April!AE26</f>
        <v>95428</v>
      </c>
      <c r="AG17" s="7">
        <f>[2]April!AF26</f>
        <v>95613</v>
      </c>
      <c r="AH17" s="7">
        <f>[2]April!AG26</f>
        <v>95750</v>
      </c>
      <c r="AI17" s="7"/>
      <c r="AJ17" s="32"/>
      <c r="AK17" s="3"/>
    </row>
    <row r="18" spans="1:37" customFormat="1" outlineLevel="1">
      <c r="A18" s="4"/>
      <c r="B18" s="27" t="s">
        <v>104</v>
      </c>
      <c r="C18" s="6"/>
      <c r="D18" s="7">
        <f>'MARET 2020'!AI42</f>
        <v>6311</v>
      </c>
      <c r="E18" s="7">
        <f>[2]April!D27</f>
        <v>0</v>
      </c>
      <c r="F18" s="7">
        <f>[2]April!E27</f>
        <v>0</v>
      </c>
      <c r="G18" s="7">
        <f>[2]April!F27</f>
        <v>0</v>
      </c>
      <c r="H18" s="7">
        <f>[2]April!G27</f>
        <v>0</v>
      </c>
      <c r="I18" s="7">
        <f>[2]April!H27</f>
        <v>0</v>
      </c>
      <c r="J18" s="7">
        <f>[2]April!I27</f>
        <v>0</v>
      </c>
      <c r="K18" s="7">
        <f>[2]April!J27</f>
        <v>0</v>
      </c>
      <c r="L18" s="7">
        <f>[2]April!K27</f>
        <v>0</v>
      </c>
      <c r="M18" s="7">
        <f>[2]April!L27</f>
        <v>0</v>
      </c>
      <c r="N18" s="7">
        <f>[2]April!M27</f>
        <v>0</v>
      </c>
      <c r="O18" s="7">
        <f>[2]April!N27</f>
        <v>0</v>
      </c>
      <c r="P18" s="7">
        <f>[2]April!O27</f>
        <v>0</v>
      </c>
      <c r="Q18" s="7">
        <f>[2]April!P27</f>
        <v>0</v>
      </c>
      <c r="R18" s="7">
        <f>[2]April!Q27</f>
        <v>0</v>
      </c>
      <c r="S18" s="7">
        <f>[2]April!R27</f>
        <v>0</v>
      </c>
      <c r="T18" s="7">
        <f>[2]April!S27</f>
        <v>0</v>
      </c>
      <c r="U18" s="7">
        <f>[2]April!T27</f>
        <v>0</v>
      </c>
      <c r="V18" s="7">
        <f>[2]April!U27</f>
        <v>0</v>
      </c>
      <c r="W18" s="7">
        <f>[2]April!V27</f>
        <v>0</v>
      </c>
      <c r="X18" s="7">
        <f>[2]April!W27</f>
        <v>0</v>
      </c>
      <c r="Y18" s="7">
        <f>[2]April!X27</f>
        <v>0</v>
      </c>
      <c r="Z18" s="7">
        <f>[2]April!Y27</f>
        <v>0</v>
      </c>
      <c r="AA18" s="7">
        <f>[2]April!Z27</f>
        <v>0</v>
      </c>
      <c r="AB18" s="7">
        <f>[2]April!AA27</f>
        <v>0</v>
      </c>
      <c r="AC18" s="7">
        <f>[2]April!AB27</f>
        <v>0</v>
      </c>
      <c r="AD18" s="7">
        <f>[2]April!AC27</f>
        <v>0</v>
      </c>
      <c r="AE18" s="7">
        <f>[2]April!AD27</f>
        <v>0</v>
      </c>
      <c r="AF18" s="7">
        <f>[2]April!AE27</f>
        <v>0</v>
      </c>
      <c r="AG18" s="7">
        <f>[2]April!AF27</f>
        <v>0</v>
      </c>
      <c r="AH18" s="7">
        <f>[2]April!AG27</f>
        <v>0</v>
      </c>
      <c r="AI18" s="7"/>
      <c r="AJ18" s="32"/>
      <c r="AK18" s="3"/>
    </row>
    <row r="19" spans="1:37" customFormat="1" outlineLevel="1">
      <c r="A19" s="4"/>
      <c r="B19" s="27" t="s">
        <v>105</v>
      </c>
      <c r="C19" s="7"/>
      <c r="D19" s="7">
        <f>'MARET 2020'!AI43</f>
        <v>7182</v>
      </c>
      <c r="E19" s="7">
        <f>[2]April!D28</f>
        <v>7182</v>
      </c>
      <c r="F19" s="7">
        <f>[2]April!E28</f>
        <v>7229</v>
      </c>
      <c r="G19" s="7">
        <f>[2]April!F28</f>
        <v>7249</v>
      </c>
      <c r="H19" s="7">
        <f>[2]April!G28</f>
        <v>0</v>
      </c>
      <c r="I19" s="7">
        <f>[2]April!H28</f>
        <v>0</v>
      </c>
      <c r="J19" s="7">
        <f>[2]April!I28</f>
        <v>7277</v>
      </c>
      <c r="K19" s="7">
        <f>[2]April!J28</f>
        <v>7277</v>
      </c>
      <c r="L19" s="7">
        <f>[2]April!K28</f>
        <v>7301</v>
      </c>
      <c r="M19" s="7">
        <f>[2]April!L28</f>
        <v>7346</v>
      </c>
      <c r="N19" s="7">
        <f>[2]April!M28</f>
        <v>0</v>
      </c>
      <c r="O19" s="7">
        <f>[2]April!N28</f>
        <v>0</v>
      </c>
      <c r="P19" s="7">
        <f>[2]April!O28</f>
        <v>7356</v>
      </c>
      <c r="Q19" s="7">
        <f>[2]April!P28</f>
        <v>7379</v>
      </c>
      <c r="R19" s="7">
        <f>[2]April!Q28</f>
        <v>7396</v>
      </c>
      <c r="S19" s="7">
        <f>[2]April!R28</f>
        <v>7443</v>
      </c>
      <c r="T19" s="7">
        <f>[2]April!S28</f>
        <v>7488</v>
      </c>
      <c r="U19" s="7">
        <f>[2]April!T28</f>
        <v>7493</v>
      </c>
      <c r="V19" s="7">
        <f>[2]April!U28</f>
        <v>7493</v>
      </c>
      <c r="W19" s="7">
        <f>[2]April!V28</f>
        <v>0</v>
      </c>
      <c r="X19" s="7">
        <f>[2]April!W28</f>
        <v>7493</v>
      </c>
      <c r="Y19" s="7">
        <f>[2]April!X28</f>
        <v>7541</v>
      </c>
      <c r="Z19" s="7">
        <f>[2]April!Y28</f>
        <v>7578</v>
      </c>
      <c r="AA19" s="7">
        <f>[2]April!Z28</f>
        <v>7611</v>
      </c>
      <c r="AB19" s="7">
        <f>[2]April!AA28</f>
        <v>0</v>
      </c>
      <c r="AC19" s="7">
        <f>[2]April!AB28</f>
        <v>0</v>
      </c>
      <c r="AD19" s="7">
        <f>[2]April!AC28</f>
        <v>0</v>
      </c>
      <c r="AE19" s="7">
        <f>[2]April!AD28</f>
        <v>7645</v>
      </c>
      <c r="AF19" s="7">
        <f>[2]April!AE28</f>
        <v>7676</v>
      </c>
      <c r="AG19" s="7">
        <f>[2]April!AF28</f>
        <v>7700</v>
      </c>
      <c r="AH19" s="7">
        <f>[2]April!AG28</f>
        <v>7724</v>
      </c>
      <c r="AI19" s="7"/>
      <c r="AJ19" s="32"/>
      <c r="AK19" s="3"/>
    </row>
    <row r="20" spans="1:37" customFormat="1" outlineLevel="1">
      <c r="A20" s="4"/>
      <c r="B20" s="27" t="s">
        <v>106</v>
      </c>
      <c r="C20" s="6"/>
      <c r="D20" s="7">
        <f>'MARET 2020'!AI44</f>
        <v>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32"/>
      <c r="AK20" s="3"/>
    </row>
    <row r="21" spans="1:37" customFormat="1" outlineLevel="1">
      <c r="A21" s="4"/>
      <c r="B21" s="27" t="s">
        <v>107</v>
      </c>
      <c r="C21" s="6"/>
      <c r="D21" s="7">
        <f>'MARET 2020'!AI45</f>
        <v>45973</v>
      </c>
      <c r="E21" s="7">
        <v>45980</v>
      </c>
      <c r="F21" s="7">
        <v>45991</v>
      </c>
      <c r="G21" s="7">
        <v>45999</v>
      </c>
      <c r="H21" s="7">
        <v>0</v>
      </c>
      <c r="I21" s="7">
        <v>0</v>
      </c>
      <c r="J21" s="7">
        <v>46008</v>
      </c>
      <c r="K21" s="7">
        <v>46013</v>
      </c>
      <c r="L21" s="7">
        <v>46024</v>
      </c>
      <c r="M21" s="7">
        <v>46032</v>
      </c>
      <c r="N21" s="7">
        <v>0</v>
      </c>
      <c r="O21" s="7">
        <v>0</v>
      </c>
      <c r="P21" s="7">
        <v>46044</v>
      </c>
      <c r="Q21" s="7">
        <v>46044</v>
      </c>
      <c r="R21" s="7">
        <v>46056</v>
      </c>
      <c r="S21" s="7">
        <v>46066</v>
      </c>
      <c r="T21" s="7">
        <v>46073</v>
      </c>
      <c r="U21" s="7">
        <v>46081</v>
      </c>
      <c r="V21" s="7">
        <v>46091</v>
      </c>
      <c r="W21" s="7">
        <v>0</v>
      </c>
      <c r="X21" s="7">
        <v>46091</v>
      </c>
      <c r="Y21" s="7">
        <v>46098</v>
      </c>
      <c r="Z21" s="7">
        <v>46108</v>
      </c>
      <c r="AA21" s="7">
        <v>46114</v>
      </c>
      <c r="AB21" s="7">
        <v>0</v>
      </c>
      <c r="AC21" s="7">
        <v>0</v>
      </c>
      <c r="AD21" s="7">
        <v>0</v>
      </c>
      <c r="AE21" s="7">
        <v>46127</v>
      </c>
      <c r="AF21" s="7">
        <v>46135</v>
      </c>
      <c r="AG21" s="7">
        <v>46145</v>
      </c>
      <c r="AH21" s="7">
        <v>46151</v>
      </c>
      <c r="AI21" s="7"/>
      <c r="AJ21" s="32"/>
      <c r="AK21" s="3"/>
    </row>
    <row r="22" spans="1:37" customFormat="1" outlineLevel="1">
      <c r="A22" s="4"/>
      <c r="B22" s="28" t="s">
        <v>108</v>
      </c>
      <c r="C22" s="6"/>
      <c r="D22" s="7">
        <f>'MARET 2020'!AI46</f>
        <v>6429</v>
      </c>
      <c r="E22" s="7">
        <f>[2]April!D31</f>
        <v>6430</v>
      </c>
      <c r="F22" s="7">
        <f>[2]April!E31</f>
        <v>6431</v>
      </c>
      <c r="G22" s="7">
        <f>[2]April!F31</f>
        <v>6431</v>
      </c>
      <c r="H22" s="7">
        <f>[2]April!G31</f>
        <v>0</v>
      </c>
      <c r="I22" s="7">
        <f>[2]April!H31</f>
        <v>0</v>
      </c>
      <c r="J22" s="7">
        <f>[2]April!I31</f>
        <v>6433</v>
      </c>
      <c r="K22" s="7">
        <f>[2]April!J31</f>
        <v>6435</v>
      </c>
      <c r="L22" s="7">
        <f>[2]April!K31</f>
        <v>6436</v>
      </c>
      <c r="M22" s="7">
        <f>[2]April!L31</f>
        <v>6437</v>
      </c>
      <c r="N22" s="7">
        <f>[2]April!M31</f>
        <v>0</v>
      </c>
      <c r="O22" s="7">
        <f>[2]April!N31</f>
        <v>0</v>
      </c>
      <c r="P22" s="7">
        <f>[2]April!O31</f>
        <v>6439</v>
      </c>
      <c r="Q22" s="7">
        <f>[2]April!P31</f>
        <v>6439</v>
      </c>
      <c r="R22" s="7">
        <f>[2]April!Q31</f>
        <v>6439</v>
      </c>
      <c r="S22" s="7">
        <f>[2]April!R31</f>
        <v>6442</v>
      </c>
      <c r="T22" s="7">
        <f>[2]April!S31</f>
        <v>6443</v>
      </c>
      <c r="U22" s="7">
        <f>[2]April!T31</f>
        <v>6444</v>
      </c>
      <c r="V22" s="7">
        <f>[2]April!U31</f>
        <v>6445</v>
      </c>
      <c r="W22" s="7">
        <f>[2]April!V31</f>
        <v>0</v>
      </c>
      <c r="X22" s="7">
        <f>[2]April!W31</f>
        <v>6446</v>
      </c>
      <c r="Y22" s="7">
        <f>[2]April!X31</f>
        <v>6447</v>
      </c>
      <c r="Z22" s="7">
        <f>[2]April!Y31</f>
        <v>6447</v>
      </c>
      <c r="AA22" s="7">
        <f>[2]April!Z31</f>
        <v>6448</v>
      </c>
      <c r="AB22" s="7">
        <f>[2]April!AA31</f>
        <v>0</v>
      </c>
      <c r="AC22" s="7">
        <f>[2]April!AB31</f>
        <v>0</v>
      </c>
      <c r="AD22" s="7">
        <f>[2]April!AC31</f>
        <v>0</v>
      </c>
      <c r="AE22" s="7">
        <f>[2]April!AD31</f>
        <v>6450</v>
      </c>
      <c r="AF22" s="7">
        <f>[2]April!AE31</f>
        <v>6451</v>
      </c>
      <c r="AG22" s="7">
        <f>[2]April!AF31</f>
        <v>6453</v>
      </c>
      <c r="AH22" s="7">
        <f>[2]April!AG31</f>
        <v>6454</v>
      </c>
      <c r="AI22" s="7"/>
      <c r="AJ22" s="32"/>
      <c r="AK22" s="3"/>
    </row>
    <row r="23" spans="1:37" customFormat="1" outlineLevel="1">
      <c r="A23" s="4"/>
      <c r="B23" s="27" t="s">
        <v>109</v>
      </c>
      <c r="C23" s="6"/>
      <c r="D23" s="7">
        <f>'MARET 2020'!AI47</f>
        <v>7269</v>
      </c>
      <c r="E23" s="7">
        <f>[2]April!D32</f>
        <v>7283</v>
      </c>
      <c r="F23" s="7">
        <f>[2]April!E32</f>
        <v>7293</v>
      </c>
      <c r="G23" s="7">
        <f>[2]April!F32</f>
        <v>7299</v>
      </c>
      <c r="H23" s="7">
        <f>[2]April!G32</f>
        <v>0</v>
      </c>
      <c r="I23" s="7">
        <f>[2]April!H32</f>
        <v>0</v>
      </c>
      <c r="J23" s="7">
        <f>[2]April!I32</f>
        <v>7306</v>
      </c>
      <c r="K23" s="7">
        <f>[2]April!J32</f>
        <v>7316</v>
      </c>
      <c r="L23" s="7">
        <f>[2]April!K32</f>
        <v>7329</v>
      </c>
      <c r="M23" s="7">
        <f>[2]April!L32</f>
        <v>7430</v>
      </c>
      <c r="N23" s="7">
        <f>[2]April!M32</f>
        <v>0</v>
      </c>
      <c r="O23" s="7">
        <f>[2]April!N32</f>
        <v>0</v>
      </c>
      <c r="P23" s="7">
        <f>[2]April!O32</f>
        <v>7346</v>
      </c>
      <c r="Q23" s="7">
        <f>[2]April!P32</f>
        <v>7357</v>
      </c>
      <c r="R23" s="7">
        <f>[2]April!Q32</f>
        <v>7369</v>
      </c>
      <c r="S23" s="7">
        <f>[2]April!R32</f>
        <v>7385</v>
      </c>
      <c r="T23" s="7">
        <f>[2]April!S32</f>
        <v>7398</v>
      </c>
      <c r="U23" s="7">
        <f>[2]April!T32</f>
        <v>7411</v>
      </c>
      <c r="V23" s="7">
        <f>[2]April!U32</f>
        <v>7418</v>
      </c>
      <c r="W23" s="7">
        <f>[2]April!V32</f>
        <v>0</v>
      </c>
      <c r="X23" s="7">
        <f>[2]April!W32</f>
        <v>7419</v>
      </c>
      <c r="Y23" s="7">
        <f>[2]April!X32</f>
        <v>7437</v>
      </c>
      <c r="Z23" s="7">
        <f>[2]April!Y32</f>
        <v>7450</v>
      </c>
      <c r="AA23" s="7">
        <f>[2]April!Z32</f>
        <v>7463</v>
      </c>
      <c r="AB23" s="7">
        <f>[2]April!AA32</f>
        <v>0</v>
      </c>
      <c r="AC23" s="7">
        <f>[2]April!AB32</f>
        <v>0</v>
      </c>
      <c r="AD23" s="7">
        <f>[2]April!AC32</f>
        <v>0</v>
      </c>
      <c r="AE23" s="7">
        <f>[2]April!AD32</f>
        <v>7468</v>
      </c>
      <c r="AF23" s="7">
        <f>[2]April!AE32</f>
        <v>7478</v>
      </c>
      <c r="AG23" s="7">
        <f>[2]April!AF32</f>
        <v>7499</v>
      </c>
      <c r="AH23" s="7">
        <f>[2]April!AG32</f>
        <v>7511</v>
      </c>
      <c r="AI23" s="7"/>
      <c r="AJ23" s="32"/>
      <c r="AK23" s="3"/>
    </row>
    <row r="24" spans="1:37" customFormat="1" outlineLevel="1">
      <c r="A24" s="4"/>
      <c r="B24" s="27" t="s">
        <v>110</v>
      </c>
      <c r="C24" s="6"/>
      <c r="D24" s="7">
        <f>'MARET 2020'!AI48</f>
        <v>4528</v>
      </c>
      <c r="E24" s="7">
        <f>[2]April!D33</f>
        <v>4531</v>
      </c>
      <c r="F24" s="7">
        <f>[2]April!E33</f>
        <v>4534</v>
      </c>
      <c r="G24" s="7">
        <f>[2]April!F33</f>
        <v>4538</v>
      </c>
      <c r="H24" s="7">
        <f>[2]April!G33</f>
        <v>0</v>
      </c>
      <c r="I24" s="7">
        <f>[2]April!H33</f>
        <v>0</v>
      </c>
      <c r="J24" s="7">
        <f>[2]April!I33</f>
        <v>4541</v>
      </c>
      <c r="K24" s="7">
        <f>[2]April!J33</f>
        <v>4544</v>
      </c>
      <c r="L24" s="7">
        <f>[2]April!K33</f>
        <v>4549</v>
      </c>
      <c r="M24" s="7">
        <f>[2]April!L33</f>
        <v>4552</v>
      </c>
      <c r="N24" s="7">
        <f>[2]April!M33</f>
        <v>0</v>
      </c>
      <c r="O24" s="7">
        <f>[2]April!N33</f>
        <v>0</v>
      </c>
      <c r="P24" s="7">
        <f>[2]April!O33</f>
        <v>4555</v>
      </c>
      <c r="Q24" s="7">
        <f>[2]April!P33</f>
        <v>4560</v>
      </c>
      <c r="R24" s="7">
        <f>[2]April!Q33</f>
        <v>4563</v>
      </c>
      <c r="S24" s="7">
        <f>[2]April!R33</f>
        <v>4568</v>
      </c>
      <c r="T24" s="7">
        <f>[2]April!S33</f>
        <v>4571</v>
      </c>
      <c r="U24" s="7">
        <f>[2]April!T33</f>
        <v>4574</v>
      </c>
      <c r="V24" s="7">
        <f>[2]April!U33</f>
        <v>4576</v>
      </c>
      <c r="W24" s="7">
        <f>[2]April!V33</f>
        <v>0</v>
      </c>
      <c r="X24" s="7">
        <f>[2]April!W33</f>
        <v>4576</v>
      </c>
      <c r="Y24" s="7">
        <f>[2]April!X33</f>
        <v>4581</v>
      </c>
      <c r="Z24" s="7">
        <f>[2]April!Y33</f>
        <v>4586</v>
      </c>
      <c r="AA24" s="7">
        <f>[2]April!Z33</f>
        <v>4594</v>
      </c>
      <c r="AB24" s="7">
        <f>[2]April!AA33</f>
        <v>0</v>
      </c>
      <c r="AC24" s="7">
        <f>[2]April!AB33</f>
        <v>0</v>
      </c>
      <c r="AD24" s="7">
        <f>[2]April!AC33</f>
        <v>0</v>
      </c>
      <c r="AE24" s="7">
        <f>[2]April!AD33</f>
        <v>4596</v>
      </c>
      <c r="AF24" s="7">
        <f>[2]April!AE33</f>
        <v>4603</v>
      </c>
      <c r="AG24" s="7">
        <f>[2]April!AF33</f>
        <v>4606</v>
      </c>
      <c r="AH24" s="7">
        <f>[2]April!AG33</f>
        <v>4610</v>
      </c>
      <c r="AI24" s="7"/>
      <c r="AJ24" s="32"/>
      <c r="AK24" s="3"/>
    </row>
    <row r="25" spans="1:37" customFormat="1" outlineLevel="1">
      <c r="A25" s="4"/>
      <c r="B25" s="27" t="s">
        <v>111</v>
      </c>
      <c r="C25" s="6"/>
      <c r="D25" s="7">
        <f>'MARET 2020'!AI49</f>
        <v>1302</v>
      </c>
      <c r="E25" s="7">
        <f>[2]April!D34</f>
        <v>1304</v>
      </c>
      <c r="F25" s="7">
        <f>[2]April!E34</f>
        <v>1306</v>
      </c>
      <c r="G25" s="7">
        <f>[2]April!F34</f>
        <v>1308</v>
      </c>
      <c r="H25" s="7">
        <f>[2]April!G34</f>
        <v>0</v>
      </c>
      <c r="I25" s="7">
        <f>[2]April!H34</f>
        <v>0</v>
      </c>
      <c r="J25" s="7">
        <f>[2]April!I34</f>
        <v>1310</v>
      </c>
      <c r="K25" s="7">
        <f>[2]April!J34</f>
        <v>1312</v>
      </c>
      <c r="L25" s="7">
        <f>[2]April!K34</f>
        <v>1314</v>
      </c>
      <c r="M25" s="7">
        <f>[2]April!L34</f>
        <v>1316</v>
      </c>
      <c r="N25" s="7">
        <f>[2]April!M34</f>
        <v>0</v>
      </c>
      <c r="O25" s="7">
        <f>[2]April!N34</f>
        <v>0</v>
      </c>
      <c r="P25" s="7">
        <f>[2]April!O34</f>
        <v>1319</v>
      </c>
      <c r="Q25" s="7">
        <f>[2]April!P34</f>
        <v>1320</v>
      </c>
      <c r="R25" s="7">
        <f>[2]April!Q34</f>
        <v>1322</v>
      </c>
      <c r="S25" s="7">
        <f>[2]April!R34</f>
        <v>1324</v>
      </c>
      <c r="T25" s="7">
        <f>[2]April!S34</f>
        <v>1326</v>
      </c>
      <c r="U25" s="7">
        <f>[2]April!T34</f>
        <v>1329</v>
      </c>
      <c r="V25" s="7">
        <f>[2]April!U34</f>
        <v>1331</v>
      </c>
      <c r="W25" s="7">
        <f>[2]April!V34</f>
        <v>0</v>
      </c>
      <c r="X25" s="7">
        <f>[2]April!W34</f>
        <v>1331</v>
      </c>
      <c r="Y25" s="7">
        <f>[2]April!X34</f>
        <v>1333</v>
      </c>
      <c r="Z25" s="7">
        <f>[2]April!Y34</f>
        <v>1335</v>
      </c>
      <c r="AA25" s="7">
        <f>[2]April!Z34</f>
        <v>1337</v>
      </c>
      <c r="AB25" s="7">
        <f>[2]April!AA34</f>
        <v>0</v>
      </c>
      <c r="AC25" s="7">
        <f>[2]April!AB34</f>
        <v>0</v>
      </c>
      <c r="AD25" s="7">
        <f>[2]April!AC34</f>
        <v>0</v>
      </c>
      <c r="AE25" s="7">
        <f>[2]April!AD34</f>
        <v>1340</v>
      </c>
      <c r="AF25" s="7">
        <f>[2]April!AE34</f>
        <v>1342</v>
      </c>
      <c r="AG25" s="7">
        <f>[2]April!AF34</f>
        <v>1343</v>
      </c>
      <c r="AH25" s="7">
        <f>[2]April!AG34</f>
        <v>1344</v>
      </c>
      <c r="AI25" s="7"/>
      <c r="AJ25" s="32"/>
      <c r="AK25" s="3"/>
    </row>
    <row r="26" spans="1:37" customFormat="1" outlineLevel="1">
      <c r="A26" s="4"/>
      <c r="B26" s="27" t="s">
        <v>112</v>
      </c>
      <c r="C26" s="6"/>
      <c r="D26" s="7">
        <f>'MARET 2020'!AI50</f>
        <v>4057</v>
      </c>
      <c r="E26" s="7">
        <f>[2]April!D35</f>
        <v>4075</v>
      </c>
      <c r="F26" s="7">
        <f>[2]April!E35</f>
        <v>4089</v>
      </c>
      <c r="G26" s="7">
        <f>[2]April!F35</f>
        <v>4104</v>
      </c>
      <c r="H26" s="7">
        <f>[2]April!G35</f>
        <v>0</v>
      </c>
      <c r="I26" s="7">
        <f>[2]April!H35</f>
        <v>0</v>
      </c>
      <c r="J26" s="7">
        <f>[2]April!I35</f>
        <v>4128</v>
      </c>
      <c r="K26" s="7">
        <f>[2]April!J35</f>
        <v>4142</v>
      </c>
      <c r="L26" s="7">
        <f>[2]April!K35</f>
        <v>4158</v>
      </c>
      <c r="M26" s="7">
        <f>[2]April!L35</f>
        <v>4177</v>
      </c>
      <c r="N26" s="7">
        <f>[2]April!M35</f>
        <v>0</v>
      </c>
      <c r="O26" s="7">
        <f>[2]April!N35</f>
        <v>0</v>
      </c>
      <c r="P26" s="7">
        <f>[2]April!O35</f>
        <v>4196</v>
      </c>
      <c r="Q26" s="7">
        <f>[2]April!P35</f>
        <v>4202</v>
      </c>
      <c r="R26" s="7">
        <f>[2]April!Q35</f>
        <v>4217</v>
      </c>
      <c r="S26" s="7">
        <f>[2]April!R35</f>
        <v>4235</v>
      </c>
      <c r="T26" s="7">
        <f>[2]April!S35</f>
        <v>4252</v>
      </c>
      <c r="U26" s="7">
        <f>[2]April!T35</f>
        <v>4268</v>
      </c>
      <c r="V26" s="7">
        <f>[2]April!U35</f>
        <v>7418</v>
      </c>
      <c r="W26" s="7">
        <f>[2]April!V35</f>
        <v>0</v>
      </c>
      <c r="X26" s="7">
        <f>[2]April!W35</f>
        <v>4288</v>
      </c>
      <c r="Y26" s="7">
        <f>[2]April!X35</f>
        <v>4301</v>
      </c>
      <c r="Z26" s="7">
        <f>[2]April!Y35</f>
        <v>4317</v>
      </c>
      <c r="AA26" s="7">
        <f>[2]April!Z35</f>
        <v>4333</v>
      </c>
      <c r="AB26" s="7">
        <f>[2]April!AA35</f>
        <v>0</v>
      </c>
      <c r="AC26" s="7">
        <f>[2]April!AB35</f>
        <v>0</v>
      </c>
      <c r="AD26" s="7">
        <f>[2]April!AC35</f>
        <v>0</v>
      </c>
      <c r="AE26" s="7">
        <f>[2]April!AD35</f>
        <v>4363</v>
      </c>
      <c r="AF26" s="7">
        <f>[2]April!AE35</f>
        <v>4372</v>
      </c>
      <c r="AG26" s="7">
        <f>[2]April!AF35</f>
        <v>4384</v>
      </c>
      <c r="AH26" s="7">
        <f>[2]April!AG35</f>
        <v>4398</v>
      </c>
      <c r="AI26" s="7"/>
      <c r="AJ26" s="32"/>
      <c r="AK26" s="3"/>
    </row>
    <row r="27" spans="1:37" outlineLevel="1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 spans="1:37" customFormat="1" outlineLevel="1">
      <c r="A28" s="4"/>
      <c r="B28" s="25"/>
      <c r="C28" s="26" t="s">
        <v>19</v>
      </c>
      <c r="D28" s="26">
        <v>31</v>
      </c>
      <c r="E28" s="26">
        <v>1</v>
      </c>
      <c r="F28" s="26">
        <v>2</v>
      </c>
      <c r="G28" s="26">
        <v>3</v>
      </c>
      <c r="H28" s="26">
        <v>4</v>
      </c>
      <c r="I28" s="26">
        <v>5</v>
      </c>
      <c r="J28" s="26">
        <v>6</v>
      </c>
      <c r="K28" s="26">
        <v>7</v>
      </c>
      <c r="L28" s="26">
        <v>8</v>
      </c>
      <c r="M28" s="26">
        <v>9</v>
      </c>
      <c r="N28" s="26">
        <v>10</v>
      </c>
      <c r="O28" s="26">
        <v>11</v>
      </c>
      <c r="P28" s="26">
        <v>12</v>
      </c>
      <c r="Q28" s="26">
        <v>13</v>
      </c>
      <c r="R28" s="26">
        <v>14</v>
      </c>
      <c r="S28" s="26">
        <v>15</v>
      </c>
      <c r="T28" s="26">
        <v>16</v>
      </c>
      <c r="U28" s="26">
        <v>17</v>
      </c>
      <c r="V28" s="26">
        <v>18</v>
      </c>
      <c r="W28" s="26">
        <v>19</v>
      </c>
      <c r="X28" s="26">
        <v>20</v>
      </c>
      <c r="Y28" s="26">
        <v>21</v>
      </c>
      <c r="Z28" s="26">
        <v>22</v>
      </c>
      <c r="AA28" s="26">
        <v>23</v>
      </c>
      <c r="AB28" s="26">
        <v>24</v>
      </c>
      <c r="AC28" s="26">
        <v>25</v>
      </c>
      <c r="AD28" s="26">
        <v>26</v>
      </c>
      <c r="AE28" s="26">
        <v>27</v>
      </c>
      <c r="AF28" s="26">
        <v>28</v>
      </c>
      <c r="AG28" s="26">
        <v>29</v>
      </c>
      <c r="AH28" s="26">
        <v>30</v>
      </c>
      <c r="AI28" s="26">
        <v>31</v>
      </c>
      <c r="AJ28" s="26" t="s">
        <v>32</v>
      </c>
      <c r="AK28" s="3"/>
    </row>
    <row r="29" spans="1:37" customFormat="1" outlineLevel="1">
      <c r="A29" s="4"/>
      <c r="B29" s="27" t="s">
        <v>0</v>
      </c>
      <c r="C29" s="7"/>
      <c r="D29" s="7">
        <f>D5</f>
        <v>58538</v>
      </c>
      <c r="E29" s="7">
        <f t="shared" ref="E29:AJ37" si="0">IF(E5=0,D29,E5)</f>
        <v>58579</v>
      </c>
      <c r="F29" s="7">
        <f t="shared" si="0"/>
        <v>58605</v>
      </c>
      <c r="G29" s="7">
        <f t="shared" si="0"/>
        <v>58627</v>
      </c>
      <c r="H29" s="7">
        <f t="shared" si="0"/>
        <v>58627</v>
      </c>
      <c r="I29" s="7">
        <f t="shared" si="0"/>
        <v>58627</v>
      </c>
      <c r="J29" s="7">
        <f t="shared" si="0"/>
        <v>58638</v>
      </c>
      <c r="K29" s="7">
        <f t="shared" si="0"/>
        <v>58657</v>
      </c>
      <c r="L29" s="7">
        <f t="shared" si="0"/>
        <v>58703</v>
      </c>
      <c r="M29" s="7">
        <f t="shared" si="0"/>
        <v>58737</v>
      </c>
      <c r="N29" s="7">
        <f t="shared" si="0"/>
        <v>58737</v>
      </c>
      <c r="O29" s="7">
        <f t="shared" si="0"/>
        <v>58737</v>
      </c>
      <c r="P29" s="7">
        <f t="shared" si="0"/>
        <v>58772</v>
      </c>
      <c r="Q29" s="7">
        <f t="shared" si="0"/>
        <v>58857</v>
      </c>
      <c r="R29" s="7">
        <f t="shared" si="0"/>
        <v>58951</v>
      </c>
      <c r="S29" s="7">
        <f t="shared" si="0"/>
        <v>59022</v>
      </c>
      <c r="T29" s="7">
        <f t="shared" si="0"/>
        <v>59073</v>
      </c>
      <c r="U29" s="7">
        <f t="shared" si="0"/>
        <v>59169</v>
      </c>
      <c r="V29" s="7">
        <f t="shared" si="0"/>
        <v>59227</v>
      </c>
      <c r="W29" s="7">
        <f t="shared" si="0"/>
        <v>59227</v>
      </c>
      <c r="X29" s="7">
        <f t="shared" si="0"/>
        <v>59227</v>
      </c>
      <c r="Y29" s="7">
        <f t="shared" si="0"/>
        <v>59277</v>
      </c>
      <c r="Z29" s="7">
        <f t="shared" si="0"/>
        <v>59316</v>
      </c>
      <c r="AA29" s="7">
        <f t="shared" si="0"/>
        <v>59327</v>
      </c>
      <c r="AB29" s="7">
        <f t="shared" si="0"/>
        <v>59327</v>
      </c>
      <c r="AC29" s="7">
        <f t="shared" si="0"/>
        <v>59327</v>
      </c>
      <c r="AD29" s="7">
        <f t="shared" si="0"/>
        <v>59327</v>
      </c>
      <c r="AE29" s="7">
        <f t="shared" si="0"/>
        <v>59350</v>
      </c>
      <c r="AF29" s="7">
        <f t="shared" si="0"/>
        <v>59446</v>
      </c>
      <c r="AG29" s="7">
        <f t="shared" si="0"/>
        <v>59491</v>
      </c>
      <c r="AH29" s="7">
        <f t="shared" si="0"/>
        <v>59504</v>
      </c>
      <c r="AI29" s="7">
        <f t="shared" si="0"/>
        <v>59504</v>
      </c>
      <c r="AJ29" s="7">
        <f t="shared" si="0"/>
        <v>59504</v>
      </c>
      <c r="AK29" s="3"/>
    </row>
    <row r="30" spans="1:37" customFormat="1" outlineLevel="1">
      <c r="A30" s="4"/>
      <c r="B30" s="27" t="s">
        <v>1</v>
      </c>
      <c r="C30" s="7"/>
      <c r="D30" s="7">
        <f>D6</f>
        <v>63932</v>
      </c>
      <c r="E30" s="7">
        <f t="shared" si="0"/>
        <v>63973</v>
      </c>
      <c r="F30" s="7">
        <f t="shared" si="0"/>
        <v>63999</v>
      </c>
      <c r="G30" s="7">
        <f t="shared" si="0"/>
        <v>64021</v>
      </c>
      <c r="H30" s="7">
        <f t="shared" si="0"/>
        <v>64021</v>
      </c>
      <c r="I30" s="7">
        <f t="shared" si="0"/>
        <v>64021</v>
      </c>
      <c r="J30" s="7">
        <f t="shared" si="0"/>
        <v>64032</v>
      </c>
      <c r="K30" s="7">
        <f t="shared" si="0"/>
        <v>64052</v>
      </c>
      <c r="L30" s="7">
        <f t="shared" si="0"/>
        <v>64099</v>
      </c>
      <c r="M30" s="7">
        <f t="shared" si="0"/>
        <v>64132</v>
      </c>
      <c r="N30" s="7">
        <f t="shared" si="0"/>
        <v>64132</v>
      </c>
      <c r="O30" s="7">
        <f t="shared" si="0"/>
        <v>64132</v>
      </c>
      <c r="P30" s="7">
        <f t="shared" si="0"/>
        <v>64169</v>
      </c>
      <c r="Q30" s="7">
        <f t="shared" si="0"/>
        <v>64258</v>
      </c>
      <c r="R30" s="7">
        <f t="shared" si="0"/>
        <v>64359</v>
      </c>
      <c r="S30" s="7">
        <f t="shared" si="0"/>
        <v>64432</v>
      </c>
      <c r="T30" s="7">
        <f t="shared" si="0"/>
        <v>64485</v>
      </c>
      <c r="U30" s="7">
        <f t="shared" si="0"/>
        <v>64585</v>
      </c>
      <c r="V30" s="7">
        <f t="shared" si="0"/>
        <v>64644</v>
      </c>
      <c r="W30" s="7">
        <f t="shared" si="0"/>
        <v>64644</v>
      </c>
      <c r="X30" s="7">
        <f t="shared" si="0"/>
        <v>64644</v>
      </c>
      <c r="Y30" s="7">
        <f t="shared" si="0"/>
        <v>64695</v>
      </c>
      <c r="Z30" s="7">
        <f t="shared" si="0"/>
        <v>64736</v>
      </c>
      <c r="AA30" s="7">
        <f t="shared" si="0"/>
        <v>64746</v>
      </c>
      <c r="AB30" s="7">
        <f t="shared" si="0"/>
        <v>64746</v>
      </c>
      <c r="AC30" s="7">
        <f t="shared" si="0"/>
        <v>64746</v>
      </c>
      <c r="AD30" s="7">
        <f t="shared" si="0"/>
        <v>64746</v>
      </c>
      <c r="AE30" s="7">
        <f t="shared" si="0"/>
        <v>64770</v>
      </c>
      <c r="AF30" s="7">
        <f t="shared" si="0"/>
        <v>64867</v>
      </c>
      <c r="AG30" s="7">
        <f t="shared" si="0"/>
        <v>64912</v>
      </c>
      <c r="AH30" s="7">
        <f t="shared" si="0"/>
        <v>64925</v>
      </c>
      <c r="AI30" s="7">
        <f t="shared" si="0"/>
        <v>64925</v>
      </c>
      <c r="AJ30" s="7">
        <f t="shared" si="0"/>
        <v>64925</v>
      </c>
      <c r="AK30" s="3"/>
    </row>
    <row r="31" spans="1:37" customFormat="1" outlineLevel="1">
      <c r="A31" s="4"/>
      <c r="B31" s="27" t="s">
        <v>2</v>
      </c>
      <c r="C31" s="7"/>
      <c r="D31" s="7">
        <f>D7</f>
        <v>69908</v>
      </c>
      <c r="E31" s="7">
        <f t="shared" si="0"/>
        <v>69930</v>
      </c>
      <c r="F31" s="7">
        <f t="shared" si="0"/>
        <v>69944</v>
      </c>
      <c r="G31" s="7">
        <f t="shared" si="0"/>
        <v>69974</v>
      </c>
      <c r="H31" s="7">
        <f t="shared" si="0"/>
        <v>69974</v>
      </c>
      <c r="I31" s="7">
        <f t="shared" si="0"/>
        <v>69974</v>
      </c>
      <c r="J31" s="7">
        <f t="shared" si="0"/>
        <v>69997</v>
      </c>
      <c r="K31" s="7">
        <f t="shared" si="0"/>
        <v>70021</v>
      </c>
      <c r="L31" s="7">
        <f t="shared" si="0"/>
        <v>70043</v>
      </c>
      <c r="M31" s="7">
        <f t="shared" si="0"/>
        <v>70083</v>
      </c>
      <c r="N31" s="7">
        <f t="shared" si="0"/>
        <v>70083</v>
      </c>
      <c r="O31" s="7">
        <f t="shared" si="0"/>
        <v>70083</v>
      </c>
      <c r="P31" s="7">
        <f t="shared" si="0"/>
        <v>70112</v>
      </c>
      <c r="Q31" s="7">
        <f t="shared" si="0"/>
        <v>70167</v>
      </c>
      <c r="R31" s="7">
        <f t="shared" si="0"/>
        <v>70270</v>
      </c>
      <c r="S31" s="7">
        <f t="shared" si="0"/>
        <v>70324</v>
      </c>
      <c r="T31" s="7">
        <f t="shared" si="0"/>
        <v>70400</v>
      </c>
      <c r="U31" s="7">
        <f t="shared" si="0"/>
        <v>70467</v>
      </c>
      <c r="V31" s="7">
        <f t="shared" si="0"/>
        <v>70510</v>
      </c>
      <c r="W31" s="7">
        <f t="shared" si="0"/>
        <v>70510</v>
      </c>
      <c r="X31" s="7">
        <f t="shared" si="0"/>
        <v>70510</v>
      </c>
      <c r="Y31" s="7">
        <f t="shared" si="0"/>
        <v>70546</v>
      </c>
      <c r="Z31" s="7">
        <f t="shared" si="0"/>
        <v>70579</v>
      </c>
      <c r="AA31" s="7">
        <f t="shared" si="0"/>
        <v>70597</v>
      </c>
      <c r="AB31" s="7">
        <f t="shared" si="0"/>
        <v>70597</v>
      </c>
      <c r="AC31" s="7">
        <f t="shared" si="0"/>
        <v>70597</v>
      </c>
      <c r="AD31" s="7">
        <f t="shared" si="0"/>
        <v>70597</v>
      </c>
      <c r="AE31" s="7">
        <f t="shared" si="0"/>
        <v>70606</v>
      </c>
      <c r="AF31" s="7">
        <f t="shared" si="0"/>
        <v>70633</v>
      </c>
      <c r="AG31" s="7">
        <f t="shared" si="0"/>
        <v>70693</v>
      </c>
      <c r="AH31" s="7">
        <f t="shared" si="0"/>
        <v>70693</v>
      </c>
      <c r="AI31" s="7">
        <f t="shared" si="0"/>
        <v>70693</v>
      </c>
      <c r="AJ31" s="7">
        <f t="shared" si="0"/>
        <v>70693</v>
      </c>
      <c r="AK31" s="3"/>
    </row>
    <row r="32" spans="1:37" customFormat="1" outlineLevel="1">
      <c r="A32" s="4"/>
      <c r="B32" s="27" t="s">
        <v>3</v>
      </c>
      <c r="C32" s="7"/>
      <c r="D32" s="7">
        <f>D8</f>
        <v>72386</v>
      </c>
      <c r="E32" s="7">
        <f t="shared" si="0"/>
        <v>72412</v>
      </c>
      <c r="F32" s="7">
        <f t="shared" si="0"/>
        <v>72425</v>
      </c>
      <c r="G32" s="7">
        <f t="shared" si="0"/>
        <v>72452</v>
      </c>
      <c r="H32" s="7">
        <f t="shared" si="0"/>
        <v>72452</v>
      </c>
      <c r="I32" s="7">
        <f t="shared" si="0"/>
        <v>72452</v>
      </c>
      <c r="J32" s="7">
        <f t="shared" si="0"/>
        <v>72474</v>
      </c>
      <c r="K32" s="7">
        <f t="shared" si="0"/>
        <v>72492</v>
      </c>
      <c r="L32" s="7">
        <f t="shared" si="0"/>
        <v>72517</v>
      </c>
      <c r="M32" s="7">
        <f t="shared" si="0"/>
        <v>72551</v>
      </c>
      <c r="N32" s="7">
        <f t="shared" si="0"/>
        <v>72551</v>
      </c>
      <c r="O32" s="7">
        <f t="shared" si="0"/>
        <v>72551</v>
      </c>
      <c r="P32" s="7">
        <f t="shared" si="0"/>
        <v>72578</v>
      </c>
      <c r="Q32" s="7">
        <f t="shared" si="0"/>
        <v>72627</v>
      </c>
      <c r="R32" s="7">
        <f t="shared" si="0"/>
        <v>72719</v>
      </c>
      <c r="S32" s="7">
        <f t="shared" si="0"/>
        <v>72768</v>
      </c>
      <c r="T32" s="7">
        <f t="shared" si="0"/>
        <v>72838</v>
      </c>
      <c r="U32" s="7">
        <f t="shared" si="0"/>
        <v>72899</v>
      </c>
      <c r="V32" s="7">
        <f t="shared" si="0"/>
        <v>72935</v>
      </c>
      <c r="W32" s="7">
        <f t="shared" si="0"/>
        <v>72935</v>
      </c>
      <c r="X32" s="7">
        <f t="shared" si="0"/>
        <v>72935</v>
      </c>
      <c r="Y32" s="7">
        <f t="shared" si="0"/>
        <v>72968</v>
      </c>
      <c r="Z32" s="7">
        <f t="shared" si="0"/>
        <v>72998</v>
      </c>
      <c r="AA32" s="7">
        <f t="shared" si="0"/>
        <v>73014</v>
      </c>
      <c r="AB32" s="7">
        <f t="shared" si="0"/>
        <v>73014</v>
      </c>
      <c r="AC32" s="7">
        <f t="shared" si="0"/>
        <v>73014</v>
      </c>
      <c r="AD32" s="7">
        <f t="shared" si="0"/>
        <v>73014</v>
      </c>
      <c r="AE32" s="7">
        <f t="shared" si="0"/>
        <v>73023</v>
      </c>
      <c r="AF32" s="7">
        <f t="shared" si="0"/>
        <v>73045</v>
      </c>
      <c r="AG32" s="7">
        <f t="shared" si="0"/>
        <v>73100</v>
      </c>
      <c r="AH32" s="7">
        <f t="shared" si="0"/>
        <v>73159</v>
      </c>
      <c r="AI32" s="7">
        <f t="shared" si="0"/>
        <v>73159</v>
      </c>
      <c r="AJ32" s="7">
        <f t="shared" si="0"/>
        <v>73159</v>
      </c>
      <c r="AK32" s="3"/>
    </row>
    <row r="33" spans="1:37" customFormat="1" outlineLevel="1">
      <c r="A33" s="4"/>
      <c r="B33" s="27" t="s">
        <v>114</v>
      </c>
      <c r="C33" s="7"/>
      <c r="D33" s="7">
        <f t="shared" ref="D33:D50" si="1">D9</f>
        <v>90764</v>
      </c>
      <c r="E33" s="7">
        <f t="shared" si="0"/>
        <v>91027</v>
      </c>
      <c r="F33" s="7">
        <f t="shared" si="0"/>
        <v>91285</v>
      </c>
      <c r="G33" s="7">
        <f t="shared" si="0"/>
        <v>91469</v>
      </c>
      <c r="H33" s="7">
        <f t="shared" si="0"/>
        <v>91469</v>
      </c>
      <c r="I33" s="7">
        <f t="shared" si="0"/>
        <v>91469</v>
      </c>
      <c r="J33" s="7">
        <f t="shared" si="0"/>
        <v>91711</v>
      </c>
      <c r="K33" s="7">
        <f t="shared" si="0"/>
        <v>91953</v>
      </c>
      <c r="L33" s="7">
        <f t="shared" si="0"/>
        <v>92212</v>
      </c>
      <c r="M33" s="7">
        <f t="shared" si="0"/>
        <v>92429</v>
      </c>
      <c r="N33" s="7">
        <f t="shared" si="0"/>
        <v>92429</v>
      </c>
      <c r="O33" s="7">
        <f t="shared" si="0"/>
        <v>92429</v>
      </c>
      <c r="P33" s="7">
        <f t="shared" si="0"/>
        <v>92664</v>
      </c>
      <c r="Q33" s="7">
        <f t="shared" si="0"/>
        <v>92795</v>
      </c>
      <c r="R33" s="7">
        <f t="shared" si="0"/>
        <v>92877</v>
      </c>
      <c r="S33" s="7">
        <f t="shared" si="0"/>
        <v>93177</v>
      </c>
      <c r="T33" s="7">
        <f t="shared" si="0"/>
        <v>93466</v>
      </c>
      <c r="U33" s="7">
        <f t="shared" si="0"/>
        <v>93623</v>
      </c>
      <c r="V33" s="7">
        <f t="shared" si="0"/>
        <v>93802</v>
      </c>
      <c r="W33" s="7">
        <f t="shared" si="0"/>
        <v>93802</v>
      </c>
      <c r="X33" s="7">
        <f t="shared" si="0"/>
        <v>93810</v>
      </c>
      <c r="Y33" s="7">
        <f t="shared" si="0"/>
        <v>94056</v>
      </c>
      <c r="Z33" s="7">
        <f t="shared" si="0"/>
        <v>94283</v>
      </c>
      <c r="AA33" s="7">
        <f t="shared" si="0"/>
        <v>94501</v>
      </c>
      <c r="AB33" s="7">
        <f t="shared" si="0"/>
        <v>94501</v>
      </c>
      <c r="AC33" s="7">
        <f t="shared" si="0"/>
        <v>94501</v>
      </c>
      <c r="AD33" s="7">
        <f t="shared" si="0"/>
        <v>94501</v>
      </c>
      <c r="AE33" s="7">
        <f t="shared" si="0"/>
        <v>94592</v>
      </c>
      <c r="AF33" s="7">
        <f t="shared" si="0"/>
        <v>94870</v>
      </c>
      <c r="AG33" s="7">
        <f t="shared" si="0"/>
        <v>95150</v>
      </c>
      <c r="AH33" s="7">
        <f t="shared" si="0"/>
        <v>95340</v>
      </c>
      <c r="AI33" s="7">
        <f t="shared" si="0"/>
        <v>95340</v>
      </c>
      <c r="AJ33" s="7"/>
      <c r="AK33" s="3"/>
    </row>
    <row r="34" spans="1:37" customFormat="1" outlineLevel="1">
      <c r="A34" s="4"/>
      <c r="B34" s="27" t="s">
        <v>115</v>
      </c>
      <c r="C34" s="7"/>
      <c r="D34" s="7">
        <f t="shared" si="1"/>
        <v>100423</v>
      </c>
      <c r="E34" s="7">
        <f t="shared" si="0"/>
        <v>100531</v>
      </c>
      <c r="F34" s="7">
        <f t="shared" si="0"/>
        <v>100638</v>
      </c>
      <c r="G34" s="7">
        <f t="shared" si="0"/>
        <v>100715</v>
      </c>
      <c r="H34" s="7">
        <f t="shared" si="0"/>
        <v>100715</v>
      </c>
      <c r="I34" s="7">
        <f t="shared" si="0"/>
        <v>100715</v>
      </c>
      <c r="J34" s="7">
        <f t="shared" si="0"/>
        <v>100817</v>
      </c>
      <c r="K34" s="7">
        <f t="shared" si="0"/>
        <v>100921</v>
      </c>
      <c r="L34" s="7">
        <f t="shared" si="0"/>
        <v>101034</v>
      </c>
      <c r="M34" s="7">
        <f t="shared" si="0"/>
        <v>101128</v>
      </c>
      <c r="N34" s="7">
        <f t="shared" si="0"/>
        <v>101128</v>
      </c>
      <c r="O34" s="7">
        <f t="shared" si="0"/>
        <v>101128</v>
      </c>
      <c r="P34" s="7">
        <f t="shared" si="0"/>
        <v>101231</v>
      </c>
      <c r="Q34" s="7">
        <f t="shared" si="0"/>
        <v>101293</v>
      </c>
      <c r="R34" s="7">
        <f t="shared" si="0"/>
        <v>101328</v>
      </c>
      <c r="S34" s="7">
        <f t="shared" si="0"/>
        <v>101449</v>
      </c>
      <c r="T34" s="7">
        <f t="shared" si="0"/>
        <v>101568</v>
      </c>
      <c r="U34" s="7">
        <f t="shared" si="0"/>
        <v>101634</v>
      </c>
      <c r="V34" s="7">
        <f t="shared" si="0"/>
        <v>101712</v>
      </c>
      <c r="W34" s="7">
        <f t="shared" si="0"/>
        <v>101712</v>
      </c>
      <c r="X34" s="7">
        <f t="shared" si="0"/>
        <v>101716</v>
      </c>
      <c r="Y34" s="7">
        <f t="shared" si="0"/>
        <v>101820</v>
      </c>
      <c r="Z34" s="7">
        <f t="shared" si="0"/>
        <v>101916</v>
      </c>
      <c r="AA34" s="7">
        <f t="shared" si="0"/>
        <v>102012</v>
      </c>
      <c r="AB34" s="7">
        <f t="shared" si="0"/>
        <v>102012</v>
      </c>
      <c r="AC34" s="7">
        <f t="shared" si="0"/>
        <v>102012</v>
      </c>
      <c r="AD34" s="7">
        <f t="shared" si="0"/>
        <v>102012</v>
      </c>
      <c r="AE34" s="7">
        <f t="shared" si="0"/>
        <v>102052</v>
      </c>
      <c r="AF34" s="7">
        <f t="shared" si="0"/>
        <v>102170</v>
      </c>
      <c r="AG34" s="7">
        <f t="shared" si="0"/>
        <v>102291</v>
      </c>
      <c r="AH34" s="7">
        <f t="shared" si="0"/>
        <v>102374</v>
      </c>
      <c r="AI34" s="7">
        <f t="shared" si="0"/>
        <v>102374</v>
      </c>
      <c r="AJ34" s="7"/>
      <c r="AK34" s="3"/>
    </row>
    <row r="35" spans="1:37" customFormat="1" outlineLevel="1">
      <c r="A35" s="4"/>
      <c r="B35" s="27" t="s">
        <v>116</v>
      </c>
      <c r="C35" s="7"/>
      <c r="D35" s="7">
        <f t="shared" si="1"/>
        <v>1220926</v>
      </c>
      <c r="E35" s="7">
        <f t="shared" si="0"/>
        <v>1220998</v>
      </c>
      <c r="F35" s="7">
        <f t="shared" si="0"/>
        <v>1221070</v>
      </c>
      <c r="G35" s="7">
        <f t="shared" si="0"/>
        <v>1221124</v>
      </c>
      <c r="H35" s="7">
        <f t="shared" si="0"/>
        <v>1221124</v>
      </c>
      <c r="I35" s="7">
        <f t="shared" si="0"/>
        <v>1221124</v>
      </c>
      <c r="J35" s="7">
        <f t="shared" si="0"/>
        <v>1221176</v>
      </c>
      <c r="K35" s="7">
        <f t="shared" si="0"/>
        <v>1221232</v>
      </c>
      <c r="L35" s="7">
        <f t="shared" si="0"/>
        <v>1221290</v>
      </c>
      <c r="M35" s="7">
        <f t="shared" si="0"/>
        <v>1221348</v>
      </c>
      <c r="N35" s="7">
        <f t="shared" si="0"/>
        <v>1221348</v>
      </c>
      <c r="O35" s="7">
        <f t="shared" si="0"/>
        <v>1221348</v>
      </c>
      <c r="P35" s="7">
        <f t="shared" si="0"/>
        <v>1221412</v>
      </c>
      <c r="Q35" s="7">
        <f t="shared" si="0"/>
        <v>1221455</v>
      </c>
      <c r="R35" s="7">
        <f t="shared" si="0"/>
        <v>1221493</v>
      </c>
      <c r="S35" s="7">
        <f t="shared" si="0"/>
        <v>1221561</v>
      </c>
      <c r="T35" s="7">
        <f t="shared" si="0"/>
        <v>1221631</v>
      </c>
      <c r="U35" s="7">
        <f t="shared" si="0"/>
        <v>1221672</v>
      </c>
      <c r="V35" s="7">
        <f t="shared" si="0"/>
        <v>1221714</v>
      </c>
      <c r="W35" s="7">
        <f t="shared" si="0"/>
        <v>1221714</v>
      </c>
      <c r="X35" s="7">
        <f t="shared" si="0"/>
        <v>1221714</v>
      </c>
      <c r="Y35" s="7">
        <f t="shared" si="0"/>
        <v>1221782</v>
      </c>
      <c r="Z35" s="7">
        <f t="shared" si="0"/>
        <v>1221841</v>
      </c>
      <c r="AA35" s="7">
        <f t="shared" si="0"/>
        <v>1221889</v>
      </c>
      <c r="AB35" s="7">
        <f t="shared" si="0"/>
        <v>1221889</v>
      </c>
      <c r="AC35" s="7">
        <f t="shared" si="0"/>
        <v>1221889</v>
      </c>
      <c r="AD35" s="7">
        <f t="shared" si="0"/>
        <v>1221889</v>
      </c>
      <c r="AE35" s="7">
        <f t="shared" si="0"/>
        <v>1221932</v>
      </c>
      <c r="AF35" s="7">
        <f t="shared" si="0"/>
        <v>1222000</v>
      </c>
      <c r="AG35" s="7">
        <f t="shared" si="0"/>
        <v>1222078</v>
      </c>
      <c r="AH35" s="7">
        <f t="shared" si="0"/>
        <v>1222130</v>
      </c>
      <c r="AI35" s="7">
        <f t="shared" si="0"/>
        <v>1222130</v>
      </c>
      <c r="AJ35" s="7"/>
      <c r="AK35" s="3"/>
    </row>
    <row r="36" spans="1:37" customFormat="1" outlineLevel="1">
      <c r="A36" s="4"/>
      <c r="B36" s="28" t="s">
        <v>98</v>
      </c>
      <c r="C36" s="7"/>
      <c r="D36" s="7">
        <f t="shared" si="1"/>
        <v>56658</v>
      </c>
      <c r="E36" s="7">
        <f t="shared" si="0"/>
        <v>56709</v>
      </c>
      <c r="F36" s="7">
        <f t="shared" si="0"/>
        <v>56773</v>
      </c>
      <c r="G36" s="7">
        <f t="shared" si="0"/>
        <v>56828</v>
      </c>
      <c r="H36" s="7">
        <f t="shared" si="0"/>
        <v>56828</v>
      </c>
      <c r="I36" s="7">
        <f t="shared" si="0"/>
        <v>56828</v>
      </c>
      <c r="J36" s="7">
        <f t="shared" si="0"/>
        <v>56860</v>
      </c>
      <c r="K36" s="7">
        <f t="shared" si="0"/>
        <v>56923</v>
      </c>
      <c r="L36" s="7">
        <f t="shared" si="0"/>
        <v>57003</v>
      </c>
      <c r="M36" s="7">
        <f t="shared" si="0"/>
        <v>57037</v>
      </c>
      <c r="N36" s="7">
        <f t="shared" si="0"/>
        <v>57037</v>
      </c>
      <c r="O36" s="7">
        <f t="shared" si="0"/>
        <v>57037</v>
      </c>
      <c r="P36" s="7">
        <f t="shared" si="0"/>
        <v>57066</v>
      </c>
      <c r="Q36" s="7">
        <f t="shared" si="0"/>
        <v>57143</v>
      </c>
      <c r="R36" s="7">
        <f t="shared" si="0"/>
        <v>57206</v>
      </c>
      <c r="S36" s="7">
        <f t="shared" si="0"/>
        <v>57301</v>
      </c>
      <c r="T36" s="7">
        <f t="shared" si="0"/>
        <v>57342</v>
      </c>
      <c r="U36" s="7">
        <f t="shared" si="0"/>
        <v>57411</v>
      </c>
      <c r="V36" s="7">
        <f t="shared" si="0"/>
        <v>57436</v>
      </c>
      <c r="W36" s="7">
        <f t="shared" si="0"/>
        <v>57436</v>
      </c>
      <c r="X36" s="7">
        <f t="shared" si="0"/>
        <v>57437</v>
      </c>
      <c r="Y36" s="7">
        <f t="shared" si="0"/>
        <v>57550</v>
      </c>
      <c r="Z36" s="7">
        <f t="shared" si="0"/>
        <v>57622</v>
      </c>
      <c r="AA36" s="7">
        <f t="shared" si="0"/>
        <v>57654</v>
      </c>
      <c r="AB36" s="7">
        <f t="shared" si="0"/>
        <v>57654</v>
      </c>
      <c r="AC36" s="7">
        <f t="shared" si="0"/>
        <v>57654</v>
      </c>
      <c r="AD36" s="7">
        <f t="shared" si="0"/>
        <v>57654</v>
      </c>
      <c r="AE36" s="7">
        <f t="shared" si="0"/>
        <v>57668</v>
      </c>
      <c r="AF36" s="7">
        <f t="shared" si="0"/>
        <v>57746</v>
      </c>
      <c r="AG36" s="7">
        <f t="shared" si="0"/>
        <v>57798</v>
      </c>
      <c r="AH36" s="7">
        <f t="shared" si="0"/>
        <v>57846</v>
      </c>
      <c r="AI36" s="7">
        <f t="shared" si="0"/>
        <v>57846</v>
      </c>
      <c r="AJ36" s="7">
        <f t="shared" si="0"/>
        <v>57846</v>
      </c>
      <c r="AK36" s="3"/>
    </row>
    <row r="37" spans="1:37" customFormat="1" outlineLevel="1">
      <c r="A37" s="4"/>
      <c r="B37" s="28" t="s">
        <v>99</v>
      </c>
      <c r="C37" s="7"/>
      <c r="D37" s="7">
        <f t="shared" si="1"/>
        <v>11325.1</v>
      </c>
      <c r="E37" s="7">
        <f t="shared" si="0"/>
        <v>11346.9</v>
      </c>
      <c r="F37" s="7">
        <f t="shared" si="0"/>
        <v>11366.5</v>
      </c>
      <c r="G37" s="7">
        <f t="shared" ref="G37:AJ45" si="2">IF(G13=0,F37,G13)</f>
        <v>11393.3</v>
      </c>
      <c r="H37" s="7">
        <f t="shared" si="2"/>
        <v>11393.3</v>
      </c>
      <c r="I37" s="7">
        <f t="shared" si="2"/>
        <v>11393.3</v>
      </c>
      <c r="J37" s="7">
        <f t="shared" si="2"/>
        <v>11413.4</v>
      </c>
      <c r="K37" s="7">
        <f t="shared" si="2"/>
        <v>11441.8</v>
      </c>
      <c r="L37" s="7">
        <f t="shared" si="2"/>
        <v>11477.4</v>
      </c>
      <c r="M37" s="7">
        <f t="shared" si="2"/>
        <v>11477.4</v>
      </c>
      <c r="N37" s="7">
        <f t="shared" si="2"/>
        <v>11477.4</v>
      </c>
      <c r="O37" s="7">
        <f t="shared" si="2"/>
        <v>11477.4</v>
      </c>
      <c r="P37" s="7">
        <f t="shared" si="2"/>
        <v>11557.5</v>
      </c>
      <c r="Q37" s="7">
        <f t="shared" si="2"/>
        <v>11598.4</v>
      </c>
      <c r="R37" s="7">
        <f t="shared" si="2"/>
        <v>11648.1</v>
      </c>
      <c r="S37" s="7">
        <f t="shared" si="2"/>
        <v>11684.9</v>
      </c>
      <c r="T37" s="7">
        <f t="shared" si="2"/>
        <v>11725.2</v>
      </c>
      <c r="U37" s="7">
        <f t="shared" si="2"/>
        <v>11765.7</v>
      </c>
      <c r="V37" s="7">
        <f t="shared" si="2"/>
        <v>11765.7</v>
      </c>
      <c r="W37" s="7">
        <f t="shared" si="2"/>
        <v>11765.7</v>
      </c>
      <c r="X37" s="7">
        <f t="shared" si="2"/>
        <v>11810.3</v>
      </c>
      <c r="Y37" s="7">
        <f t="shared" si="2"/>
        <v>11851.6</v>
      </c>
      <c r="Z37" s="7">
        <f t="shared" si="2"/>
        <v>11889.1</v>
      </c>
      <c r="AA37" s="7">
        <f t="shared" si="2"/>
        <v>11911.9</v>
      </c>
      <c r="AB37" s="7">
        <f t="shared" si="2"/>
        <v>11911.9</v>
      </c>
      <c r="AC37" s="7">
        <f t="shared" si="2"/>
        <v>11911.9</v>
      </c>
      <c r="AD37" s="7">
        <f t="shared" si="2"/>
        <v>11911.9</v>
      </c>
      <c r="AE37" s="7">
        <f t="shared" si="2"/>
        <v>11953.4</v>
      </c>
      <c r="AF37" s="7">
        <f t="shared" si="2"/>
        <v>11988.7</v>
      </c>
      <c r="AG37" s="7">
        <f t="shared" si="2"/>
        <v>12025.9</v>
      </c>
      <c r="AH37" s="7">
        <f t="shared" si="2"/>
        <v>12041.4</v>
      </c>
      <c r="AI37" s="7">
        <f t="shared" si="2"/>
        <v>12041.4</v>
      </c>
      <c r="AJ37" s="7">
        <f t="shared" si="2"/>
        <v>12041.4</v>
      </c>
      <c r="AK37" s="3"/>
    </row>
    <row r="38" spans="1:37" customFormat="1" outlineLevel="1">
      <c r="A38" s="4"/>
      <c r="B38" s="27" t="s">
        <v>100</v>
      </c>
      <c r="C38" s="7"/>
      <c r="D38" s="7">
        <f t="shared" si="1"/>
        <v>2078</v>
      </c>
      <c r="E38" s="7">
        <f t="shared" ref="E38:T50" si="3">IF(E14=0,D38,E14)</f>
        <v>2078</v>
      </c>
      <c r="F38" s="7">
        <f t="shared" si="3"/>
        <v>2093</v>
      </c>
      <c r="G38" s="7">
        <f t="shared" si="2"/>
        <v>2103</v>
      </c>
      <c r="H38" s="7">
        <f t="shared" si="2"/>
        <v>2103</v>
      </c>
      <c r="I38" s="7">
        <f t="shared" si="2"/>
        <v>2103</v>
      </c>
      <c r="J38" s="7">
        <f t="shared" si="2"/>
        <v>2103</v>
      </c>
      <c r="K38" s="7">
        <f t="shared" si="2"/>
        <v>2103</v>
      </c>
      <c r="L38" s="7">
        <f t="shared" si="2"/>
        <v>2108</v>
      </c>
      <c r="M38" s="7">
        <f t="shared" si="2"/>
        <v>2121</v>
      </c>
      <c r="N38" s="7">
        <f t="shared" si="2"/>
        <v>2121</v>
      </c>
      <c r="O38" s="7">
        <f t="shared" si="2"/>
        <v>2121</v>
      </c>
      <c r="P38" s="7">
        <f t="shared" si="2"/>
        <v>2121</v>
      </c>
      <c r="Q38" s="7">
        <f t="shared" si="2"/>
        <v>2130</v>
      </c>
      <c r="R38" s="7">
        <f t="shared" si="2"/>
        <v>2138</v>
      </c>
      <c r="S38" s="7">
        <f t="shared" si="2"/>
        <v>2152</v>
      </c>
      <c r="T38" s="7">
        <f t="shared" si="2"/>
        <v>2166</v>
      </c>
      <c r="U38" s="7">
        <f t="shared" si="2"/>
        <v>2169</v>
      </c>
      <c r="V38" s="7">
        <f t="shared" si="2"/>
        <v>2169</v>
      </c>
      <c r="W38" s="7">
        <f t="shared" si="2"/>
        <v>2169</v>
      </c>
      <c r="X38" s="7">
        <f t="shared" si="2"/>
        <v>2170</v>
      </c>
      <c r="Y38" s="7">
        <f t="shared" si="2"/>
        <v>2185</v>
      </c>
      <c r="Z38" s="7">
        <f t="shared" si="2"/>
        <v>2197</v>
      </c>
      <c r="AA38" s="7">
        <f t="shared" si="2"/>
        <v>2207</v>
      </c>
      <c r="AB38" s="7">
        <f t="shared" si="2"/>
        <v>2207</v>
      </c>
      <c r="AC38" s="7">
        <f t="shared" si="2"/>
        <v>2207</v>
      </c>
      <c r="AD38" s="7">
        <f t="shared" si="2"/>
        <v>2207</v>
      </c>
      <c r="AE38" s="7">
        <f t="shared" si="2"/>
        <v>2214</v>
      </c>
      <c r="AF38" s="7">
        <f t="shared" si="2"/>
        <v>2235</v>
      </c>
      <c r="AG38" s="7">
        <f t="shared" si="2"/>
        <v>2247</v>
      </c>
      <c r="AH38" s="7">
        <f t="shared" si="2"/>
        <v>2254</v>
      </c>
      <c r="AI38" s="7">
        <f t="shared" si="2"/>
        <v>2254</v>
      </c>
      <c r="AJ38" s="7">
        <f t="shared" si="2"/>
        <v>2254</v>
      </c>
      <c r="AK38" s="3"/>
    </row>
    <row r="39" spans="1:37" customFormat="1" outlineLevel="1">
      <c r="A39" s="4"/>
      <c r="B39" s="27" t="s">
        <v>101</v>
      </c>
      <c r="C39" s="7"/>
      <c r="D39" s="7">
        <f t="shared" si="1"/>
        <v>26790</v>
      </c>
      <c r="E39" s="7">
        <f t="shared" si="3"/>
        <v>26852</v>
      </c>
      <c r="F39" s="7">
        <f t="shared" si="3"/>
        <v>26908</v>
      </c>
      <c r="G39" s="7">
        <f t="shared" si="2"/>
        <v>26961</v>
      </c>
      <c r="H39" s="7">
        <f t="shared" si="2"/>
        <v>26961</v>
      </c>
      <c r="I39" s="7">
        <f t="shared" si="2"/>
        <v>26961</v>
      </c>
      <c r="J39" s="7">
        <f t="shared" si="2"/>
        <v>27002</v>
      </c>
      <c r="K39" s="7">
        <f t="shared" si="2"/>
        <v>27036</v>
      </c>
      <c r="L39" s="7">
        <f t="shared" si="2"/>
        <v>27107</v>
      </c>
      <c r="M39" s="7">
        <f t="shared" si="2"/>
        <v>27191</v>
      </c>
      <c r="N39" s="7">
        <f t="shared" si="2"/>
        <v>27191</v>
      </c>
      <c r="O39" s="7">
        <f t="shared" si="2"/>
        <v>27191</v>
      </c>
      <c r="P39" s="7">
        <f t="shared" si="2"/>
        <v>27237</v>
      </c>
      <c r="Q39" s="7">
        <f t="shared" si="2"/>
        <v>27238</v>
      </c>
      <c r="R39" s="7">
        <f t="shared" si="2"/>
        <v>27292</v>
      </c>
      <c r="S39" s="7">
        <f t="shared" si="2"/>
        <v>27334</v>
      </c>
      <c r="T39" s="7">
        <f t="shared" si="2"/>
        <v>27415</v>
      </c>
      <c r="U39" s="7">
        <f t="shared" si="2"/>
        <v>27491</v>
      </c>
      <c r="V39" s="7">
        <f t="shared" si="2"/>
        <v>27521</v>
      </c>
      <c r="W39" s="7">
        <f t="shared" si="2"/>
        <v>27521</v>
      </c>
      <c r="X39" s="7">
        <f t="shared" si="2"/>
        <v>27521</v>
      </c>
      <c r="Y39" s="7">
        <f t="shared" si="2"/>
        <v>27551</v>
      </c>
      <c r="Z39" s="7">
        <f t="shared" si="2"/>
        <v>27597</v>
      </c>
      <c r="AA39" s="7">
        <f t="shared" si="2"/>
        <v>27637</v>
      </c>
      <c r="AB39" s="7">
        <f t="shared" si="2"/>
        <v>27637</v>
      </c>
      <c r="AC39" s="7">
        <f t="shared" si="2"/>
        <v>27637</v>
      </c>
      <c r="AD39" s="7">
        <f t="shared" si="2"/>
        <v>27637</v>
      </c>
      <c r="AE39" s="7">
        <f t="shared" si="2"/>
        <v>27692</v>
      </c>
      <c r="AF39" s="7">
        <f t="shared" si="2"/>
        <v>27761</v>
      </c>
      <c r="AG39" s="7">
        <f t="shared" si="2"/>
        <v>27825</v>
      </c>
      <c r="AH39" s="7">
        <f t="shared" si="2"/>
        <v>27888</v>
      </c>
      <c r="AI39" s="7">
        <f t="shared" si="2"/>
        <v>27888</v>
      </c>
      <c r="AJ39" s="7">
        <f t="shared" si="2"/>
        <v>27888</v>
      </c>
      <c r="AK39" s="3"/>
    </row>
    <row r="40" spans="1:37" customFormat="1" outlineLevel="1">
      <c r="A40" s="4"/>
      <c r="B40" s="28" t="s">
        <v>102</v>
      </c>
      <c r="C40" s="7"/>
      <c r="D40" s="7">
        <f t="shared" si="1"/>
        <v>74382</v>
      </c>
      <c r="E40" s="7">
        <f t="shared" si="3"/>
        <v>74547</v>
      </c>
      <c r="F40" s="7">
        <f t="shared" si="3"/>
        <v>74701</v>
      </c>
      <c r="G40" s="7">
        <f t="shared" si="2"/>
        <v>74798</v>
      </c>
      <c r="H40" s="7">
        <f t="shared" si="2"/>
        <v>74798</v>
      </c>
      <c r="I40" s="7">
        <f t="shared" si="2"/>
        <v>74798</v>
      </c>
      <c r="J40" s="7">
        <f t="shared" si="2"/>
        <v>74918</v>
      </c>
      <c r="K40" s="7">
        <f t="shared" si="2"/>
        <v>75042</v>
      </c>
      <c r="L40" s="7">
        <f t="shared" si="2"/>
        <v>75214</v>
      </c>
      <c r="M40" s="7">
        <f t="shared" si="2"/>
        <v>75353</v>
      </c>
      <c r="N40" s="7">
        <f t="shared" si="2"/>
        <v>75353</v>
      </c>
      <c r="O40" s="7">
        <f t="shared" si="2"/>
        <v>75353</v>
      </c>
      <c r="P40" s="7">
        <f t="shared" si="2"/>
        <v>75495</v>
      </c>
      <c r="Q40" s="7">
        <f t="shared" si="2"/>
        <v>75660</v>
      </c>
      <c r="R40" s="7">
        <f t="shared" si="2"/>
        <v>75847</v>
      </c>
      <c r="S40" s="7">
        <f t="shared" si="2"/>
        <v>76031</v>
      </c>
      <c r="T40" s="7">
        <f t="shared" si="2"/>
        <v>76255</v>
      </c>
      <c r="U40" s="7">
        <f t="shared" si="2"/>
        <v>76445</v>
      </c>
      <c r="V40" s="7">
        <f t="shared" si="2"/>
        <v>76624</v>
      </c>
      <c r="W40" s="7">
        <f t="shared" si="2"/>
        <v>76624</v>
      </c>
      <c r="X40" s="7">
        <f t="shared" si="2"/>
        <v>76625</v>
      </c>
      <c r="Y40" s="7">
        <f t="shared" si="2"/>
        <v>76772</v>
      </c>
      <c r="Z40" s="7">
        <f t="shared" si="2"/>
        <v>76890</v>
      </c>
      <c r="AA40" s="7">
        <f t="shared" si="2"/>
        <v>76984</v>
      </c>
      <c r="AB40" s="7">
        <f t="shared" si="2"/>
        <v>76984</v>
      </c>
      <c r="AC40" s="7">
        <f t="shared" si="2"/>
        <v>76984</v>
      </c>
      <c r="AD40" s="7">
        <f t="shared" si="2"/>
        <v>76984</v>
      </c>
      <c r="AE40" s="7">
        <f t="shared" si="2"/>
        <v>77047</v>
      </c>
      <c r="AF40" s="7">
        <f t="shared" si="2"/>
        <v>77261</v>
      </c>
      <c r="AG40" s="7">
        <f t="shared" si="2"/>
        <v>77467</v>
      </c>
      <c r="AH40" s="7">
        <f t="shared" si="2"/>
        <v>77602</v>
      </c>
      <c r="AI40" s="7">
        <f t="shared" si="2"/>
        <v>77602</v>
      </c>
      <c r="AJ40" s="7">
        <f t="shared" si="2"/>
        <v>77602</v>
      </c>
      <c r="AK40" s="3"/>
    </row>
    <row r="41" spans="1:37" customFormat="1" outlineLevel="1">
      <c r="A41" s="4"/>
      <c r="B41" s="28" t="s">
        <v>103</v>
      </c>
      <c r="C41" s="7"/>
      <c r="D41" s="7">
        <f t="shared" si="1"/>
        <v>92600</v>
      </c>
      <c r="E41" s="7">
        <f t="shared" si="3"/>
        <v>92759</v>
      </c>
      <c r="F41" s="7">
        <f t="shared" si="3"/>
        <v>92900</v>
      </c>
      <c r="G41" s="7">
        <f t="shared" si="2"/>
        <v>93003</v>
      </c>
      <c r="H41" s="7">
        <f t="shared" si="2"/>
        <v>93003</v>
      </c>
      <c r="I41" s="7">
        <f t="shared" si="2"/>
        <v>93003</v>
      </c>
      <c r="J41" s="7">
        <f t="shared" si="2"/>
        <v>93112</v>
      </c>
      <c r="K41" s="7">
        <f t="shared" si="2"/>
        <v>93233</v>
      </c>
      <c r="L41" s="7">
        <f t="shared" si="2"/>
        <v>93394</v>
      </c>
      <c r="M41" s="7">
        <f t="shared" si="2"/>
        <v>93529</v>
      </c>
      <c r="N41" s="7">
        <f t="shared" si="2"/>
        <v>93529</v>
      </c>
      <c r="O41" s="7">
        <f t="shared" si="2"/>
        <v>93529</v>
      </c>
      <c r="P41" s="7">
        <f t="shared" si="2"/>
        <v>93671</v>
      </c>
      <c r="Q41" s="7">
        <f t="shared" si="2"/>
        <v>93822</v>
      </c>
      <c r="R41" s="7">
        <f t="shared" si="2"/>
        <v>94003</v>
      </c>
      <c r="S41" s="7">
        <f t="shared" si="2"/>
        <v>94188</v>
      </c>
      <c r="T41" s="7">
        <f t="shared" si="2"/>
        <v>94389</v>
      </c>
      <c r="U41" s="7">
        <f t="shared" si="2"/>
        <v>94566</v>
      </c>
      <c r="V41" s="7">
        <f t="shared" si="2"/>
        <v>94723</v>
      </c>
      <c r="W41" s="7">
        <f t="shared" si="2"/>
        <v>94723</v>
      </c>
      <c r="X41" s="7">
        <f t="shared" si="2"/>
        <v>94724</v>
      </c>
      <c r="Y41" s="7">
        <f t="shared" si="2"/>
        <v>94878</v>
      </c>
      <c r="Z41" s="7">
        <f t="shared" si="2"/>
        <v>95025</v>
      </c>
      <c r="AA41" s="7">
        <f t="shared" si="2"/>
        <v>95133</v>
      </c>
      <c r="AB41" s="7">
        <f t="shared" si="2"/>
        <v>95133</v>
      </c>
      <c r="AC41" s="7">
        <f t="shared" si="2"/>
        <v>95133</v>
      </c>
      <c r="AD41" s="7">
        <f t="shared" si="2"/>
        <v>95133</v>
      </c>
      <c r="AE41" s="7">
        <f t="shared" si="2"/>
        <v>95218</v>
      </c>
      <c r="AF41" s="7">
        <f t="shared" si="2"/>
        <v>95428</v>
      </c>
      <c r="AG41" s="7">
        <f t="shared" si="2"/>
        <v>95613</v>
      </c>
      <c r="AH41" s="7">
        <f t="shared" si="2"/>
        <v>95750</v>
      </c>
      <c r="AI41" s="7">
        <f t="shared" si="2"/>
        <v>95750</v>
      </c>
      <c r="AJ41" s="7">
        <f t="shared" si="2"/>
        <v>95750</v>
      </c>
      <c r="AK41" s="3"/>
    </row>
    <row r="42" spans="1:37" customFormat="1" outlineLevel="1">
      <c r="A42" s="4"/>
      <c r="B42" s="27" t="s">
        <v>104</v>
      </c>
      <c r="C42" s="7"/>
      <c r="D42" s="7">
        <f t="shared" si="1"/>
        <v>6311</v>
      </c>
      <c r="E42" s="7">
        <f t="shared" si="3"/>
        <v>6311</v>
      </c>
      <c r="F42" s="7">
        <f t="shared" si="3"/>
        <v>6311</v>
      </c>
      <c r="G42" s="7">
        <f t="shared" si="2"/>
        <v>6311</v>
      </c>
      <c r="H42" s="7">
        <f t="shared" si="2"/>
        <v>6311</v>
      </c>
      <c r="I42" s="7">
        <f t="shared" si="2"/>
        <v>6311</v>
      </c>
      <c r="J42" s="7">
        <f t="shared" si="2"/>
        <v>6311</v>
      </c>
      <c r="K42" s="7">
        <f t="shared" si="2"/>
        <v>6311</v>
      </c>
      <c r="L42" s="7">
        <f t="shared" si="2"/>
        <v>6311</v>
      </c>
      <c r="M42" s="7">
        <f t="shared" si="2"/>
        <v>6311</v>
      </c>
      <c r="N42" s="7">
        <f t="shared" si="2"/>
        <v>6311</v>
      </c>
      <c r="O42" s="7">
        <f t="shared" si="2"/>
        <v>6311</v>
      </c>
      <c r="P42" s="7">
        <f t="shared" si="2"/>
        <v>6311</v>
      </c>
      <c r="Q42" s="7">
        <f t="shared" si="2"/>
        <v>6311</v>
      </c>
      <c r="R42" s="7">
        <f t="shared" si="2"/>
        <v>6311</v>
      </c>
      <c r="S42" s="7">
        <f t="shared" si="2"/>
        <v>6311</v>
      </c>
      <c r="T42" s="7">
        <f t="shared" si="2"/>
        <v>6311</v>
      </c>
      <c r="U42" s="7">
        <f t="shared" si="2"/>
        <v>6311</v>
      </c>
      <c r="V42" s="7">
        <f t="shared" si="2"/>
        <v>6311</v>
      </c>
      <c r="W42" s="7">
        <f t="shared" si="2"/>
        <v>6311</v>
      </c>
      <c r="X42" s="7">
        <f t="shared" si="2"/>
        <v>6311</v>
      </c>
      <c r="Y42" s="7">
        <f t="shared" si="2"/>
        <v>6311</v>
      </c>
      <c r="Z42" s="7">
        <f t="shared" si="2"/>
        <v>6311</v>
      </c>
      <c r="AA42" s="7">
        <f t="shared" si="2"/>
        <v>6311</v>
      </c>
      <c r="AB42" s="7">
        <f t="shared" si="2"/>
        <v>6311</v>
      </c>
      <c r="AC42" s="7">
        <f t="shared" si="2"/>
        <v>6311</v>
      </c>
      <c r="AD42" s="7">
        <f t="shared" si="2"/>
        <v>6311</v>
      </c>
      <c r="AE42" s="7">
        <f t="shared" si="2"/>
        <v>6311</v>
      </c>
      <c r="AF42" s="7">
        <f t="shared" si="2"/>
        <v>6311</v>
      </c>
      <c r="AG42" s="7">
        <f t="shared" si="2"/>
        <v>6311</v>
      </c>
      <c r="AH42" s="7">
        <f t="shared" si="2"/>
        <v>6311</v>
      </c>
      <c r="AI42" s="7">
        <f t="shared" si="2"/>
        <v>6311</v>
      </c>
      <c r="AJ42" s="7">
        <f t="shared" si="2"/>
        <v>6311</v>
      </c>
      <c r="AK42" s="3"/>
    </row>
    <row r="43" spans="1:37" customFormat="1" outlineLevel="1">
      <c r="A43" s="4"/>
      <c r="B43" s="27" t="s">
        <v>105</v>
      </c>
      <c r="C43" s="7"/>
      <c r="D43" s="7">
        <f t="shared" si="1"/>
        <v>7182</v>
      </c>
      <c r="E43" s="7">
        <f t="shared" si="3"/>
        <v>7182</v>
      </c>
      <c r="F43" s="7">
        <f t="shared" si="3"/>
        <v>7229</v>
      </c>
      <c r="G43" s="7">
        <f t="shared" si="2"/>
        <v>7249</v>
      </c>
      <c r="H43" s="7">
        <f t="shared" si="2"/>
        <v>7249</v>
      </c>
      <c r="I43" s="7">
        <f t="shared" si="2"/>
        <v>7249</v>
      </c>
      <c r="J43" s="7">
        <f t="shared" si="2"/>
        <v>7277</v>
      </c>
      <c r="K43" s="7">
        <f t="shared" si="2"/>
        <v>7277</v>
      </c>
      <c r="L43" s="7">
        <f t="shared" si="2"/>
        <v>7301</v>
      </c>
      <c r="M43" s="7">
        <f t="shared" si="2"/>
        <v>7346</v>
      </c>
      <c r="N43" s="7">
        <f t="shared" si="2"/>
        <v>7346</v>
      </c>
      <c r="O43" s="7">
        <f t="shared" si="2"/>
        <v>7346</v>
      </c>
      <c r="P43" s="7">
        <f t="shared" si="2"/>
        <v>7356</v>
      </c>
      <c r="Q43" s="7">
        <f t="shared" si="2"/>
        <v>7379</v>
      </c>
      <c r="R43" s="7">
        <f t="shared" si="2"/>
        <v>7396</v>
      </c>
      <c r="S43" s="7">
        <f t="shared" si="2"/>
        <v>7443</v>
      </c>
      <c r="T43" s="7">
        <f t="shared" si="2"/>
        <v>7488</v>
      </c>
      <c r="U43" s="7">
        <f t="shared" si="2"/>
        <v>7493</v>
      </c>
      <c r="V43" s="7">
        <f t="shared" si="2"/>
        <v>7493</v>
      </c>
      <c r="W43" s="7">
        <f t="shared" si="2"/>
        <v>7493</v>
      </c>
      <c r="X43" s="7">
        <f t="shared" si="2"/>
        <v>7493</v>
      </c>
      <c r="Y43" s="7">
        <f t="shared" si="2"/>
        <v>7541</v>
      </c>
      <c r="Z43" s="7">
        <f t="shared" si="2"/>
        <v>7578</v>
      </c>
      <c r="AA43" s="7">
        <f t="shared" si="2"/>
        <v>7611</v>
      </c>
      <c r="AB43" s="7">
        <f t="shared" si="2"/>
        <v>7611</v>
      </c>
      <c r="AC43" s="7">
        <f t="shared" si="2"/>
        <v>7611</v>
      </c>
      <c r="AD43" s="7">
        <f t="shared" si="2"/>
        <v>7611</v>
      </c>
      <c r="AE43" s="7">
        <f t="shared" si="2"/>
        <v>7645</v>
      </c>
      <c r="AF43" s="7">
        <f t="shared" si="2"/>
        <v>7676</v>
      </c>
      <c r="AG43" s="7">
        <f t="shared" si="2"/>
        <v>7700</v>
      </c>
      <c r="AH43" s="7">
        <f t="shared" si="2"/>
        <v>7724</v>
      </c>
      <c r="AI43" s="7">
        <f t="shared" si="2"/>
        <v>7724</v>
      </c>
      <c r="AJ43" s="7">
        <f t="shared" si="2"/>
        <v>7724</v>
      </c>
      <c r="AK43" s="3"/>
    </row>
    <row r="44" spans="1:37" customFormat="1" outlineLevel="1">
      <c r="A44" s="4"/>
      <c r="B44" s="27" t="s">
        <v>106</v>
      </c>
      <c r="C44" s="7"/>
      <c r="D44" s="7">
        <f t="shared" si="1"/>
        <v>0</v>
      </c>
      <c r="E44" s="7">
        <f t="shared" si="3"/>
        <v>0</v>
      </c>
      <c r="F44" s="7">
        <f t="shared" si="3"/>
        <v>0</v>
      </c>
      <c r="G44" s="7">
        <f t="shared" si="2"/>
        <v>0</v>
      </c>
      <c r="H44" s="7">
        <f t="shared" si="2"/>
        <v>0</v>
      </c>
      <c r="I44" s="7">
        <f t="shared" si="2"/>
        <v>0</v>
      </c>
      <c r="J44" s="7">
        <f t="shared" si="2"/>
        <v>0</v>
      </c>
      <c r="K44" s="7">
        <f t="shared" si="2"/>
        <v>0</v>
      </c>
      <c r="L44" s="7">
        <f t="shared" si="2"/>
        <v>0</v>
      </c>
      <c r="M44" s="7">
        <f t="shared" si="2"/>
        <v>0</v>
      </c>
      <c r="N44" s="7">
        <f t="shared" si="2"/>
        <v>0</v>
      </c>
      <c r="O44" s="7">
        <f t="shared" si="2"/>
        <v>0</v>
      </c>
      <c r="P44" s="7">
        <f t="shared" si="2"/>
        <v>0</v>
      </c>
      <c r="Q44" s="7">
        <f t="shared" si="2"/>
        <v>0</v>
      </c>
      <c r="R44" s="7">
        <f t="shared" si="2"/>
        <v>0</v>
      </c>
      <c r="S44" s="7">
        <f t="shared" si="2"/>
        <v>0</v>
      </c>
      <c r="T44" s="7">
        <f t="shared" si="2"/>
        <v>0</v>
      </c>
      <c r="U44" s="7">
        <f t="shared" si="2"/>
        <v>0</v>
      </c>
      <c r="V44" s="7">
        <f t="shared" si="2"/>
        <v>0</v>
      </c>
      <c r="W44" s="7">
        <f t="shared" si="2"/>
        <v>0</v>
      </c>
      <c r="X44" s="7">
        <f t="shared" si="2"/>
        <v>0</v>
      </c>
      <c r="Y44" s="7">
        <f t="shared" si="2"/>
        <v>0</v>
      </c>
      <c r="Z44" s="7">
        <f t="shared" si="2"/>
        <v>0</v>
      </c>
      <c r="AA44" s="7">
        <f t="shared" si="2"/>
        <v>0</v>
      </c>
      <c r="AB44" s="7">
        <f t="shared" si="2"/>
        <v>0</v>
      </c>
      <c r="AC44" s="7">
        <f t="shared" si="2"/>
        <v>0</v>
      </c>
      <c r="AD44" s="7">
        <f t="shared" si="2"/>
        <v>0</v>
      </c>
      <c r="AE44" s="7">
        <f t="shared" si="2"/>
        <v>0</v>
      </c>
      <c r="AF44" s="7">
        <f t="shared" si="2"/>
        <v>0</v>
      </c>
      <c r="AG44" s="7">
        <f t="shared" si="2"/>
        <v>0</v>
      </c>
      <c r="AH44" s="7">
        <f t="shared" si="2"/>
        <v>0</v>
      </c>
      <c r="AI44" s="7">
        <f t="shared" si="2"/>
        <v>0</v>
      </c>
      <c r="AJ44" s="7">
        <f t="shared" si="2"/>
        <v>0</v>
      </c>
      <c r="AK44" s="3"/>
    </row>
    <row r="45" spans="1:37" customFormat="1" outlineLevel="1">
      <c r="A45" s="4"/>
      <c r="B45" s="27" t="s">
        <v>107</v>
      </c>
      <c r="C45" s="7"/>
      <c r="D45" s="7">
        <f t="shared" si="1"/>
        <v>45973</v>
      </c>
      <c r="E45" s="7">
        <f t="shared" si="3"/>
        <v>45980</v>
      </c>
      <c r="F45" s="7">
        <f t="shared" si="3"/>
        <v>45991</v>
      </c>
      <c r="G45" s="7">
        <f t="shared" si="2"/>
        <v>45999</v>
      </c>
      <c r="H45" s="7">
        <f t="shared" si="2"/>
        <v>45999</v>
      </c>
      <c r="I45" s="7">
        <f t="shared" si="2"/>
        <v>45999</v>
      </c>
      <c r="J45" s="7">
        <f t="shared" si="2"/>
        <v>46008</v>
      </c>
      <c r="K45" s="7">
        <f t="shared" si="2"/>
        <v>46013</v>
      </c>
      <c r="L45" s="7">
        <f t="shared" si="2"/>
        <v>46024</v>
      </c>
      <c r="M45" s="7">
        <f t="shared" si="2"/>
        <v>46032</v>
      </c>
      <c r="N45" s="7">
        <f t="shared" si="2"/>
        <v>46032</v>
      </c>
      <c r="O45" s="7">
        <f t="shared" si="2"/>
        <v>46032</v>
      </c>
      <c r="P45" s="7">
        <f t="shared" si="2"/>
        <v>46044</v>
      </c>
      <c r="Q45" s="7">
        <f t="shared" si="2"/>
        <v>46044</v>
      </c>
      <c r="R45" s="7">
        <f t="shared" si="2"/>
        <v>46056</v>
      </c>
      <c r="S45" s="7">
        <f t="shared" si="2"/>
        <v>46066</v>
      </c>
      <c r="T45" s="7">
        <f t="shared" si="2"/>
        <v>46073</v>
      </c>
      <c r="U45" s="7">
        <f t="shared" si="2"/>
        <v>46081</v>
      </c>
      <c r="V45" s="7">
        <f t="shared" ref="V45:AJ50" si="4">IF(V21=0,U45,V21)</f>
        <v>46091</v>
      </c>
      <c r="W45" s="7">
        <f t="shared" si="4"/>
        <v>46091</v>
      </c>
      <c r="X45" s="7">
        <f t="shared" si="4"/>
        <v>46091</v>
      </c>
      <c r="Y45" s="7">
        <f t="shared" si="4"/>
        <v>46098</v>
      </c>
      <c r="Z45" s="7">
        <f t="shared" si="4"/>
        <v>46108</v>
      </c>
      <c r="AA45" s="7">
        <f t="shared" si="4"/>
        <v>46114</v>
      </c>
      <c r="AB45" s="7">
        <f t="shared" si="4"/>
        <v>46114</v>
      </c>
      <c r="AC45" s="7">
        <f t="shared" si="4"/>
        <v>46114</v>
      </c>
      <c r="AD45" s="7">
        <f t="shared" si="4"/>
        <v>46114</v>
      </c>
      <c r="AE45" s="7">
        <f t="shared" si="4"/>
        <v>46127</v>
      </c>
      <c r="AF45" s="7">
        <f t="shared" si="4"/>
        <v>46135</v>
      </c>
      <c r="AG45" s="7">
        <f t="shared" si="4"/>
        <v>46145</v>
      </c>
      <c r="AH45" s="7">
        <f t="shared" si="4"/>
        <v>46151</v>
      </c>
      <c r="AI45" s="7">
        <f t="shared" si="4"/>
        <v>46151</v>
      </c>
      <c r="AJ45" s="7">
        <f t="shared" si="4"/>
        <v>46151</v>
      </c>
      <c r="AK45" s="3"/>
    </row>
    <row r="46" spans="1:37" customFormat="1" outlineLevel="1">
      <c r="A46" s="4"/>
      <c r="B46" s="28" t="s">
        <v>108</v>
      </c>
      <c r="C46" s="7"/>
      <c r="D46" s="7">
        <f t="shared" si="1"/>
        <v>6429</v>
      </c>
      <c r="E46" s="7">
        <f t="shared" si="3"/>
        <v>6430</v>
      </c>
      <c r="F46" s="7">
        <f t="shared" si="3"/>
        <v>6431</v>
      </c>
      <c r="G46" s="7">
        <f t="shared" si="3"/>
        <v>6431</v>
      </c>
      <c r="H46" s="7">
        <f t="shared" si="3"/>
        <v>6431</v>
      </c>
      <c r="I46" s="7">
        <f t="shared" si="3"/>
        <v>6431</v>
      </c>
      <c r="J46" s="7">
        <f t="shared" si="3"/>
        <v>6433</v>
      </c>
      <c r="K46" s="7">
        <f t="shared" si="3"/>
        <v>6435</v>
      </c>
      <c r="L46" s="7">
        <f t="shared" si="3"/>
        <v>6436</v>
      </c>
      <c r="M46" s="7">
        <f t="shared" si="3"/>
        <v>6437</v>
      </c>
      <c r="N46" s="7">
        <f t="shared" si="3"/>
        <v>6437</v>
      </c>
      <c r="O46" s="7">
        <f t="shared" si="3"/>
        <v>6437</v>
      </c>
      <c r="P46" s="7">
        <f t="shared" si="3"/>
        <v>6439</v>
      </c>
      <c r="Q46" s="7">
        <f t="shared" si="3"/>
        <v>6439</v>
      </c>
      <c r="R46" s="7">
        <f t="shared" si="3"/>
        <v>6439</v>
      </c>
      <c r="S46" s="7">
        <f t="shared" si="3"/>
        <v>6442</v>
      </c>
      <c r="T46" s="7">
        <f t="shared" si="3"/>
        <v>6443</v>
      </c>
      <c r="U46" s="7">
        <f t="shared" ref="G46:AI50" si="5">IF(U22=0,T46,U22)</f>
        <v>6444</v>
      </c>
      <c r="V46" s="7">
        <f t="shared" si="5"/>
        <v>6445</v>
      </c>
      <c r="W46" s="7">
        <f t="shared" si="5"/>
        <v>6445</v>
      </c>
      <c r="X46" s="7">
        <f t="shared" si="5"/>
        <v>6446</v>
      </c>
      <c r="Y46" s="7">
        <f t="shared" si="5"/>
        <v>6447</v>
      </c>
      <c r="Z46" s="7">
        <f t="shared" si="5"/>
        <v>6447</v>
      </c>
      <c r="AA46" s="7">
        <f t="shared" si="5"/>
        <v>6448</v>
      </c>
      <c r="AB46" s="7">
        <f t="shared" si="5"/>
        <v>6448</v>
      </c>
      <c r="AC46" s="7">
        <f t="shared" si="5"/>
        <v>6448</v>
      </c>
      <c r="AD46" s="7">
        <f t="shared" si="5"/>
        <v>6448</v>
      </c>
      <c r="AE46" s="7">
        <f t="shared" si="5"/>
        <v>6450</v>
      </c>
      <c r="AF46" s="7">
        <f t="shared" si="5"/>
        <v>6451</v>
      </c>
      <c r="AG46" s="7">
        <f t="shared" si="5"/>
        <v>6453</v>
      </c>
      <c r="AH46" s="7">
        <f t="shared" si="5"/>
        <v>6454</v>
      </c>
      <c r="AI46" s="7">
        <f t="shared" si="5"/>
        <v>6454</v>
      </c>
      <c r="AJ46" s="7">
        <f t="shared" si="4"/>
        <v>6454</v>
      </c>
      <c r="AK46" s="3"/>
    </row>
    <row r="47" spans="1:37" customFormat="1" outlineLevel="1">
      <c r="A47" s="4"/>
      <c r="B47" s="27" t="s">
        <v>109</v>
      </c>
      <c r="C47" s="7"/>
      <c r="D47" s="7">
        <f t="shared" si="1"/>
        <v>7269</v>
      </c>
      <c r="E47" s="7">
        <f t="shared" si="3"/>
        <v>7283</v>
      </c>
      <c r="F47" s="7">
        <f t="shared" si="3"/>
        <v>7293</v>
      </c>
      <c r="G47" s="7">
        <f t="shared" si="5"/>
        <v>7299</v>
      </c>
      <c r="H47" s="7">
        <f t="shared" si="5"/>
        <v>7299</v>
      </c>
      <c r="I47" s="7">
        <f t="shared" si="5"/>
        <v>7299</v>
      </c>
      <c r="J47" s="7">
        <f t="shared" si="5"/>
        <v>7306</v>
      </c>
      <c r="K47" s="7">
        <f t="shared" si="5"/>
        <v>7316</v>
      </c>
      <c r="L47" s="7">
        <f t="shared" si="5"/>
        <v>7329</v>
      </c>
      <c r="M47" s="7">
        <f t="shared" si="5"/>
        <v>7430</v>
      </c>
      <c r="N47" s="7">
        <f t="shared" si="5"/>
        <v>7430</v>
      </c>
      <c r="O47" s="7">
        <f t="shared" si="5"/>
        <v>7430</v>
      </c>
      <c r="P47" s="7">
        <f t="shared" si="5"/>
        <v>7346</v>
      </c>
      <c r="Q47" s="7">
        <f t="shared" si="5"/>
        <v>7357</v>
      </c>
      <c r="R47" s="7">
        <f t="shared" si="5"/>
        <v>7369</v>
      </c>
      <c r="S47" s="7">
        <f t="shared" si="5"/>
        <v>7385</v>
      </c>
      <c r="T47" s="7">
        <f t="shared" si="5"/>
        <v>7398</v>
      </c>
      <c r="U47" s="7">
        <f t="shared" si="5"/>
        <v>7411</v>
      </c>
      <c r="V47" s="7">
        <f t="shared" si="5"/>
        <v>7418</v>
      </c>
      <c r="W47" s="7">
        <f t="shared" si="5"/>
        <v>7418</v>
      </c>
      <c r="X47" s="7">
        <f t="shared" si="5"/>
        <v>7419</v>
      </c>
      <c r="Y47" s="7">
        <f t="shared" si="5"/>
        <v>7437</v>
      </c>
      <c r="Z47" s="7">
        <f t="shared" si="5"/>
        <v>7450</v>
      </c>
      <c r="AA47" s="7">
        <f t="shared" si="5"/>
        <v>7463</v>
      </c>
      <c r="AB47" s="7">
        <f t="shared" si="5"/>
        <v>7463</v>
      </c>
      <c r="AC47" s="7">
        <f t="shared" si="5"/>
        <v>7463</v>
      </c>
      <c r="AD47" s="7">
        <f t="shared" si="5"/>
        <v>7463</v>
      </c>
      <c r="AE47" s="7">
        <f t="shared" si="5"/>
        <v>7468</v>
      </c>
      <c r="AF47" s="7">
        <f t="shared" si="5"/>
        <v>7478</v>
      </c>
      <c r="AG47" s="7">
        <f t="shared" si="5"/>
        <v>7499</v>
      </c>
      <c r="AH47" s="7">
        <f t="shared" si="5"/>
        <v>7511</v>
      </c>
      <c r="AI47" s="7">
        <f t="shared" si="5"/>
        <v>7511</v>
      </c>
      <c r="AJ47" s="7">
        <f t="shared" si="4"/>
        <v>7511</v>
      </c>
      <c r="AK47" s="3"/>
    </row>
    <row r="48" spans="1:37" customFormat="1" outlineLevel="1">
      <c r="A48" s="4"/>
      <c r="B48" s="27" t="s">
        <v>110</v>
      </c>
      <c r="C48" s="7"/>
      <c r="D48" s="7">
        <f t="shared" si="1"/>
        <v>4528</v>
      </c>
      <c r="E48" s="7">
        <f t="shared" si="3"/>
        <v>4531</v>
      </c>
      <c r="F48" s="7">
        <f t="shared" si="3"/>
        <v>4534</v>
      </c>
      <c r="G48" s="7">
        <f t="shared" si="5"/>
        <v>4538</v>
      </c>
      <c r="H48" s="7">
        <f t="shared" si="5"/>
        <v>4538</v>
      </c>
      <c r="I48" s="7">
        <f t="shared" si="5"/>
        <v>4538</v>
      </c>
      <c r="J48" s="7">
        <f t="shared" si="5"/>
        <v>4541</v>
      </c>
      <c r="K48" s="7">
        <f t="shared" si="5"/>
        <v>4544</v>
      </c>
      <c r="L48" s="7">
        <f t="shared" si="5"/>
        <v>4549</v>
      </c>
      <c r="M48" s="7">
        <f t="shared" si="5"/>
        <v>4552</v>
      </c>
      <c r="N48" s="7">
        <f t="shared" si="5"/>
        <v>4552</v>
      </c>
      <c r="O48" s="7">
        <f t="shared" si="5"/>
        <v>4552</v>
      </c>
      <c r="P48" s="7">
        <f t="shared" si="5"/>
        <v>4555</v>
      </c>
      <c r="Q48" s="7">
        <f t="shared" si="5"/>
        <v>4560</v>
      </c>
      <c r="R48" s="7">
        <f t="shared" si="5"/>
        <v>4563</v>
      </c>
      <c r="S48" s="7">
        <f t="shared" si="5"/>
        <v>4568</v>
      </c>
      <c r="T48" s="7">
        <f t="shared" si="5"/>
        <v>4571</v>
      </c>
      <c r="U48" s="7">
        <f t="shared" si="5"/>
        <v>4574</v>
      </c>
      <c r="V48" s="7">
        <f t="shared" si="5"/>
        <v>4576</v>
      </c>
      <c r="W48" s="7">
        <f t="shared" si="5"/>
        <v>4576</v>
      </c>
      <c r="X48" s="7">
        <f t="shared" si="5"/>
        <v>4576</v>
      </c>
      <c r="Y48" s="7">
        <f t="shared" si="5"/>
        <v>4581</v>
      </c>
      <c r="Z48" s="7">
        <f t="shared" si="5"/>
        <v>4586</v>
      </c>
      <c r="AA48" s="7">
        <f t="shared" si="5"/>
        <v>4594</v>
      </c>
      <c r="AB48" s="7">
        <f t="shared" si="5"/>
        <v>4594</v>
      </c>
      <c r="AC48" s="7">
        <f t="shared" si="5"/>
        <v>4594</v>
      </c>
      <c r="AD48" s="7">
        <f t="shared" si="5"/>
        <v>4594</v>
      </c>
      <c r="AE48" s="7">
        <f t="shared" si="5"/>
        <v>4596</v>
      </c>
      <c r="AF48" s="7">
        <f t="shared" si="5"/>
        <v>4603</v>
      </c>
      <c r="AG48" s="7">
        <f t="shared" si="5"/>
        <v>4606</v>
      </c>
      <c r="AH48" s="7">
        <f t="shared" si="5"/>
        <v>4610</v>
      </c>
      <c r="AI48" s="7">
        <f t="shared" si="5"/>
        <v>4610</v>
      </c>
      <c r="AJ48" s="7">
        <f t="shared" si="4"/>
        <v>4610</v>
      </c>
      <c r="AK48" s="3"/>
    </row>
    <row r="49" spans="1:37" customFormat="1" outlineLevel="1">
      <c r="A49" s="4"/>
      <c r="B49" s="27" t="s">
        <v>111</v>
      </c>
      <c r="C49" s="7"/>
      <c r="D49" s="7">
        <f t="shared" si="1"/>
        <v>1302</v>
      </c>
      <c r="E49" s="7">
        <f t="shared" si="3"/>
        <v>1304</v>
      </c>
      <c r="F49" s="7">
        <f t="shared" si="3"/>
        <v>1306</v>
      </c>
      <c r="G49" s="7">
        <f t="shared" si="5"/>
        <v>1308</v>
      </c>
      <c r="H49" s="7">
        <f t="shared" si="5"/>
        <v>1308</v>
      </c>
      <c r="I49" s="7">
        <f t="shared" si="5"/>
        <v>1308</v>
      </c>
      <c r="J49" s="7">
        <f t="shared" si="5"/>
        <v>1310</v>
      </c>
      <c r="K49" s="7">
        <f t="shared" si="5"/>
        <v>1312</v>
      </c>
      <c r="L49" s="7">
        <f t="shared" si="5"/>
        <v>1314</v>
      </c>
      <c r="M49" s="7">
        <f t="shared" si="5"/>
        <v>1316</v>
      </c>
      <c r="N49" s="7">
        <f t="shared" si="5"/>
        <v>1316</v>
      </c>
      <c r="O49" s="7">
        <f t="shared" si="5"/>
        <v>1316</v>
      </c>
      <c r="P49" s="7">
        <f t="shared" si="5"/>
        <v>1319</v>
      </c>
      <c r="Q49" s="7">
        <f t="shared" si="5"/>
        <v>1320</v>
      </c>
      <c r="R49" s="7">
        <f t="shared" si="5"/>
        <v>1322</v>
      </c>
      <c r="S49" s="7">
        <f t="shared" si="5"/>
        <v>1324</v>
      </c>
      <c r="T49" s="7">
        <f t="shared" si="5"/>
        <v>1326</v>
      </c>
      <c r="U49" s="7">
        <f t="shared" si="5"/>
        <v>1329</v>
      </c>
      <c r="V49" s="7">
        <f t="shared" si="5"/>
        <v>1331</v>
      </c>
      <c r="W49" s="7">
        <f t="shared" si="5"/>
        <v>1331</v>
      </c>
      <c r="X49" s="7">
        <f t="shared" si="5"/>
        <v>1331</v>
      </c>
      <c r="Y49" s="7">
        <f t="shared" si="5"/>
        <v>1333</v>
      </c>
      <c r="Z49" s="7">
        <f t="shared" si="5"/>
        <v>1335</v>
      </c>
      <c r="AA49" s="7">
        <f t="shared" si="5"/>
        <v>1337</v>
      </c>
      <c r="AB49" s="7">
        <f t="shared" si="5"/>
        <v>1337</v>
      </c>
      <c r="AC49" s="7">
        <f t="shared" si="5"/>
        <v>1337</v>
      </c>
      <c r="AD49" s="7">
        <f t="shared" si="5"/>
        <v>1337</v>
      </c>
      <c r="AE49" s="7">
        <f t="shared" si="5"/>
        <v>1340</v>
      </c>
      <c r="AF49" s="7">
        <f t="shared" si="5"/>
        <v>1342</v>
      </c>
      <c r="AG49" s="7">
        <f t="shared" si="5"/>
        <v>1343</v>
      </c>
      <c r="AH49" s="7">
        <f t="shared" si="5"/>
        <v>1344</v>
      </c>
      <c r="AI49" s="7">
        <f t="shared" si="5"/>
        <v>1344</v>
      </c>
      <c r="AJ49" s="7">
        <f t="shared" si="4"/>
        <v>1344</v>
      </c>
      <c r="AK49" s="3"/>
    </row>
    <row r="50" spans="1:37" customFormat="1" outlineLevel="1">
      <c r="A50" s="4"/>
      <c r="B50" s="27" t="s">
        <v>112</v>
      </c>
      <c r="C50" s="7"/>
      <c r="D50" s="7">
        <f t="shared" si="1"/>
        <v>4057</v>
      </c>
      <c r="E50" s="7">
        <f t="shared" si="3"/>
        <v>4075</v>
      </c>
      <c r="F50" s="7">
        <f t="shared" si="3"/>
        <v>4089</v>
      </c>
      <c r="G50" s="7">
        <f t="shared" si="5"/>
        <v>4104</v>
      </c>
      <c r="H50" s="7">
        <f t="shared" si="5"/>
        <v>4104</v>
      </c>
      <c r="I50" s="7">
        <f t="shared" si="5"/>
        <v>4104</v>
      </c>
      <c r="J50" s="7">
        <f t="shared" si="5"/>
        <v>4128</v>
      </c>
      <c r="K50" s="7">
        <f t="shared" si="5"/>
        <v>4142</v>
      </c>
      <c r="L50" s="7">
        <f t="shared" si="5"/>
        <v>4158</v>
      </c>
      <c r="M50" s="7">
        <f t="shared" si="5"/>
        <v>4177</v>
      </c>
      <c r="N50" s="7">
        <f t="shared" si="5"/>
        <v>4177</v>
      </c>
      <c r="O50" s="7">
        <f t="shared" si="5"/>
        <v>4177</v>
      </c>
      <c r="P50" s="7">
        <f t="shared" si="5"/>
        <v>4196</v>
      </c>
      <c r="Q50" s="7">
        <f t="shared" si="5"/>
        <v>4202</v>
      </c>
      <c r="R50" s="7">
        <f t="shared" si="5"/>
        <v>4217</v>
      </c>
      <c r="S50" s="7">
        <f t="shared" si="5"/>
        <v>4235</v>
      </c>
      <c r="T50" s="7">
        <f t="shared" si="5"/>
        <v>4252</v>
      </c>
      <c r="U50" s="7">
        <f t="shared" si="5"/>
        <v>4268</v>
      </c>
      <c r="V50" s="7">
        <f t="shared" si="5"/>
        <v>7418</v>
      </c>
      <c r="W50" s="7">
        <f t="shared" si="5"/>
        <v>7418</v>
      </c>
      <c r="X50" s="7">
        <f t="shared" si="5"/>
        <v>4288</v>
      </c>
      <c r="Y50" s="7">
        <f t="shared" si="5"/>
        <v>4301</v>
      </c>
      <c r="Z50" s="7">
        <f t="shared" si="5"/>
        <v>4317</v>
      </c>
      <c r="AA50" s="7">
        <f t="shared" si="5"/>
        <v>4333</v>
      </c>
      <c r="AB50" s="7">
        <f t="shared" si="5"/>
        <v>4333</v>
      </c>
      <c r="AC50" s="7">
        <f t="shared" si="5"/>
        <v>4333</v>
      </c>
      <c r="AD50" s="7">
        <f t="shared" si="5"/>
        <v>4333</v>
      </c>
      <c r="AE50" s="7">
        <f t="shared" si="5"/>
        <v>4363</v>
      </c>
      <c r="AF50" s="7">
        <f t="shared" si="5"/>
        <v>4372</v>
      </c>
      <c r="AG50" s="7">
        <f t="shared" si="5"/>
        <v>4384</v>
      </c>
      <c r="AH50" s="7">
        <f t="shared" si="5"/>
        <v>4398</v>
      </c>
      <c r="AI50" s="7">
        <f t="shared" si="5"/>
        <v>4398</v>
      </c>
      <c r="AJ50" s="7">
        <f t="shared" si="4"/>
        <v>4398</v>
      </c>
      <c r="AK50" s="3"/>
    </row>
    <row r="51" spans="1:37" outlineLevel="1"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</row>
    <row r="52" spans="1:37" customFormat="1" outlineLevel="1">
      <c r="A52" s="4"/>
      <c r="B52" s="25"/>
      <c r="C52" s="26" t="s">
        <v>19</v>
      </c>
      <c r="D52" s="26">
        <v>31</v>
      </c>
      <c r="E52" s="26">
        <v>1</v>
      </c>
      <c r="F52" s="26">
        <v>2</v>
      </c>
      <c r="G52" s="26">
        <v>3</v>
      </c>
      <c r="H52" s="26">
        <v>4</v>
      </c>
      <c r="I52" s="26">
        <v>5</v>
      </c>
      <c r="J52" s="26">
        <v>6</v>
      </c>
      <c r="K52" s="26">
        <v>7</v>
      </c>
      <c r="L52" s="26">
        <v>8</v>
      </c>
      <c r="M52" s="26">
        <v>9</v>
      </c>
      <c r="N52" s="26">
        <v>10</v>
      </c>
      <c r="O52" s="26">
        <v>11</v>
      </c>
      <c r="P52" s="26">
        <v>12</v>
      </c>
      <c r="Q52" s="26">
        <v>13</v>
      </c>
      <c r="R52" s="26">
        <v>14</v>
      </c>
      <c r="S52" s="26">
        <v>15</v>
      </c>
      <c r="T52" s="26">
        <v>16</v>
      </c>
      <c r="U52" s="26">
        <v>17</v>
      </c>
      <c r="V52" s="26">
        <v>18</v>
      </c>
      <c r="W52" s="26">
        <v>19</v>
      </c>
      <c r="X52" s="26">
        <v>20</v>
      </c>
      <c r="Y52" s="26">
        <v>21</v>
      </c>
      <c r="Z52" s="26">
        <v>22</v>
      </c>
      <c r="AA52" s="26">
        <v>23</v>
      </c>
      <c r="AB52" s="26">
        <v>24</v>
      </c>
      <c r="AC52" s="26">
        <v>25</v>
      </c>
      <c r="AD52" s="26">
        <v>26</v>
      </c>
      <c r="AE52" s="26">
        <v>27</v>
      </c>
      <c r="AF52" s="26">
        <v>28</v>
      </c>
      <c r="AG52" s="26">
        <v>29</v>
      </c>
      <c r="AH52" s="26">
        <v>30</v>
      </c>
      <c r="AI52" s="26">
        <v>31</v>
      </c>
      <c r="AJ52" s="26" t="s">
        <v>32</v>
      </c>
      <c r="AK52" s="3"/>
    </row>
    <row r="53" spans="1:37" customFormat="1" outlineLevel="1">
      <c r="A53" s="4"/>
      <c r="B53" s="27" t="s">
        <v>0</v>
      </c>
      <c r="C53" s="7"/>
      <c r="D53" s="7"/>
      <c r="E53" s="7">
        <f t="shared" ref="E53:AI56" si="6">E29-D29</f>
        <v>41</v>
      </c>
      <c r="F53" s="7">
        <f t="shared" si="6"/>
        <v>26</v>
      </c>
      <c r="G53" s="7">
        <f t="shared" si="6"/>
        <v>22</v>
      </c>
      <c r="H53" s="7">
        <f t="shared" si="6"/>
        <v>0</v>
      </c>
      <c r="I53" s="7">
        <f t="shared" si="6"/>
        <v>0</v>
      </c>
      <c r="J53" s="7">
        <f t="shared" si="6"/>
        <v>11</v>
      </c>
      <c r="K53" s="7">
        <f t="shared" si="6"/>
        <v>19</v>
      </c>
      <c r="L53" s="7">
        <f t="shared" si="6"/>
        <v>46</v>
      </c>
      <c r="M53" s="7">
        <f t="shared" si="6"/>
        <v>34</v>
      </c>
      <c r="N53" s="7">
        <f t="shared" si="6"/>
        <v>0</v>
      </c>
      <c r="O53" s="7">
        <f t="shared" si="6"/>
        <v>0</v>
      </c>
      <c r="P53" s="7">
        <f t="shared" si="6"/>
        <v>35</v>
      </c>
      <c r="Q53" s="7">
        <f t="shared" si="6"/>
        <v>85</v>
      </c>
      <c r="R53" s="7">
        <f t="shared" si="6"/>
        <v>94</v>
      </c>
      <c r="S53" s="7">
        <f t="shared" si="6"/>
        <v>71</v>
      </c>
      <c r="T53" s="7">
        <f t="shared" si="6"/>
        <v>51</v>
      </c>
      <c r="U53" s="7">
        <f t="shared" si="6"/>
        <v>96</v>
      </c>
      <c r="V53" s="7">
        <f t="shared" si="6"/>
        <v>58</v>
      </c>
      <c r="W53" s="7">
        <f t="shared" si="6"/>
        <v>0</v>
      </c>
      <c r="X53" s="7">
        <f t="shared" si="6"/>
        <v>0</v>
      </c>
      <c r="Y53" s="7">
        <f t="shared" si="6"/>
        <v>50</v>
      </c>
      <c r="Z53" s="7">
        <f t="shared" si="6"/>
        <v>39</v>
      </c>
      <c r="AA53" s="7">
        <f t="shared" si="6"/>
        <v>11</v>
      </c>
      <c r="AB53" s="7">
        <f t="shared" si="6"/>
        <v>0</v>
      </c>
      <c r="AC53" s="7">
        <f t="shared" si="6"/>
        <v>0</v>
      </c>
      <c r="AD53" s="7">
        <f t="shared" si="6"/>
        <v>0</v>
      </c>
      <c r="AE53" s="7">
        <f t="shared" si="6"/>
        <v>23</v>
      </c>
      <c r="AF53" s="7">
        <f t="shared" si="6"/>
        <v>96</v>
      </c>
      <c r="AG53" s="7">
        <f t="shared" si="6"/>
        <v>45</v>
      </c>
      <c r="AH53" s="7">
        <f t="shared" si="6"/>
        <v>13</v>
      </c>
      <c r="AI53" s="7">
        <f t="shared" si="6"/>
        <v>0</v>
      </c>
      <c r="AJ53" s="7">
        <f>IF(AJ29=0,AI53,AJ29)</f>
        <v>59504</v>
      </c>
      <c r="AK53" s="3"/>
    </row>
    <row r="54" spans="1:37" customFormat="1" outlineLevel="1">
      <c r="A54" s="4"/>
      <c r="B54" s="27" t="s">
        <v>1</v>
      </c>
      <c r="C54" s="7"/>
      <c r="D54" s="7"/>
      <c r="E54" s="7">
        <f t="shared" si="6"/>
        <v>41</v>
      </c>
      <c r="F54" s="7">
        <f t="shared" si="6"/>
        <v>26</v>
      </c>
      <c r="G54" s="7">
        <f t="shared" si="6"/>
        <v>22</v>
      </c>
      <c r="H54" s="7">
        <f t="shared" si="6"/>
        <v>0</v>
      </c>
      <c r="I54" s="7">
        <f t="shared" si="6"/>
        <v>0</v>
      </c>
      <c r="J54" s="7">
        <f t="shared" si="6"/>
        <v>11</v>
      </c>
      <c r="K54" s="7">
        <f t="shared" si="6"/>
        <v>20</v>
      </c>
      <c r="L54" s="7">
        <f t="shared" si="6"/>
        <v>47</v>
      </c>
      <c r="M54" s="7">
        <f t="shared" si="6"/>
        <v>33</v>
      </c>
      <c r="N54" s="7">
        <f t="shared" si="6"/>
        <v>0</v>
      </c>
      <c r="O54" s="7">
        <f t="shared" si="6"/>
        <v>0</v>
      </c>
      <c r="P54" s="7">
        <f t="shared" si="6"/>
        <v>37</v>
      </c>
      <c r="Q54" s="7">
        <f t="shared" si="6"/>
        <v>89</v>
      </c>
      <c r="R54" s="7">
        <f t="shared" si="6"/>
        <v>101</v>
      </c>
      <c r="S54" s="7">
        <f t="shared" si="6"/>
        <v>73</v>
      </c>
      <c r="T54" s="7">
        <f t="shared" si="6"/>
        <v>53</v>
      </c>
      <c r="U54" s="7">
        <f t="shared" si="6"/>
        <v>100</v>
      </c>
      <c r="V54" s="7">
        <f t="shared" si="6"/>
        <v>59</v>
      </c>
      <c r="W54" s="7">
        <f t="shared" si="6"/>
        <v>0</v>
      </c>
      <c r="X54" s="7">
        <f t="shared" si="6"/>
        <v>0</v>
      </c>
      <c r="Y54" s="7">
        <f t="shared" si="6"/>
        <v>51</v>
      </c>
      <c r="Z54" s="7">
        <f t="shared" si="6"/>
        <v>41</v>
      </c>
      <c r="AA54" s="7">
        <f t="shared" si="6"/>
        <v>10</v>
      </c>
      <c r="AB54" s="7">
        <f t="shared" si="6"/>
        <v>0</v>
      </c>
      <c r="AC54" s="7">
        <f t="shared" si="6"/>
        <v>0</v>
      </c>
      <c r="AD54" s="7">
        <f t="shared" si="6"/>
        <v>0</v>
      </c>
      <c r="AE54" s="7">
        <f t="shared" si="6"/>
        <v>24</v>
      </c>
      <c r="AF54" s="7">
        <f t="shared" si="6"/>
        <v>97</v>
      </c>
      <c r="AG54" s="7">
        <f t="shared" si="6"/>
        <v>45</v>
      </c>
      <c r="AH54" s="7">
        <f t="shared" si="6"/>
        <v>13</v>
      </c>
      <c r="AI54" s="7">
        <f t="shared" si="6"/>
        <v>0</v>
      </c>
      <c r="AJ54" s="7">
        <f>IF(AJ30=0,AI54,AJ30)</f>
        <v>64925</v>
      </c>
      <c r="AK54" s="3"/>
    </row>
    <row r="55" spans="1:37" customFormat="1" outlineLevel="1">
      <c r="A55" s="4"/>
      <c r="B55" s="27" t="s">
        <v>2</v>
      </c>
      <c r="C55" s="7"/>
      <c r="D55" s="7"/>
      <c r="E55" s="7">
        <f t="shared" si="6"/>
        <v>22</v>
      </c>
      <c r="F55" s="7">
        <f t="shared" si="6"/>
        <v>14</v>
      </c>
      <c r="G55" s="7">
        <f t="shared" si="6"/>
        <v>30</v>
      </c>
      <c r="H55" s="7">
        <f t="shared" si="6"/>
        <v>0</v>
      </c>
      <c r="I55" s="7">
        <f t="shared" si="6"/>
        <v>0</v>
      </c>
      <c r="J55" s="7">
        <f t="shared" si="6"/>
        <v>23</v>
      </c>
      <c r="K55" s="7">
        <f t="shared" si="6"/>
        <v>24</v>
      </c>
      <c r="L55" s="7">
        <f t="shared" si="6"/>
        <v>22</v>
      </c>
      <c r="M55" s="7">
        <f t="shared" si="6"/>
        <v>40</v>
      </c>
      <c r="N55" s="7">
        <f t="shared" si="6"/>
        <v>0</v>
      </c>
      <c r="O55" s="7">
        <f t="shared" si="6"/>
        <v>0</v>
      </c>
      <c r="P55" s="7">
        <f t="shared" si="6"/>
        <v>29</v>
      </c>
      <c r="Q55" s="7">
        <f t="shared" si="6"/>
        <v>55</v>
      </c>
      <c r="R55" s="7">
        <f t="shared" si="6"/>
        <v>103</v>
      </c>
      <c r="S55" s="7">
        <f t="shared" si="6"/>
        <v>54</v>
      </c>
      <c r="T55" s="7">
        <f t="shared" si="6"/>
        <v>76</v>
      </c>
      <c r="U55" s="7">
        <f t="shared" si="6"/>
        <v>67</v>
      </c>
      <c r="V55" s="7">
        <f t="shared" si="6"/>
        <v>43</v>
      </c>
      <c r="W55" s="7">
        <f t="shared" si="6"/>
        <v>0</v>
      </c>
      <c r="X55" s="7">
        <f t="shared" si="6"/>
        <v>0</v>
      </c>
      <c r="Y55" s="7">
        <f t="shared" si="6"/>
        <v>36</v>
      </c>
      <c r="Z55" s="7">
        <f t="shared" si="6"/>
        <v>33</v>
      </c>
      <c r="AA55" s="7">
        <f t="shared" si="6"/>
        <v>18</v>
      </c>
      <c r="AB55" s="7">
        <f t="shared" si="6"/>
        <v>0</v>
      </c>
      <c r="AC55" s="7">
        <f t="shared" si="6"/>
        <v>0</v>
      </c>
      <c r="AD55" s="7">
        <f t="shared" si="6"/>
        <v>0</v>
      </c>
      <c r="AE55" s="7">
        <f t="shared" si="6"/>
        <v>9</v>
      </c>
      <c r="AF55" s="7">
        <f t="shared" si="6"/>
        <v>27</v>
      </c>
      <c r="AG55" s="7">
        <f t="shared" si="6"/>
        <v>60</v>
      </c>
      <c r="AH55" s="7">
        <f t="shared" si="6"/>
        <v>0</v>
      </c>
      <c r="AI55" s="7">
        <f t="shared" si="6"/>
        <v>0</v>
      </c>
      <c r="AJ55" s="7">
        <f>IF(AJ31=0,AI55,AJ31)</f>
        <v>70693</v>
      </c>
      <c r="AK55" s="3"/>
    </row>
    <row r="56" spans="1:37" customFormat="1" outlineLevel="1">
      <c r="A56" s="4"/>
      <c r="B56" s="27" t="s">
        <v>3</v>
      </c>
      <c r="C56" s="7"/>
      <c r="D56" s="7"/>
      <c r="E56" s="7">
        <f t="shared" si="6"/>
        <v>26</v>
      </c>
      <c r="F56" s="7">
        <f t="shared" si="6"/>
        <v>13</v>
      </c>
      <c r="G56" s="7">
        <f t="shared" si="6"/>
        <v>27</v>
      </c>
      <c r="H56" s="7">
        <f t="shared" si="6"/>
        <v>0</v>
      </c>
      <c r="I56" s="7">
        <f t="shared" si="6"/>
        <v>0</v>
      </c>
      <c r="J56" s="7">
        <f t="shared" si="6"/>
        <v>22</v>
      </c>
      <c r="K56" s="7">
        <f t="shared" si="6"/>
        <v>18</v>
      </c>
      <c r="L56" s="7">
        <f t="shared" si="6"/>
        <v>25</v>
      </c>
      <c r="M56" s="7">
        <f t="shared" si="6"/>
        <v>34</v>
      </c>
      <c r="N56" s="7">
        <f t="shared" si="6"/>
        <v>0</v>
      </c>
      <c r="O56" s="7">
        <f t="shared" si="6"/>
        <v>0</v>
      </c>
      <c r="P56" s="7">
        <f t="shared" si="6"/>
        <v>27</v>
      </c>
      <c r="Q56" s="7">
        <f t="shared" si="6"/>
        <v>49</v>
      </c>
      <c r="R56" s="7">
        <f t="shared" si="6"/>
        <v>92</v>
      </c>
      <c r="S56" s="7">
        <f t="shared" si="6"/>
        <v>49</v>
      </c>
      <c r="T56" s="7">
        <f t="shared" si="6"/>
        <v>70</v>
      </c>
      <c r="U56" s="7">
        <f t="shared" si="6"/>
        <v>61</v>
      </c>
      <c r="V56" s="7">
        <f t="shared" si="6"/>
        <v>36</v>
      </c>
      <c r="W56" s="7">
        <f t="shared" si="6"/>
        <v>0</v>
      </c>
      <c r="X56" s="7">
        <f t="shared" si="6"/>
        <v>0</v>
      </c>
      <c r="Y56" s="7">
        <f t="shared" si="6"/>
        <v>33</v>
      </c>
      <c r="Z56" s="7">
        <f t="shared" si="6"/>
        <v>30</v>
      </c>
      <c r="AA56" s="7">
        <f t="shared" si="6"/>
        <v>16</v>
      </c>
      <c r="AB56" s="7">
        <f t="shared" si="6"/>
        <v>0</v>
      </c>
      <c r="AC56" s="7">
        <f t="shared" si="6"/>
        <v>0</v>
      </c>
      <c r="AD56" s="7">
        <f t="shared" si="6"/>
        <v>0</v>
      </c>
      <c r="AE56" s="7">
        <f t="shared" si="6"/>
        <v>9</v>
      </c>
      <c r="AF56" s="7">
        <f t="shared" si="6"/>
        <v>22</v>
      </c>
      <c r="AG56" s="7">
        <f t="shared" si="6"/>
        <v>55</v>
      </c>
      <c r="AH56" s="7">
        <f t="shared" si="6"/>
        <v>59</v>
      </c>
      <c r="AI56" s="7">
        <f t="shared" si="6"/>
        <v>0</v>
      </c>
      <c r="AJ56" s="7">
        <f>IF(AJ32=0,AI56,AJ32)</f>
        <v>73159</v>
      </c>
      <c r="AK56" s="3"/>
    </row>
    <row r="57" spans="1:37" customFormat="1" outlineLevel="1">
      <c r="A57" s="4"/>
      <c r="B57" s="27" t="s">
        <v>114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3"/>
    </row>
    <row r="58" spans="1:37" customFormat="1" outlineLevel="1">
      <c r="A58" s="4"/>
      <c r="B58" s="27" t="s">
        <v>115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3"/>
    </row>
    <row r="59" spans="1:37" customFormat="1" outlineLevel="1">
      <c r="A59" s="4"/>
      <c r="B59" s="27" t="s">
        <v>116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3"/>
    </row>
    <row r="60" spans="1:37" customFormat="1" outlineLevel="1">
      <c r="A60" s="4"/>
      <c r="B60" s="28" t="s">
        <v>98</v>
      </c>
      <c r="C60" s="7"/>
      <c r="D60" s="7"/>
      <c r="E60" s="7">
        <f t="shared" ref="E60:AI68" si="7">E36-D36</f>
        <v>51</v>
      </c>
      <c r="F60" s="7">
        <f t="shared" si="7"/>
        <v>64</v>
      </c>
      <c r="G60" s="7">
        <f t="shared" si="7"/>
        <v>55</v>
      </c>
      <c r="H60" s="7">
        <f t="shared" si="7"/>
        <v>0</v>
      </c>
      <c r="I60" s="7">
        <f t="shared" si="7"/>
        <v>0</v>
      </c>
      <c r="J60" s="7">
        <f t="shared" si="7"/>
        <v>32</v>
      </c>
      <c r="K60" s="7">
        <f t="shared" si="7"/>
        <v>63</v>
      </c>
      <c r="L60" s="7">
        <f t="shared" si="7"/>
        <v>80</v>
      </c>
      <c r="M60" s="7">
        <f t="shared" si="7"/>
        <v>34</v>
      </c>
      <c r="N60" s="7">
        <f t="shared" si="7"/>
        <v>0</v>
      </c>
      <c r="O60" s="7">
        <f t="shared" si="7"/>
        <v>0</v>
      </c>
      <c r="P60" s="7">
        <f t="shared" si="7"/>
        <v>29</v>
      </c>
      <c r="Q60" s="7">
        <f t="shared" si="7"/>
        <v>77</v>
      </c>
      <c r="R60" s="7">
        <f t="shared" si="7"/>
        <v>63</v>
      </c>
      <c r="S60" s="7">
        <f t="shared" si="7"/>
        <v>95</v>
      </c>
      <c r="T60" s="7">
        <f t="shared" si="7"/>
        <v>41</v>
      </c>
      <c r="U60" s="7">
        <f t="shared" si="7"/>
        <v>69</v>
      </c>
      <c r="V60" s="7">
        <f t="shared" si="7"/>
        <v>25</v>
      </c>
      <c r="W60" s="7">
        <f t="shared" si="7"/>
        <v>0</v>
      </c>
      <c r="X60" s="7">
        <f t="shared" si="7"/>
        <v>1</v>
      </c>
      <c r="Y60" s="7">
        <f t="shared" si="7"/>
        <v>113</v>
      </c>
      <c r="Z60" s="7">
        <f t="shared" si="7"/>
        <v>72</v>
      </c>
      <c r="AA60" s="7">
        <f t="shared" si="7"/>
        <v>32</v>
      </c>
      <c r="AB60" s="7">
        <f t="shared" si="7"/>
        <v>0</v>
      </c>
      <c r="AC60" s="7">
        <f t="shared" si="7"/>
        <v>0</v>
      </c>
      <c r="AD60" s="7">
        <f t="shared" si="7"/>
        <v>0</v>
      </c>
      <c r="AE60" s="7">
        <f t="shared" si="7"/>
        <v>14</v>
      </c>
      <c r="AF60" s="7">
        <f t="shared" si="7"/>
        <v>78</v>
      </c>
      <c r="AG60" s="7">
        <f t="shared" si="7"/>
        <v>52</v>
      </c>
      <c r="AH60" s="7">
        <f t="shared" si="7"/>
        <v>48</v>
      </c>
      <c r="AI60" s="7">
        <f t="shared" si="7"/>
        <v>0</v>
      </c>
      <c r="AJ60" s="7">
        <f t="shared" ref="AJ60:AJ72" si="8">IF(AJ36=0,AI60,AJ36)</f>
        <v>57846</v>
      </c>
      <c r="AK60" s="3"/>
    </row>
    <row r="61" spans="1:37" customFormat="1" outlineLevel="1">
      <c r="A61" s="4"/>
      <c r="B61" s="28" t="s">
        <v>99</v>
      </c>
      <c r="C61" s="7"/>
      <c r="D61" s="7"/>
      <c r="E61" s="7">
        <f t="shared" si="7"/>
        <v>21.799999999999272</v>
      </c>
      <c r="F61" s="7">
        <f t="shared" si="7"/>
        <v>19.600000000000364</v>
      </c>
      <c r="G61" s="7">
        <f t="shared" si="7"/>
        <v>26.799999999999272</v>
      </c>
      <c r="H61" s="7">
        <f t="shared" si="7"/>
        <v>0</v>
      </c>
      <c r="I61" s="7">
        <f t="shared" si="7"/>
        <v>0</v>
      </c>
      <c r="J61" s="7">
        <f t="shared" si="7"/>
        <v>20.100000000000364</v>
      </c>
      <c r="K61" s="7">
        <f t="shared" si="7"/>
        <v>28.399999999999636</v>
      </c>
      <c r="L61" s="7">
        <f t="shared" si="7"/>
        <v>35.600000000000364</v>
      </c>
      <c r="M61" s="7">
        <f t="shared" si="7"/>
        <v>0</v>
      </c>
      <c r="N61" s="7">
        <f t="shared" si="7"/>
        <v>0</v>
      </c>
      <c r="O61" s="7">
        <f t="shared" si="7"/>
        <v>0</v>
      </c>
      <c r="P61" s="7">
        <f t="shared" si="7"/>
        <v>80.100000000000364</v>
      </c>
      <c r="Q61" s="7">
        <f t="shared" si="7"/>
        <v>40.899999999999636</v>
      </c>
      <c r="R61" s="7">
        <f t="shared" si="7"/>
        <v>49.700000000000728</v>
      </c>
      <c r="S61" s="7">
        <f t="shared" si="7"/>
        <v>36.799999999999272</v>
      </c>
      <c r="T61" s="7">
        <f t="shared" si="7"/>
        <v>40.300000000001091</v>
      </c>
      <c r="U61" s="7">
        <f t="shared" si="7"/>
        <v>40.5</v>
      </c>
      <c r="V61" s="7">
        <f t="shared" si="7"/>
        <v>0</v>
      </c>
      <c r="W61" s="7">
        <f t="shared" si="7"/>
        <v>0</v>
      </c>
      <c r="X61" s="7">
        <f t="shared" si="7"/>
        <v>44.599999999998545</v>
      </c>
      <c r="Y61" s="7">
        <f t="shared" si="7"/>
        <v>41.300000000001091</v>
      </c>
      <c r="Z61" s="7">
        <f t="shared" si="7"/>
        <v>37.5</v>
      </c>
      <c r="AA61" s="7">
        <f t="shared" si="7"/>
        <v>22.799999999999272</v>
      </c>
      <c r="AB61" s="7">
        <f t="shared" si="7"/>
        <v>0</v>
      </c>
      <c r="AC61" s="7">
        <f t="shared" si="7"/>
        <v>0</v>
      </c>
      <c r="AD61" s="7">
        <f t="shared" si="7"/>
        <v>0</v>
      </c>
      <c r="AE61" s="7">
        <f t="shared" si="7"/>
        <v>41.5</v>
      </c>
      <c r="AF61" s="7">
        <f t="shared" si="7"/>
        <v>35.300000000001091</v>
      </c>
      <c r="AG61" s="7">
        <f t="shared" si="7"/>
        <v>37.199999999998909</v>
      </c>
      <c r="AH61" s="7">
        <f t="shared" si="7"/>
        <v>15.5</v>
      </c>
      <c r="AI61" s="7">
        <f t="shared" si="7"/>
        <v>0</v>
      </c>
      <c r="AJ61" s="7">
        <f t="shared" si="8"/>
        <v>12041.4</v>
      </c>
      <c r="AK61" s="3"/>
    </row>
    <row r="62" spans="1:37" customFormat="1" outlineLevel="1">
      <c r="A62" s="4"/>
      <c r="B62" s="27" t="s">
        <v>100</v>
      </c>
      <c r="C62" s="7"/>
      <c r="D62" s="7"/>
      <c r="E62" s="7">
        <f t="shared" si="7"/>
        <v>0</v>
      </c>
      <c r="F62" s="7">
        <f t="shared" si="7"/>
        <v>15</v>
      </c>
      <c r="G62" s="7">
        <f t="shared" si="7"/>
        <v>10</v>
      </c>
      <c r="H62" s="7">
        <f t="shared" si="7"/>
        <v>0</v>
      </c>
      <c r="I62" s="7">
        <f t="shared" si="7"/>
        <v>0</v>
      </c>
      <c r="J62" s="7">
        <f t="shared" si="7"/>
        <v>0</v>
      </c>
      <c r="K62" s="7">
        <f t="shared" si="7"/>
        <v>0</v>
      </c>
      <c r="L62" s="7">
        <f t="shared" si="7"/>
        <v>5</v>
      </c>
      <c r="M62" s="7">
        <f>M38-L38+71</f>
        <v>84</v>
      </c>
      <c r="N62" s="7">
        <f t="shared" si="7"/>
        <v>0</v>
      </c>
      <c r="O62" s="7">
        <f t="shared" si="7"/>
        <v>0</v>
      </c>
      <c r="P62" s="7">
        <f t="shared" si="7"/>
        <v>0</v>
      </c>
      <c r="Q62" s="7">
        <f t="shared" si="7"/>
        <v>9</v>
      </c>
      <c r="R62" s="7">
        <f t="shared" si="7"/>
        <v>8</v>
      </c>
      <c r="S62" s="7">
        <f t="shared" si="7"/>
        <v>14</v>
      </c>
      <c r="T62" s="7">
        <f t="shared" si="7"/>
        <v>14</v>
      </c>
      <c r="U62" s="7">
        <f t="shared" si="7"/>
        <v>3</v>
      </c>
      <c r="V62" s="7">
        <f t="shared" si="7"/>
        <v>0</v>
      </c>
      <c r="W62" s="7">
        <f t="shared" si="7"/>
        <v>0</v>
      </c>
      <c r="X62" s="7">
        <f t="shared" si="7"/>
        <v>1</v>
      </c>
      <c r="Y62" s="7">
        <f t="shared" si="7"/>
        <v>15</v>
      </c>
      <c r="Z62" s="7">
        <f t="shared" si="7"/>
        <v>12</v>
      </c>
      <c r="AA62" s="7">
        <f t="shared" si="7"/>
        <v>10</v>
      </c>
      <c r="AB62" s="7">
        <f t="shared" si="7"/>
        <v>0</v>
      </c>
      <c r="AC62" s="7">
        <f t="shared" si="7"/>
        <v>0</v>
      </c>
      <c r="AD62" s="7">
        <f t="shared" si="7"/>
        <v>0</v>
      </c>
      <c r="AE62" s="7">
        <f t="shared" si="7"/>
        <v>7</v>
      </c>
      <c r="AF62" s="7">
        <f t="shared" si="7"/>
        <v>21</v>
      </c>
      <c r="AG62" s="7">
        <f t="shared" si="7"/>
        <v>12</v>
      </c>
      <c r="AH62" s="7">
        <f t="shared" si="7"/>
        <v>7</v>
      </c>
      <c r="AI62" s="7">
        <f t="shared" si="7"/>
        <v>0</v>
      </c>
      <c r="AJ62" s="7">
        <f t="shared" si="8"/>
        <v>2254</v>
      </c>
      <c r="AK62" s="3"/>
    </row>
    <row r="63" spans="1:37" customFormat="1" outlineLevel="1">
      <c r="A63" s="4"/>
      <c r="B63" s="27" t="s">
        <v>101</v>
      </c>
      <c r="C63" s="7"/>
      <c r="D63" s="7"/>
      <c r="E63" s="7">
        <f t="shared" si="7"/>
        <v>62</v>
      </c>
      <c r="F63" s="7">
        <f t="shared" si="7"/>
        <v>56</v>
      </c>
      <c r="G63" s="7">
        <f t="shared" si="7"/>
        <v>53</v>
      </c>
      <c r="H63" s="7">
        <f t="shared" si="7"/>
        <v>0</v>
      </c>
      <c r="I63" s="7">
        <f t="shared" si="7"/>
        <v>0</v>
      </c>
      <c r="J63" s="7">
        <f t="shared" si="7"/>
        <v>41</v>
      </c>
      <c r="K63" s="7">
        <f t="shared" si="7"/>
        <v>34</v>
      </c>
      <c r="L63" s="7">
        <f t="shared" si="7"/>
        <v>71</v>
      </c>
      <c r="M63" s="7">
        <f t="shared" si="7"/>
        <v>84</v>
      </c>
      <c r="N63" s="7">
        <f t="shared" si="7"/>
        <v>0</v>
      </c>
      <c r="O63" s="7">
        <f t="shared" si="7"/>
        <v>0</v>
      </c>
      <c r="P63" s="7">
        <f t="shared" si="7"/>
        <v>46</v>
      </c>
      <c r="Q63" s="7">
        <f t="shared" si="7"/>
        <v>1</v>
      </c>
      <c r="R63" s="7">
        <f t="shared" si="7"/>
        <v>54</v>
      </c>
      <c r="S63" s="7">
        <f t="shared" si="7"/>
        <v>42</v>
      </c>
      <c r="T63" s="7">
        <f t="shared" si="7"/>
        <v>81</v>
      </c>
      <c r="U63" s="7">
        <f t="shared" si="7"/>
        <v>76</v>
      </c>
      <c r="V63" s="7">
        <f t="shared" si="7"/>
        <v>30</v>
      </c>
      <c r="W63" s="7">
        <f t="shared" si="7"/>
        <v>0</v>
      </c>
      <c r="X63" s="7">
        <f t="shared" si="7"/>
        <v>0</v>
      </c>
      <c r="Y63" s="7">
        <f t="shared" si="7"/>
        <v>30</v>
      </c>
      <c r="Z63" s="7">
        <f t="shared" si="7"/>
        <v>46</v>
      </c>
      <c r="AA63" s="7">
        <f t="shared" si="7"/>
        <v>40</v>
      </c>
      <c r="AB63" s="7">
        <f t="shared" si="7"/>
        <v>0</v>
      </c>
      <c r="AC63" s="7">
        <f t="shared" si="7"/>
        <v>0</v>
      </c>
      <c r="AD63" s="7">
        <f t="shared" si="7"/>
        <v>0</v>
      </c>
      <c r="AE63" s="7">
        <f t="shared" si="7"/>
        <v>55</v>
      </c>
      <c r="AF63" s="7">
        <f t="shared" si="7"/>
        <v>69</v>
      </c>
      <c r="AG63" s="7">
        <f t="shared" si="7"/>
        <v>64</v>
      </c>
      <c r="AH63" s="7">
        <f t="shared" si="7"/>
        <v>63</v>
      </c>
      <c r="AI63" s="7">
        <f t="shared" si="7"/>
        <v>0</v>
      </c>
      <c r="AJ63" s="7">
        <f t="shared" si="8"/>
        <v>27888</v>
      </c>
      <c r="AK63" s="3"/>
    </row>
    <row r="64" spans="1:37" customFormat="1" outlineLevel="1">
      <c r="A64" s="4"/>
      <c r="B64" s="28" t="s">
        <v>102</v>
      </c>
      <c r="C64" s="7"/>
      <c r="D64" s="7"/>
      <c r="E64" s="7">
        <f t="shared" si="7"/>
        <v>165</v>
      </c>
      <c r="F64" s="7">
        <f t="shared" si="7"/>
        <v>154</v>
      </c>
      <c r="G64" s="7">
        <f t="shared" si="7"/>
        <v>97</v>
      </c>
      <c r="H64" s="7">
        <f t="shared" si="7"/>
        <v>0</v>
      </c>
      <c r="I64" s="7">
        <f t="shared" si="7"/>
        <v>0</v>
      </c>
      <c r="J64" s="7">
        <f t="shared" si="7"/>
        <v>120</v>
      </c>
      <c r="K64" s="7">
        <f t="shared" si="7"/>
        <v>124</v>
      </c>
      <c r="L64" s="7">
        <f t="shared" si="7"/>
        <v>172</v>
      </c>
      <c r="M64" s="7">
        <f t="shared" si="7"/>
        <v>139</v>
      </c>
      <c r="N64" s="7">
        <f t="shared" si="7"/>
        <v>0</v>
      </c>
      <c r="O64" s="7">
        <f t="shared" si="7"/>
        <v>0</v>
      </c>
      <c r="P64" s="7">
        <f t="shared" si="7"/>
        <v>142</v>
      </c>
      <c r="Q64" s="7">
        <f t="shared" si="7"/>
        <v>165</v>
      </c>
      <c r="R64" s="7">
        <f t="shared" si="7"/>
        <v>187</v>
      </c>
      <c r="S64" s="7">
        <f t="shared" si="7"/>
        <v>184</v>
      </c>
      <c r="T64" s="7">
        <f t="shared" si="7"/>
        <v>224</v>
      </c>
      <c r="U64" s="7">
        <f t="shared" si="7"/>
        <v>190</v>
      </c>
      <c r="V64" s="7">
        <f t="shared" si="7"/>
        <v>179</v>
      </c>
      <c r="W64" s="7">
        <f t="shared" si="7"/>
        <v>0</v>
      </c>
      <c r="X64" s="7">
        <f t="shared" si="7"/>
        <v>1</v>
      </c>
      <c r="Y64" s="7">
        <f t="shared" si="7"/>
        <v>147</v>
      </c>
      <c r="Z64" s="7">
        <f t="shared" si="7"/>
        <v>118</v>
      </c>
      <c r="AA64" s="7">
        <f t="shared" si="7"/>
        <v>94</v>
      </c>
      <c r="AB64" s="7">
        <f t="shared" si="7"/>
        <v>0</v>
      </c>
      <c r="AC64" s="7">
        <f t="shared" si="7"/>
        <v>0</v>
      </c>
      <c r="AD64" s="7">
        <v>0</v>
      </c>
      <c r="AE64" s="7">
        <f t="shared" si="7"/>
        <v>63</v>
      </c>
      <c r="AF64" s="7">
        <f t="shared" si="7"/>
        <v>214</v>
      </c>
      <c r="AG64" s="7">
        <f t="shared" si="7"/>
        <v>206</v>
      </c>
      <c r="AH64" s="7">
        <f t="shared" si="7"/>
        <v>135</v>
      </c>
      <c r="AI64" s="7">
        <f t="shared" si="7"/>
        <v>0</v>
      </c>
      <c r="AJ64" s="7">
        <f t="shared" si="8"/>
        <v>77602</v>
      </c>
      <c r="AK64" s="3"/>
    </row>
    <row r="65" spans="1:37" customFormat="1" outlineLevel="1">
      <c r="A65" s="4"/>
      <c r="B65" s="28" t="s">
        <v>103</v>
      </c>
      <c r="C65" s="7"/>
      <c r="D65" s="7"/>
      <c r="E65" s="7">
        <f t="shared" si="7"/>
        <v>159</v>
      </c>
      <c r="F65" s="7">
        <f t="shared" si="7"/>
        <v>141</v>
      </c>
      <c r="G65" s="7">
        <f t="shared" si="7"/>
        <v>103</v>
      </c>
      <c r="H65" s="7">
        <f t="shared" si="7"/>
        <v>0</v>
      </c>
      <c r="I65" s="7">
        <f t="shared" si="7"/>
        <v>0</v>
      </c>
      <c r="J65" s="7">
        <f t="shared" si="7"/>
        <v>109</v>
      </c>
      <c r="K65" s="7">
        <f t="shared" si="7"/>
        <v>121</v>
      </c>
      <c r="L65" s="7">
        <f t="shared" si="7"/>
        <v>161</v>
      </c>
      <c r="M65" s="7">
        <f t="shared" si="7"/>
        <v>135</v>
      </c>
      <c r="N65" s="7">
        <f t="shared" si="7"/>
        <v>0</v>
      </c>
      <c r="O65" s="7">
        <f t="shared" si="7"/>
        <v>0</v>
      </c>
      <c r="P65" s="7">
        <f t="shared" si="7"/>
        <v>142</v>
      </c>
      <c r="Q65" s="7">
        <f t="shared" si="7"/>
        <v>151</v>
      </c>
      <c r="R65" s="7">
        <f t="shared" si="7"/>
        <v>181</v>
      </c>
      <c r="S65" s="7">
        <f t="shared" si="7"/>
        <v>185</v>
      </c>
      <c r="T65" s="7">
        <f t="shared" si="7"/>
        <v>201</v>
      </c>
      <c r="U65" s="7">
        <f t="shared" si="7"/>
        <v>177</v>
      </c>
      <c r="V65" s="7">
        <f t="shared" si="7"/>
        <v>157</v>
      </c>
      <c r="W65" s="7">
        <f t="shared" si="7"/>
        <v>0</v>
      </c>
      <c r="X65" s="7">
        <f t="shared" si="7"/>
        <v>1</v>
      </c>
      <c r="Y65" s="7">
        <f t="shared" si="7"/>
        <v>154</v>
      </c>
      <c r="Z65" s="7">
        <f t="shared" si="7"/>
        <v>147</v>
      </c>
      <c r="AA65" s="7">
        <f t="shared" si="7"/>
        <v>108</v>
      </c>
      <c r="AB65" s="7">
        <f t="shared" si="7"/>
        <v>0</v>
      </c>
      <c r="AC65" s="7">
        <f t="shared" si="7"/>
        <v>0</v>
      </c>
      <c r="AD65" s="7">
        <f>AD41-AC41</f>
        <v>0</v>
      </c>
      <c r="AE65" s="7">
        <f t="shared" si="7"/>
        <v>85</v>
      </c>
      <c r="AF65" s="7">
        <f t="shared" si="7"/>
        <v>210</v>
      </c>
      <c r="AG65" s="7">
        <f t="shared" si="7"/>
        <v>185</v>
      </c>
      <c r="AH65" s="7">
        <f t="shared" si="7"/>
        <v>137</v>
      </c>
      <c r="AI65" s="7">
        <f t="shared" si="7"/>
        <v>0</v>
      </c>
      <c r="AJ65" s="7">
        <f t="shared" si="8"/>
        <v>95750</v>
      </c>
      <c r="AK65" s="3"/>
    </row>
    <row r="66" spans="1:37" customFormat="1" outlineLevel="1">
      <c r="A66" s="4"/>
      <c r="B66" s="27" t="s">
        <v>104</v>
      </c>
      <c r="C66" s="7"/>
      <c r="D66" s="7"/>
      <c r="E66" s="7">
        <f t="shared" si="7"/>
        <v>0</v>
      </c>
      <c r="F66" s="7">
        <f t="shared" si="7"/>
        <v>0</v>
      </c>
      <c r="G66" s="7">
        <f t="shared" si="7"/>
        <v>0</v>
      </c>
      <c r="H66" s="7">
        <f t="shared" si="7"/>
        <v>0</v>
      </c>
      <c r="I66" s="7">
        <f t="shared" si="7"/>
        <v>0</v>
      </c>
      <c r="J66" s="7">
        <f t="shared" si="7"/>
        <v>0</v>
      </c>
      <c r="K66" s="7">
        <f t="shared" si="7"/>
        <v>0</v>
      </c>
      <c r="L66" s="7">
        <f t="shared" si="7"/>
        <v>0</v>
      </c>
      <c r="M66" s="7">
        <f t="shared" si="7"/>
        <v>0</v>
      </c>
      <c r="N66" s="7">
        <f t="shared" si="7"/>
        <v>0</v>
      </c>
      <c r="O66" s="7">
        <f t="shared" si="7"/>
        <v>0</v>
      </c>
      <c r="P66" s="7">
        <f t="shared" si="7"/>
        <v>0</v>
      </c>
      <c r="Q66" s="7">
        <f t="shared" si="7"/>
        <v>0</v>
      </c>
      <c r="R66" s="7">
        <f t="shared" si="7"/>
        <v>0</v>
      </c>
      <c r="S66" s="7">
        <f t="shared" si="7"/>
        <v>0</v>
      </c>
      <c r="T66" s="7">
        <f t="shared" si="7"/>
        <v>0</v>
      </c>
      <c r="U66" s="7">
        <f t="shared" si="7"/>
        <v>0</v>
      </c>
      <c r="V66" s="7">
        <f t="shared" si="7"/>
        <v>0</v>
      </c>
      <c r="W66" s="7">
        <f t="shared" si="7"/>
        <v>0</v>
      </c>
      <c r="X66" s="7">
        <f t="shared" si="7"/>
        <v>0</v>
      </c>
      <c r="Y66" s="7">
        <f t="shared" si="7"/>
        <v>0</v>
      </c>
      <c r="Z66" s="7">
        <f t="shared" si="7"/>
        <v>0</v>
      </c>
      <c r="AA66" s="7">
        <f t="shared" si="7"/>
        <v>0</v>
      </c>
      <c r="AB66" s="7">
        <f t="shared" si="7"/>
        <v>0</v>
      </c>
      <c r="AC66" s="7">
        <f t="shared" si="7"/>
        <v>0</v>
      </c>
      <c r="AD66" s="7">
        <f t="shared" si="7"/>
        <v>0</v>
      </c>
      <c r="AE66" s="7">
        <f t="shared" si="7"/>
        <v>0</v>
      </c>
      <c r="AF66" s="7">
        <f t="shared" si="7"/>
        <v>0</v>
      </c>
      <c r="AG66" s="7">
        <f t="shared" si="7"/>
        <v>0</v>
      </c>
      <c r="AH66" s="7">
        <f t="shared" si="7"/>
        <v>0</v>
      </c>
      <c r="AI66" s="7">
        <f t="shared" si="7"/>
        <v>0</v>
      </c>
      <c r="AJ66" s="7">
        <f t="shared" si="8"/>
        <v>6311</v>
      </c>
      <c r="AK66" s="3"/>
    </row>
    <row r="67" spans="1:37" customFormat="1" outlineLevel="1">
      <c r="A67" s="4"/>
      <c r="B67" s="27" t="s">
        <v>105</v>
      </c>
      <c r="C67" s="7"/>
      <c r="D67" s="7"/>
      <c r="E67" s="7">
        <f t="shared" si="7"/>
        <v>0</v>
      </c>
      <c r="F67" s="7">
        <f t="shared" si="7"/>
        <v>47</v>
      </c>
      <c r="G67" s="7">
        <f t="shared" si="7"/>
        <v>20</v>
      </c>
      <c r="H67" s="7">
        <f t="shared" si="7"/>
        <v>0</v>
      </c>
      <c r="I67" s="7">
        <f t="shared" si="7"/>
        <v>0</v>
      </c>
      <c r="J67" s="7">
        <f t="shared" si="7"/>
        <v>28</v>
      </c>
      <c r="K67" s="7">
        <f t="shared" si="7"/>
        <v>0</v>
      </c>
      <c r="L67" s="7">
        <f t="shared" si="7"/>
        <v>24</v>
      </c>
      <c r="M67" s="7">
        <f t="shared" si="7"/>
        <v>45</v>
      </c>
      <c r="N67" s="7">
        <f t="shared" si="7"/>
        <v>0</v>
      </c>
      <c r="O67" s="7">
        <f t="shared" si="7"/>
        <v>0</v>
      </c>
      <c r="P67" s="7">
        <f t="shared" si="7"/>
        <v>10</v>
      </c>
      <c r="Q67" s="7">
        <f t="shared" si="7"/>
        <v>23</v>
      </c>
      <c r="R67" s="7">
        <f t="shared" si="7"/>
        <v>17</v>
      </c>
      <c r="S67" s="7">
        <f t="shared" si="7"/>
        <v>47</v>
      </c>
      <c r="T67" s="7">
        <f t="shared" si="7"/>
        <v>45</v>
      </c>
      <c r="U67" s="7">
        <f t="shared" si="7"/>
        <v>5</v>
      </c>
      <c r="V67" s="7">
        <f t="shared" si="7"/>
        <v>0</v>
      </c>
      <c r="W67" s="7">
        <f t="shared" si="7"/>
        <v>0</v>
      </c>
      <c r="X67" s="7">
        <f t="shared" si="7"/>
        <v>0</v>
      </c>
      <c r="Y67" s="7">
        <f t="shared" si="7"/>
        <v>48</v>
      </c>
      <c r="Z67" s="7">
        <f t="shared" si="7"/>
        <v>37</v>
      </c>
      <c r="AA67" s="7">
        <f t="shared" si="7"/>
        <v>33</v>
      </c>
      <c r="AB67" s="7">
        <f t="shared" si="7"/>
        <v>0</v>
      </c>
      <c r="AC67" s="7">
        <f t="shared" si="7"/>
        <v>0</v>
      </c>
      <c r="AD67" s="7">
        <f t="shared" si="7"/>
        <v>0</v>
      </c>
      <c r="AE67" s="7">
        <f t="shared" si="7"/>
        <v>34</v>
      </c>
      <c r="AF67" s="7">
        <f t="shared" si="7"/>
        <v>31</v>
      </c>
      <c r="AG67" s="7">
        <f t="shared" si="7"/>
        <v>24</v>
      </c>
      <c r="AH67" s="7">
        <f t="shared" si="7"/>
        <v>24</v>
      </c>
      <c r="AI67" s="7">
        <f t="shared" si="7"/>
        <v>0</v>
      </c>
      <c r="AJ67" s="7">
        <f t="shared" si="8"/>
        <v>7724</v>
      </c>
      <c r="AK67" s="3"/>
    </row>
    <row r="68" spans="1:37" customFormat="1" outlineLevel="1">
      <c r="A68" s="4"/>
      <c r="B68" s="27" t="s">
        <v>106</v>
      </c>
      <c r="C68" s="7"/>
      <c r="D68" s="7"/>
      <c r="E68" s="7">
        <f t="shared" si="7"/>
        <v>0</v>
      </c>
      <c r="F68" s="7">
        <f t="shared" si="7"/>
        <v>0</v>
      </c>
      <c r="G68" s="7">
        <f t="shared" si="7"/>
        <v>0</v>
      </c>
      <c r="H68" s="7">
        <f t="shared" si="7"/>
        <v>0</v>
      </c>
      <c r="I68" s="7">
        <f t="shared" si="7"/>
        <v>0</v>
      </c>
      <c r="J68" s="7">
        <f t="shared" si="7"/>
        <v>0</v>
      </c>
      <c r="K68" s="7">
        <f t="shared" si="7"/>
        <v>0</v>
      </c>
      <c r="L68" s="7">
        <f t="shared" si="7"/>
        <v>0</v>
      </c>
      <c r="M68" s="7">
        <f t="shared" si="7"/>
        <v>0</v>
      </c>
      <c r="N68" s="7">
        <f t="shared" si="7"/>
        <v>0</v>
      </c>
      <c r="O68" s="7">
        <f t="shared" ref="E68:AI72" si="9">O44-N44</f>
        <v>0</v>
      </c>
      <c r="P68" s="7">
        <f t="shared" si="9"/>
        <v>0</v>
      </c>
      <c r="Q68" s="7">
        <f t="shared" si="9"/>
        <v>0</v>
      </c>
      <c r="R68" s="7">
        <f t="shared" si="9"/>
        <v>0</v>
      </c>
      <c r="S68" s="7">
        <f t="shared" si="9"/>
        <v>0</v>
      </c>
      <c r="T68" s="7">
        <f t="shared" si="9"/>
        <v>0</v>
      </c>
      <c r="U68" s="7">
        <f t="shared" si="9"/>
        <v>0</v>
      </c>
      <c r="V68" s="7">
        <f t="shared" si="9"/>
        <v>0</v>
      </c>
      <c r="W68" s="7">
        <f t="shared" si="9"/>
        <v>0</v>
      </c>
      <c r="X68" s="7">
        <f t="shared" si="9"/>
        <v>0</v>
      </c>
      <c r="Y68" s="7">
        <f t="shared" si="9"/>
        <v>0</v>
      </c>
      <c r="Z68" s="7">
        <f t="shared" si="9"/>
        <v>0</v>
      </c>
      <c r="AA68" s="7">
        <f t="shared" si="9"/>
        <v>0</v>
      </c>
      <c r="AB68" s="7">
        <f t="shared" si="9"/>
        <v>0</v>
      </c>
      <c r="AC68" s="7">
        <f t="shared" si="9"/>
        <v>0</v>
      </c>
      <c r="AD68" s="7">
        <f t="shared" si="9"/>
        <v>0</v>
      </c>
      <c r="AE68" s="7">
        <f t="shared" si="9"/>
        <v>0</v>
      </c>
      <c r="AF68" s="7">
        <f t="shared" si="9"/>
        <v>0</v>
      </c>
      <c r="AG68" s="7">
        <f t="shared" si="9"/>
        <v>0</v>
      </c>
      <c r="AH68" s="7">
        <f t="shared" si="9"/>
        <v>0</v>
      </c>
      <c r="AI68" s="7">
        <f t="shared" si="9"/>
        <v>0</v>
      </c>
      <c r="AJ68" s="7">
        <f t="shared" si="8"/>
        <v>0</v>
      </c>
      <c r="AK68" s="3"/>
    </row>
    <row r="69" spans="1:37" customFormat="1" outlineLevel="1">
      <c r="A69" s="4"/>
      <c r="B69" s="27" t="s">
        <v>107</v>
      </c>
      <c r="C69" s="7"/>
      <c r="D69" s="7"/>
      <c r="E69" s="7">
        <f t="shared" si="9"/>
        <v>7</v>
      </c>
      <c r="F69" s="7">
        <f t="shared" si="9"/>
        <v>11</v>
      </c>
      <c r="G69" s="7">
        <f t="shared" si="9"/>
        <v>8</v>
      </c>
      <c r="H69" s="7">
        <f t="shared" si="9"/>
        <v>0</v>
      </c>
      <c r="I69" s="7">
        <f t="shared" si="9"/>
        <v>0</v>
      </c>
      <c r="J69" s="7">
        <f t="shared" si="9"/>
        <v>9</v>
      </c>
      <c r="K69" s="7">
        <f t="shared" si="9"/>
        <v>5</v>
      </c>
      <c r="L69" s="7">
        <f>L45-K45</f>
        <v>11</v>
      </c>
      <c r="M69" s="7">
        <f t="shared" si="9"/>
        <v>8</v>
      </c>
      <c r="N69" s="7">
        <f t="shared" si="9"/>
        <v>0</v>
      </c>
      <c r="O69" s="7">
        <f t="shared" si="9"/>
        <v>0</v>
      </c>
      <c r="P69" s="7">
        <f t="shared" si="9"/>
        <v>12</v>
      </c>
      <c r="Q69" s="7">
        <f t="shared" si="9"/>
        <v>0</v>
      </c>
      <c r="R69" s="7">
        <f t="shared" si="9"/>
        <v>12</v>
      </c>
      <c r="S69" s="7">
        <f t="shared" si="9"/>
        <v>10</v>
      </c>
      <c r="T69" s="7">
        <f t="shared" si="9"/>
        <v>7</v>
      </c>
      <c r="U69" s="7">
        <f t="shared" si="9"/>
        <v>8</v>
      </c>
      <c r="V69" s="7">
        <f t="shared" si="9"/>
        <v>10</v>
      </c>
      <c r="W69" s="7">
        <f t="shared" si="9"/>
        <v>0</v>
      </c>
      <c r="X69" s="7">
        <f t="shared" si="9"/>
        <v>0</v>
      </c>
      <c r="Y69" s="7">
        <f t="shared" si="9"/>
        <v>7</v>
      </c>
      <c r="Z69" s="7">
        <f t="shared" si="9"/>
        <v>10</v>
      </c>
      <c r="AA69" s="7">
        <f t="shared" si="9"/>
        <v>6</v>
      </c>
      <c r="AB69" s="7">
        <f t="shared" si="9"/>
        <v>0</v>
      </c>
      <c r="AC69" s="7">
        <f t="shared" si="9"/>
        <v>0</v>
      </c>
      <c r="AD69" s="7">
        <f t="shared" si="9"/>
        <v>0</v>
      </c>
      <c r="AE69" s="7">
        <f t="shared" si="9"/>
        <v>13</v>
      </c>
      <c r="AF69" s="7">
        <f t="shared" si="9"/>
        <v>8</v>
      </c>
      <c r="AG69" s="7">
        <f t="shared" si="9"/>
        <v>10</v>
      </c>
      <c r="AH69" s="7">
        <f t="shared" si="9"/>
        <v>6</v>
      </c>
      <c r="AI69" s="7">
        <f t="shared" si="9"/>
        <v>0</v>
      </c>
      <c r="AJ69" s="7">
        <f t="shared" si="8"/>
        <v>46151</v>
      </c>
      <c r="AK69" s="3"/>
    </row>
    <row r="70" spans="1:37" customFormat="1" outlineLevel="1">
      <c r="A70" s="4"/>
      <c r="B70" s="28" t="s">
        <v>108</v>
      </c>
      <c r="C70" s="7"/>
      <c r="D70" s="7"/>
      <c r="E70" s="7">
        <f t="shared" si="9"/>
        <v>1</v>
      </c>
      <c r="F70" s="7">
        <f t="shared" si="9"/>
        <v>1</v>
      </c>
      <c r="G70" s="7">
        <f t="shared" si="9"/>
        <v>0</v>
      </c>
      <c r="H70" s="7">
        <f t="shared" si="9"/>
        <v>0</v>
      </c>
      <c r="I70" s="7">
        <f t="shared" si="9"/>
        <v>0</v>
      </c>
      <c r="J70" s="7">
        <f t="shared" si="9"/>
        <v>2</v>
      </c>
      <c r="K70" s="7">
        <f t="shared" si="9"/>
        <v>2</v>
      </c>
      <c r="L70" s="7">
        <f t="shared" si="9"/>
        <v>1</v>
      </c>
      <c r="M70" s="7">
        <f t="shared" si="9"/>
        <v>1</v>
      </c>
      <c r="N70" s="7">
        <f t="shared" si="9"/>
        <v>0</v>
      </c>
      <c r="O70" s="7">
        <f t="shared" si="9"/>
        <v>0</v>
      </c>
      <c r="P70" s="7">
        <f t="shared" si="9"/>
        <v>2</v>
      </c>
      <c r="Q70" s="7">
        <f t="shared" si="9"/>
        <v>0</v>
      </c>
      <c r="R70" s="7">
        <f t="shared" si="9"/>
        <v>0</v>
      </c>
      <c r="S70" s="7">
        <f t="shared" si="9"/>
        <v>3</v>
      </c>
      <c r="T70" s="7">
        <f t="shared" si="9"/>
        <v>1</v>
      </c>
      <c r="U70" s="7">
        <f t="shared" si="9"/>
        <v>1</v>
      </c>
      <c r="V70" s="7">
        <f t="shared" si="9"/>
        <v>1</v>
      </c>
      <c r="W70" s="7">
        <f t="shared" si="9"/>
        <v>0</v>
      </c>
      <c r="X70" s="7">
        <f t="shared" si="9"/>
        <v>1</v>
      </c>
      <c r="Y70" s="7">
        <f t="shared" si="9"/>
        <v>1</v>
      </c>
      <c r="Z70" s="7">
        <f t="shared" si="9"/>
        <v>0</v>
      </c>
      <c r="AA70" s="7">
        <f t="shared" si="9"/>
        <v>1</v>
      </c>
      <c r="AB70" s="7">
        <f t="shared" si="9"/>
        <v>0</v>
      </c>
      <c r="AC70" s="7">
        <f t="shared" si="9"/>
        <v>0</v>
      </c>
      <c r="AD70" s="7">
        <f t="shared" si="9"/>
        <v>0</v>
      </c>
      <c r="AE70" s="7">
        <f t="shared" si="9"/>
        <v>2</v>
      </c>
      <c r="AF70" s="7">
        <f t="shared" si="9"/>
        <v>1</v>
      </c>
      <c r="AG70" s="7">
        <f t="shared" si="9"/>
        <v>2</v>
      </c>
      <c r="AH70" s="7">
        <f t="shared" si="9"/>
        <v>1</v>
      </c>
      <c r="AI70" s="7">
        <f t="shared" si="9"/>
        <v>0</v>
      </c>
      <c r="AJ70" s="7">
        <f t="shared" si="8"/>
        <v>6454</v>
      </c>
      <c r="AK70" s="3"/>
    </row>
    <row r="71" spans="1:37" customFormat="1" outlineLevel="1">
      <c r="A71" s="4"/>
      <c r="B71" s="27" t="s">
        <v>109</v>
      </c>
      <c r="C71" s="7"/>
      <c r="D71" s="7"/>
      <c r="E71" s="7">
        <f t="shared" si="9"/>
        <v>14</v>
      </c>
      <c r="F71" s="7">
        <f t="shared" si="9"/>
        <v>10</v>
      </c>
      <c r="G71" s="7">
        <f t="shared" si="9"/>
        <v>6</v>
      </c>
      <c r="H71" s="7">
        <f t="shared" si="9"/>
        <v>0</v>
      </c>
      <c r="I71" s="7">
        <f t="shared" si="9"/>
        <v>0</v>
      </c>
      <c r="J71" s="7">
        <f t="shared" si="9"/>
        <v>7</v>
      </c>
      <c r="K71" s="7">
        <f t="shared" si="9"/>
        <v>10</v>
      </c>
      <c r="L71" s="7">
        <f t="shared" si="9"/>
        <v>13</v>
      </c>
      <c r="M71" s="7">
        <f t="shared" si="9"/>
        <v>101</v>
      </c>
      <c r="N71" s="7">
        <f t="shared" si="9"/>
        <v>0</v>
      </c>
      <c r="O71" s="7">
        <f t="shared" si="9"/>
        <v>0</v>
      </c>
      <c r="P71" s="7">
        <f t="shared" si="9"/>
        <v>-84</v>
      </c>
      <c r="Q71" s="7">
        <f t="shared" si="9"/>
        <v>11</v>
      </c>
      <c r="R71" s="7">
        <f t="shared" si="9"/>
        <v>12</v>
      </c>
      <c r="S71" s="7">
        <f t="shared" si="9"/>
        <v>16</v>
      </c>
      <c r="T71" s="7">
        <f t="shared" si="9"/>
        <v>13</v>
      </c>
      <c r="U71" s="7">
        <f t="shared" si="9"/>
        <v>13</v>
      </c>
      <c r="V71" s="7">
        <f t="shared" si="9"/>
        <v>7</v>
      </c>
      <c r="W71" s="7">
        <f t="shared" si="9"/>
        <v>0</v>
      </c>
      <c r="X71" s="7">
        <f t="shared" si="9"/>
        <v>1</v>
      </c>
      <c r="Y71" s="7">
        <f t="shared" si="9"/>
        <v>18</v>
      </c>
      <c r="Z71" s="7">
        <f t="shared" si="9"/>
        <v>13</v>
      </c>
      <c r="AA71" s="7">
        <f t="shared" si="9"/>
        <v>13</v>
      </c>
      <c r="AB71" s="7">
        <f t="shared" si="9"/>
        <v>0</v>
      </c>
      <c r="AC71" s="7">
        <f t="shared" si="9"/>
        <v>0</v>
      </c>
      <c r="AD71" s="7">
        <f t="shared" si="9"/>
        <v>0</v>
      </c>
      <c r="AE71" s="7">
        <f t="shared" si="9"/>
        <v>5</v>
      </c>
      <c r="AF71" s="7">
        <f t="shared" si="9"/>
        <v>10</v>
      </c>
      <c r="AG71" s="7">
        <f t="shared" si="9"/>
        <v>21</v>
      </c>
      <c r="AH71" s="7">
        <f t="shared" si="9"/>
        <v>12</v>
      </c>
      <c r="AI71" s="7">
        <f t="shared" si="9"/>
        <v>0</v>
      </c>
      <c r="AJ71" s="7">
        <f t="shared" si="8"/>
        <v>7511</v>
      </c>
      <c r="AK71" s="3"/>
    </row>
    <row r="72" spans="1:37" customFormat="1" outlineLevel="1">
      <c r="A72" s="4"/>
      <c r="B72" s="27" t="s">
        <v>110</v>
      </c>
      <c r="C72" s="7"/>
      <c r="D72" s="7"/>
      <c r="E72" s="7">
        <f t="shared" si="9"/>
        <v>3</v>
      </c>
      <c r="F72" s="7">
        <f t="shared" si="9"/>
        <v>3</v>
      </c>
      <c r="G72" s="7">
        <f t="shared" si="9"/>
        <v>4</v>
      </c>
      <c r="H72" s="7">
        <f t="shared" si="9"/>
        <v>0</v>
      </c>
      <c r="I72" s="7">
        <f t="shared" si="9"/>
        <v>0</v>
      </c>
      <c r="J72" s="7">
        <f t="shared" si="9"/>
        <v>3</v>
      </c>
      <c r="K72" s="7">
        <f t="shared" si="9"/>
        <v>3</v>
      </c>
      <c r="L72" s="7">
        <f t="shared" si="9"/>
        <v>5</v>
      </c>
      <c r="M72" s="7">
        <f t="shared" si="9"/>
        <v>3</v>
      </c>
      <c r="N72" s="7">
        <f t="shared" si="9"/>
        <v>0</v>
      </c>
      <c r="O72" s="7">
        <f t="shared" si="9"/>
        <v>0</v>
      </c>
      <c r="P72" s="7">
        <f t="shared" si="9"/>
        <v>3</v>
      </c>
      <c r="Q72" s="7">
        <f t="shared" si="9"/>
        <v>5</v>
      </c>
      <c r="R72" s="7">
        <f t="shared" si="9"/>
        <v>3</v>
      </c>
      <c r="S72" s="7">
        <f t="shared" si="9"/>
        <v>5</v>
      </c>
      <c r="T72" s="7">
        <f t="shared" si="9"/>
        <v>3</v>
      </c>
      <c r="U72" s="7">
        <f t="shared" si="9"/>
        <v>3</v>
      </c>
      <c r="V72" s="7">
        <f t="shared" si="9"/>
        <v>2</v>
      </c>
      <c r="W72" s="7">
        <f t="shared" si="9"/>
        <v>0</v>
      </c>
      <c r="X72" s="7">
        <f t="shared" si="9"/>
        <v>0</v>
      </c>
      <c r="Y72" s="7">
        <f t="shared" si="9"/>
        <v>5</v>
      </c>
      <c r="Z72" s="7">
        <f t="shared" si="9"/>
        <v>5</v>
      </c>
      <c r="AA72" s="7">
        <f t="shared" si="9"/>
        <v>8</v>
      </c>
      <c r="AB72" s="7">
        <f t="shared" si="9"/>
        <v>0</v>
      </c>
      <c r="AC72" s="7">
        <f t="shared" si="9"/>
        <v>0</v>
      </c>
      <c r="AD72" s="7">
        <f t="shared" si="9"/>
        <v>0</v>
      </c>
      <c r="AE72" s="7">
        <f t="shared" si="9"/>
        <v>2</v>
      </c>
      <c r="AF72" s="7">
        <f t="shared" si="9"/>
        <v>7</v>
      </c>
      <c r="AG72" s="7">
        <f t="shared" si="9"/>
        <v>3</v>
      </c>
      <c r="AH72" s="7">
        <f t="shared" si="9"/>
        <v>4</v>
      </c>
      <c r="AI72" s="7">
        <f t="shared" si="9"/>
        <v>0</v>
      </c>
      <c r="AJ72" s="7">
        <f t="shared" si="8"/>
        <v>4610</v>
      </c>
      <c r="AK72" s="3"/>
    </row>
    <row r="73" spans="1:37" customFormat="1" outlineLevel="1">
      <c r="A73" s="4"/>
      <c r="B73" s="27" t="s">
        <v>111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3"/>
    </row>
    <row r="74" spans="1:37" customFormat="1" outlineLevel="1">
      <c r="A74" s="4"/>
      <c r="B74" s="27" t="s">
        <v>112</v>
      </c>
      <c r="C74" s="7"/>
      <c r="D74" s="7"/>
      <c r="E74" s="7">
        <f t="shared" ref="E74:AI74" si="10">E50-D50</f>
        <v>18</v>
      </c>
      <c r="F74" s="7">
        <f t="shared" si="10"/>
        <v>14</v>
      </c>
      <c r="G74" s="7">
        <f t="shared" si="10"/>
        <v>15</v>
      </c>
      <c r="H74" s="7">
        <f t="shared" si="10"/>
        <v>0</v>
      </c>
      <c r="I74" s="7">
        <f t="shared" si="10"/>
        <v>0</v>
      </c>
      <c r="J74" s="7">
        <f t="shared" si="10"/>
        <v>24</v>
      </c>
      <c r="K74" s="7">
        <f t="shared" si="10"/>
        <v>14</v>
      </c>
      <c r="L74" s="7">
        <f t="shared" si="10"/>
        <v>16</v>
      </c>
      <c r="M74" s="7">
        <f t="shared" si="10"/>
        <v>19</v>
      </c>
      <c r="N74" s="7">
        <f t="shared" si="10"/>
        <v>0</v>
      </c>
      <c r="O74" s="7">
        <f t="shared" si="10"/>
        <v>0</v>
      </c>
      <c r="P74" s="7">
        <f t="shared" si="10"/>
        <v>19</v>
      </c>
      <c r="Q74" s="7">
        <f>Q50-P50</f>
        <v>6</v>
      </c>
      <c r="R74" s="7">
        <f t="shared" si="10"/>
        <v>15</v>
      </c>
      <c r="S74" s="7">
        <f t="shared" si="10"/>
        <v>18</v>
      </c>
      <c r="T74" s="7">
        <f t="shared" si="10"/>
        <v>17</v>
      </c>
      <c r="U74" s="7">
        <f t="shared" si="10"/>
        <v>16</v>
      </c>
      <c r="V74" s="7">
        <f t="shared" si="10"/>
        <v>3150</v>
      </c>
      <c r="W74" s="7">
        <f t="shared" si="10"/>
        <v>0</v>
      </c>
      <c r="X74" s="7">
        <f>X50-W50</f>
        <v>-3130</v>
      </c>
      <c r="Y74" s="7">
        <f t="shared" si="10"/>
        <v>13</v>
      </c>
      <c r="Z74" s="7">
        <f t="shared" si="10"/>
        <v>16</v>
      </c>
      <c r="AA74" s="7">
        <f t="shared" si="10"/>
        <v>16</v>
      </c>
      <c r="AB74" s="7">
        <f t="shared" si="10"/>
        <v>0</v>
      </c>
      <c r="AC74" s="7">
        <f t="shared" si="10"/>
        <v>0</v>
      </c>
      <c r="AD74" s="7">
        <f t="shared" si="10"/>
        <v>0</v>
      </c>
      <c r="AE74" s="7">
        <f t="shared" si="10"/>
        <v>30</v>
      </c>
      <c r="AF74" s="7">
        <f t="shared" si="10"/>
        <v>9</v>
      </c>
      <c r="AG74" s="7">
        <f t="shared" si="10"/>
        <v>12</v>
      </c>
      <c r="AH74" s="7">
        <f t="shared" si="10"/>
        <v>14</v>
      </c>
      <c r="AI74" s="7">
        <f t="shared" si="10"/>
        <v>0</v>
      </c>
      <c r="AJ74" s="7">
        <f t="shared" ref="AJ74" si="11">IF(AJ50=0,AI74,AJ50)</f>
        <v>4398</v>
      </c>
      <c r="AK74" s="3"/>
    </row>
    <row r="75" spans="1:37" ht="28.5">
      <c r="B75" s="29" t="s">
        <v>95</v>
      </c>
      <c r="E75" s="35"/>
    </row>
    <row r="76" spans="1:37" ht="15.75" customHeight="1">
      <c r="B76" s="14"/>
      <c r="E76" s="35"/>
    </row>
    <row r="77" spans="1:37" ht="15.75" customHeight="1">
      <c r="B77" s="38"/>
      <c r="E77" s="35"/>
    </row>
    <row r="78" spans="1:37">
      <c r="B78" s="13"/>
      <c r="D78" s="37"/>
    </row>
    <row r="79" spans="1:37">
      <c r="B79" s="24" t="s">
        <v>78</v>
      </c>
      <c r="D79" s="35"/>
      <c r="G79" s="3" t="s">
        <v>35</v>
      </c>
    </row>
    <row r="80" spans="1:37">
      <c r="B80" s="13"/>
    </row>
    <row r="81" spans="2:36">
      <c r="B81" s="25"/>
      <c r="C81" s="26" t="s">
        <v>33</v>
      </c>
      <c r="D81" s="26">
        <v>31</v>
      </c>
      <c r="E81" s="26">
        <v>1</v>
      </c>
      <c r="F81" s="26">
        <v>2</v>
      </c>
      <c r="G81" s="26">
        <v>3</v>
      </c>
      <c r="H81" s="26">
        <v>4</v>
      </c>
      <c r="I81" s="26">
        <v>5</v>
      </c>
      <c r="J81" s="26">
        <v>6</v>
      </c>
      <c r="K81" s="26">
        <v>7</v>
      </c>
      <c r="L81" s="26">
        <v>8</v>
      </c>
      <c r="M81" s="26">
        <v>9</v>
      </c>
      <c r="N81" s="26">
        <v>10</v>
      </c>
      <c r="O81" s="26">
        <v>11</v>
      </c>
      <c r="P81" s="26">
        <v>12</v>
      </c>
      <c r="Q81" s="26">
        <v>13</v>
      </c>
      <c r="R81" s="26">
        <v>14</v>
      </c>
      <c r="S81" s="26">
        <v>15</v>
      </c>
      <c r="T81" s="26">
        <v>16</v>
      </c>
      <c r="U81" s="26">
        <v>17</v>
      </c>
      <c r="V81" s="26">
        <v>18</v>
      </c>
      <c r="W81" s="26">
        <v>19</v>
      </c>
      <c r="X81" s="26">
        <v>20</v>
      </c>
      <c r="Y81" s="26">
        <v>21</v>
      </c>
      <c r="Z81" s="26">
        <v>22</v>
      </c>
      <c r="AA81" s="26">
        <v>23</v>
      </c>
      <c r="AB81" s="26">
        <v>24</v>
      </c>
      <c r="AC81" s="26">
        <v>25</v>
      </c>
      <c r="AD81" s="26">
        <v>26</v>
      </c>
      <c r="AE81" s="26">
        <v>27</v>
      </c>
      <c r="AF81" s="26">
        <v>28</v>
      </c>
      <c r="AG81" s="26">
        <v>29</v>
      </c>
      <c r="AH81" s="26">
        <v>30</v>
      </c>
      <c r="AI81" s="26">
        <v>31</v>
      </c>
      <c r="AJ81" s="26" t="s">
        <v>32</v>
      </c>
    </row>
    <row r="82" spans="2:36">
      <c r="B82" s="15" t="s">
        <v>97</v>
      </c>
      <c r="D82" s="16"/>
      <c r="E82" s="16">
        <f>SUM(E53:E56)</f>
        <v>130</v>
      </c>
      <c r="F82" s="16">
        <f t="shared" ref="F82:AI82" si="12">SUM(F53:F56)</f>
        <v>79</v>
      </c>
      <c r="G82" s="16">
        <f t="shared" si="12"/>
        <v>101</v>
      </c>
      <c r="H82" s="16">
        <f t="shared" si="12"/>
        <v>0</v>
      </c>
      <c r="I82" s="16">
        <f t="shared" si="12"/>
        <v>0</v>
      </c>
      <c r="J82" s="16">
        <f t="shared" si="12"/>
        <v>67</v>
      </c>
      <c r="K82" s="16">
        <f t="shared" si="12"/>
        <v>81</v>
      </c>
      <c r="L82" s="16">
        <f t="shared" si="12"/>
        <v>140</v>
      </c>
      <c r="M82" s="16">
        <f t="shared" si="12"/>
        <v>141</v>
      </c>
      <c r="N82" s="16">
        <f t="shared" si="12"/>
        <v>0</v>
      </c>
      <c r="O82" s="16">
        <f t="shared" si="12"/>
        <v>0</v>
      </c>
      <c r="P82" s="16">
        <f t="shared" si="12"/>
        <v>128</v>
      </c>
      <c r="Q82" s="16">
        <f t="shared" si="12"/>
        <v>278</v>
      </c>
      <c r="R82" s="16">
        <f t="shared" si="12"/>
        <v>390</v>
      </c>
      <c r="S82" s="16">
        <f t="shared" si="12"/>
        <v>247</v>
      </c>
      <c r="T82" s="16">
        <f t="shared" si="12"/>
        <v>250</v>
      </c>
      <c r="U82" s="16">
        <f t="shared" si="12"/>
        <v>324</v>
      </c>
      <c r="V82" s="16">
        <f t="shared" si="12"/>
        <v>196</v>
      </c>
      <c r="W82" s="16">
        <f t="shared" si="12"/>
        <v>0</v>
      </c>
      <c r="X82" s="16">
        <f t="shared" si="12"/>
        <v>0</v>
      </c>
      <c r="Y82" s="16">
        <f t="shared" si="12"/>
        <v>170</v>
      </c>
      <c r="Z82" s="16">
        <f t="shared" si="12"/>
        <v>143</v>
      </c>
      <c r="AA82" s="16">
        <f t="shared" si="12"/>
        <v>55</v>
      </c>
      <c r="AB82" s="16">
        <f t="shared" si="12"/>
        <v>0</v>
      </c>
      <c r="AC82" s="16">
        <f t="shared" si="12"/>
        <v>0</v>
      </c>
      <c r="AD82" s="16">
        <f t="shared" si="12"/>
        <v>0</v>
      </c>
      <c r="AE82" s="16">
        <f t="shared" si="12"/>
        <v>65</v>
      </c>
      <c r="AF82" s="16">
        <f t="shared" si="12"/>
        <v>242</v>
      </c>
      <c r="AG82" s="16">
        <f t="shared" si="12"/>
        <v>205</v>
      </c>
      <c r="AH82" s="16">
        <f t="shared" si="12"/>
        <v>85</v>
      </c>
      <c r="AI82" s="16">
        <f t="shared" si="12"/>
        <v>0</v>
      </c>
      <c r="AJ82" s="15"/>
    </row>
    <row r="83" spans="2:36">
      <c r="B83" s="15" t="s">
        <v>77</v>
      </c>
      <c r="C83" s="15"/>
      <c r="D83" s="15"/>
      <c r="E83" s="16">
        <f>E64+E65</f>
        <v>324</v>
      </c>
      <c r="F83" s="16">
        <f t="shared" ref="F83:AI83" si="13">F64+F65</f>
        <v>295</v>
      </c>
      <c r="G83" s="16">
        <f t="shared" si="13"/>
        <v>200</v>
      </c>
      <c r="H83" s="16">
        <f t="shared" si="13"/>
        <v>0</v>
      </c>
      <c r="I83" s="16">
        <f t="shared" si="13"/>
        <v>0</v>
      </c>
      <c r="J83" s="16">
        <f t="shared" si="13"/>
        <v>229</v>
      </c>
      <c r="K83" s="16">
        <f t="shared" si="13"/>
        <v>245</v>
      </c>
      <c r="L83" s="16">
        <f t="shared" si="13"/>
        <v>333</v>
      </c>
      <c r="M83" s="16">
        <f t="shared" si="13"/>
        <v>274</v>
      </c>
      <c r="N83" s="16">
        <f t="shared" si="13"/>
        <v>0</v>
      </c>
      <c r="O83" s="16">
        <f t="shared" si="13"/>
        <v>0</v>
      </c>
      <c r="P83" s="16">
        <f t="shared" si="13"/>
        <v>284</v>
      </c>
      <c r="Q83" s="16">
        <f t="shared" si="13"/>
        <v>316</v>
      </c>
      <c r="R83" s="16">
        <f t="shared" si="13"/>
        <v>368</v>
      </c>
      <c r="S83" s="16">
        <f t="shared" si="13"/>
        <v>369</v>
      </c>
      <c r="T83" s="16">
        <f t="shared" si="13"/>
        <v>425</v>
      </c>
      <c r="U83" s="16">
        <f t="shared" si="13"/>
        <v>367</v>
      </c>
      <c r="V83" s="16">
        <f t="shared" si="13"/>
        <v>336</v>
      </c>
      <c r="W83" s="16">
        <f t="shared" si="13"/>
        <v>0</v>
      </c>
      <c r="X83" s="16">
        <f t="shared" si="13"/>
        <v>2</v>
      </c>
      <c r="Y83" s="16">
        <f t="shared" si="13"/>
        <v>301</v>
      </c>
      <c r="Z83" s="16">
        <f t="shared" si="13"/>
        <v>265</v>
      </c>
      <c r="AA83" s="16">
        <f t="shared" si="13"/>
        <v>202</v>
      </c>
      <c r="AB83" s="16">
        <f t="shared" si="13"/>
        <v>0</v>
      </c>
      <c r="AC83" s="16">
        <f t="shared" si="13"/>
        <v>0</v>
      </c>
      <c r="AD83" s="16">
        <f t="shared" si="13"/>
        <v>0</v>
      </c>
      <c r="AE83" s="16">
        <f t="shared" si="13"/>
        <v>148</v>
      </c>
      <c r="AF83" s="16">
        <f t="shared" si="13"/>
        <v>424</v>
      </c>
      <c r="AG83" s="16">
        <f t="shared" si="13"/>
        <v>391</v>
      </c>
      <c r="AH83" s="16">
        <f t="shared" si="13"/>
        <v>272</v>
      </c>
      <c r="AI83" s="16">
        <f t="shared" si="13"/>
        <v>0</v>
      </c>
      <c r="AJ83" s="15"/>
    </row>
    <row r="84" spans="2:36">
      <c r="B84" s="15" t="s">
        <v>51</v>
      </c>
      <c r="C84" s="15"/>
      <c r="D84" s="15"/>
      <c r="E84" s="16">
        <f>E60</f>
        <v>51</v>
      </c>
      <c r="F84" s="16">
        <f t="shared" ref="F84:AI84" si="14">F60</f>
        <v>64</v>
      </c>
      <c r="G84" s="16">
        <f t="shared" si="14"/>
        <v>55</v>
      </c>
      <c r="H84" s="16">
        <f t="shared" si="14"/>
        <v>0</v>
      </c>
      <c r="I84" s="16">
        <f t="shared" si="14"/>
        <v>0</v>
      </c>
      <c r="J84" s="16">
        <f t="shared" si="14"/>
        <v>32</v>
      </c>
      <c r="K84" s="16">
        <f t="shared" si="14"/>
        <v>63</v>
      </c>
      <c r="L84" s="16">
        <f t="shared" si="14"/>
        <v>80</v>
      </c>
      <c r="M84" s="16">
        <f t="shared" si="14"/>
        <v>34</v>
      </c>
      <c r="N84" s="16">
        <f t="shared" si="14"/>
        <v>0</v>
      </c>
      <c r="O84" s="16">
        <f t="shared" si="14"/>
        <v>0</v>
      </c>
      <c r="P84" s="16">
        <f t="shared" si="14"/>
        <v>29</v>
      </c>
      <c r="Q84" s="16">
        <f t="shared" si="14"/>
        <v>77</v>
      </c>
      <c r="R84" s="16">
        <f t="shared" si="14"/>
        <v>63</v>
      </c>
      <c r="S84" s="16">
        <f t="shared" si="14"/>
        <v>95</v>
      </c>
      <c r="T84" s="16">
        <f t="shared" si="14"/>
        <v>41</v>
      </c>
      <c r="U84" s="16">
        <f t="shared" si="14"/>
        <v>69</v>
      </c>
      <c r="V84" s="16">
        <f t="shared" si="14"/>
        <v>25</v>
      </c>
      <c r="W84" s="16">
        <f t="shared" si="14"/>
        <v>0</v>
      </c>
      <c r="X84" s="16">
        <f t="shared" si="14"/>
        <v>1</v>
      </c>
      <c r="Y84" s="16">
        <f t="shared" si="14"/>
        <v>113</v>
      </c>
      <c r="Z84" s="16">
        <f t="shared" si="14"/>
        <v>72</v>
      </c>
      <c r="AA84" s="16">
        <f t="shared" si="14"/>
        <v>32</v>
      </c>
      <c r="AB84" s="16">
        <f t="shared" si="14"/>
        <v>0</v>
      </c>
      <c r="AC84" s="16">
        <f t="shared" si="14"/>
        <v>0</v>
      </c>
      <c r="AD84" s="16">
        <f t="shared" si="14"/>
        <v>0</v>
      </c>
      <c r="AE84" s="16">
        <f t="shared" si="14"/>
        <v>14</v>
      </c>
      <c r="AF84" s="16">
        <f t="shared" si="14"/>
        <v>78</v>
      </c>
      <c r="AG84" s="16">
        <f t="shared" si="14"/>
        <v>52</v>
      </c>
      <c r="AH84" s="16">
        <f t="shared" si="14"/>
        <v>48</v>
      </c>
      <c r="AI84" s="16">
        <f t="shared" si="14"/>
        <v>0</v>
      </c>
      <c r="AJ84" s="15"/>
    </row>
    <row r="85" spans="2:36">
      <c r="B85" s="15" t="s">
        <v>16</v>
      </c>
      <c r="C85" s="15"/>
      <c r="D85" s="15"/>
      <c r="E85" s="16">
        <f>E74</f>
        <v>18</v>
      </c>
      <c r="F85" s="16">
        <f t="shared" ref="F85:AI85" si="15">F74</f>
        <v>14</v>
      </c>
      <c r="G85" s="16">
        <f t="shared" si="15"/>
        <v>15</v>
      </c>
      <c r="H85" s="16">
        <f t="shared" si="15"/>
        <v>0</v>
      </c>
      <c r="I85" s="16">
        <f t="shared" si="15"/>
        <v>0</v>
      </c>
      <c r="J85" s="16">
        <f t="shared" si="15"/>
        <v>24</v>
      </c>
      <c r="K85" s="16">
        <f t="shared" si="15"/>
        <v>14</v>
      </c>
      <c r="L85" s="16">
        <f t="shared" si="15"/>
        <v>16</v>
      </c>
      <c r="M85" s="16">
        <f t="shared" si="15"/>
        <v>19</v>
      </c>
      <c r="N85" s="16">
        <f t="shared" si="15"/>
        <v>0</v>
      </c>
      <c r="O85" s="16">
        <f t="shared" si="15"/>
        <v>0</v>
      </c>
      <c r="P85" s="16">
        <f t="shared" si="15"/>
        <v>19</v>
      </c>
      <c r="Q85" s="16">
        <f t="shared" si="15"/>
        <v>6</v>
      </c>
      <c r="R85" s="16">
        <f t="shared" si="15"/>
        <v>15</v>
      </c>
      <c r="S85" s="16">
        <f t="shared" si="15"/>
        <v>18</v>
      </c>
      <c r="T85" s="16">
        <f t="shared" si="15"/>
        <v>17</v>
      </c>
      <c r="U85" s="16">
        <f t="shared" si="15"/>
        <v>16</v>
      </c>
      <c r="V85" s="16">
        <f t="shared" si="15"/>
        <v>3150</v>
      </c>
      <c r="W85" s="16">
        <f t="shared" si="15"/>
        <v>0</v>
      </c>
      <c r="X85" s="16">
        <f t="shared" si="15"/>
        <v>-3130</v>
      </c>
      <c r="Y85" s="16">
        <f t="shared" si="15"/>
        <v>13</v>
      </c>
      <c r="Z85" s="16">
        <f t="shared" si="15"/>
        <v>16</v>
      </c>
      <c r="AA85" s="16">
        <f t="shared" si="15"/>
        <v>16</v>
      </c>
      <c r="AB85" s="16">
        <f t="shared" si="15"/>
        <v>0</v>
      </c>
      <c r="AC85" s="16">
        <f t="shared" si="15"/>
        <v>0</v>
      </c>
      <c r="AD85" s="16">
        <f t="shared" si="15"/>
        <v>0</v>
      </c>
      <c r="AE85" s="16">
        <f t="shared" si="15"/>
        <v>30</v>
      </c>
      <c r="AF85" s="16">
        <f t="shared" si="15"/>
        <v>9</v>
      </c>
      <c r="AG85" s="16">
        <f t="shared" si="15"/>
        <v>12</v>
      </c>
      <c r="AH85" s="16">
        <f t="shared" si="15"/>
        <v>14</v>
      </c>
      <c r="AI85" s="16">
        <f t="shared" si="15"/>
        <v>0</v>
      </c>
      <c r="AJ85" s="15"/>
    </row>
    <row r="86" spans="2:36">
      <c r="B86" s="15" t="s">
        <v>59</v>
      </c>
      <c r="C86" s="16"/>
      <c r="D86" s="16"/>
      <c r="E86" s="16">
        <f>SUM(E87:E90)</f>
        <v>316</v>
      </c>
      <c r="F86" s="16">
        <f t="shared" ref="F86:AI86" si="16">SUM(F87:F90)</f>
        <v>236</v>
      </c>
      <c r="G86" s="16">
        <f t="shared" si="16"/>
        <v>172</v>
      </c>
      <c r="H86" s="16">
        <f t="shared" si="16"/>
        <v>0</v>
      </c>
      <c r="I86" s="16">
        <f t="shared" si="16"/>
        <v>0</v>
      </c>
      <c r="J86" s="16">
        <f t="shared" si="16"/>
        <v>190</v>
      </c>
      <c r="K86" s="16">
        <f t="shared" si="16"/>
        <v>238</v>
      </c>
      <c r="L86" s="16">
        <f t="shared" si="16"/>
        <v>297</v>
      </c>
      <c r="M86" s="16">
        <f t="shared" si="16"/>
        <v>220</v>
      </c>
      <c r="N86" s="16">
        <f t="shared" si="16"/>
        <v>0</v>
      </c>
      <c r="O86" s="16">
        <f t="shared" si="16"/>
        <v>0</v>
      </c>
      <c r="P86" s="16">
        <f t="shared" si="16"/>
        <v>260</v>
      </c>
      <c r="Q86" s="16">
        <f t="shared" si="16"/>
        <v>293</v>
      </c>
      <c r="R86" s="16">
        <f t="shared" si="16"/>
        <v>339</v>
      </c>
      <c r="S86" s="16">
        <f t="shared" si="16"/>
        <v>309</v>
      </c>
      <c r="T86" s="16">
        <f t="shared" si="16"/>
        <v>372</v>
      </c>
      <c r="U86" s="16">
        <f t="shared" si="16"/>
        <v>353</v>
      </c>
      <c r="V86" s="16">
        <f t="shared" si="16"/>
        <v>325</v>
      </c>
      <c r="W86" s="16">
        <f t="shared" si="16"/>
        <v>0</v>
      </c>
      <c r="X86" s="16">
        <f t="shared" si="16"/>
        <v>1</v>
      </c>
      <c r="Y86" s="16">
        <f t="shared" si="16"/>
        <v>245</v>
      </c>
      <c r="Z86" s="16">
        <f t="shared" si="16"/>
        <v>218</v>
      </c>
      <c r="AA86" s="16">
        <f t="shared" si="16"/>
        <v>162</v>
      </c>
      <c r="AB86" s="16">
        <f t="shared" si="16"/>
        <v>0</v>
      </c>
      <c r="AC86" s="16">
        <f t="shared" si="16"/>
        <v>0</v>
      </c>
      <c r="AD86" s="16">
        <f t="shared" si="16"/>
        <v>0</v>
      </c>
      <c r="AE86" s="16">
        <f t="shared" si="16"/>
        <v>99</v>
      </c>
      <c r="AF86" s="16">
        <f t="shared" si="16"/>
        <v>384</v>
      </c>
      <c r="AG86" s="16">
        <f t="shared" si="16"/>
        <v>355</v>
      </c>
      <c r="AH86" s="16">
        <f t="shared" si="16"/>
        <v>241</v>
      </c>
      <c r="AI86" s="16">
        <f t="shared" si="16"/>
        <v>0</v>
      </c>
      <c r="AJ86" s="17">
        <f>SUM(E86:P86)</f>
        <v>1929</v>
      </c>
    </row>
    <row r="87" spans="2:36">
      <c r="B87" s="18" t="s">
        <v>60</v>
      </c>
      <c r="C87" s="16"/>
      <c r="D87" s="16"/>
      <c r="E87" s="16">
        <f>(E64+E65)-E66-E67-E68-E69-E70-E71-E72-E73</f>
        <v>299</v>
      </c>
      <c r="F87" s="16">
        <f t="shared" ref="F87:AI87" si="17">(F64+F65)-F66-F67-F68-F69-F70-F71-F72-F73</f>
        <v>223</v>
      </c>
      <c r="G87" s="16">
        <f t="shared" si="17"/>
        <v>162</v>
      </c>
      <c r="H87" s="16">
        <f t="shared" si="17"/>
        <v>0</v>
      </c>
      <c r="I87" s="16">
        <f t="shared" si="17"/>
        <v>0</v>
      </c>
      <c r="J87" s="16">
        <f t="shared" si="17"/>
        <v>180</v>
      </c>
      <c r="K87" s="16">
        <f t="shared" si="17"/>
        <v>225</v>
      </c>
      <c r="L87" s="16">
        <f t="shared" si="17"/>
        <v>279</v>
      </c>
      <c r="M87" s="16">
        <f t="shared" si="17"/>
        <v>116</v>
      </c>
      <c r="N87" s="16">
        <f t="shared" si="17"/>
        <v>0</v>
      </c>
      <c r="O87" s="16">
        <f t="shared" si="17"/>
        <v>0</v>
      </c>
      <c r="P87" s="16">
        <f t="shared" si="17"/>
        <v>341</v>
      </c>
      <c r="Q87" s="16">
        <f t="shared" si="17"/>
        <v>277</v>
      </c>
      <c r="R87" s="16">
        <f t="shared" si="17"/>
        <v>324</v>
      </c>
      <c r="S87" s="16">
        <f t="shared" si="17"/>
        <v>288</v>
      </c>
      <c r="T87" s="16">
        <f t="shared" si="17"/>
        <v>356</v>
      </c>
      <c r="U87" s="16">
        <f t="shared" si="17"/>
        <v>337</v>
      </c>
      <c r="V87" s="16">
        <f t="shared" si="17"/>
        <v>316</v>
      </c>
      <c r="W87" s="16">
        <f t="shared" si="17"/>
        <v>0</v>
      </c>
      <c r="X87" s="16">
        <f t="shared" si="17"/>
        <v>0</v>
      </c>
      <c r="Y87" s="16">
        <f t="shared" si="17"/>
        <v>222</v>
      </c>
      <c r="Z87" s="16">
        <f t="shared" si="17"/>
        <v>200</v>
      </c>
      <c r="AA87" s="16">
        <f t="shared" si="17"/>
        <v>141</v>
      </c>
      <c r="AB87" s="16">
        <f t="shared" si="17"/>
        <v>0</v>
      </c>
      <c r="AC87" s="16">
        <f t="shared" si="17"/>
        <v>0</v>
      </c>
      <c r="AD87" s="16">
        <f t="shared" si="17"/>
        <v>0</v>
      </c>
      <c r="AE87" s="16">
        <f t="shared" si="17"/>
        <v>92</v>
      </c>
      <c r="AF87" s="16">
        <f t="shared" si="17"/>
        <v>367</v>
      </c>
      <c r="AG87" s="16">
        <f t="shared" si="17"/>
        <v>331</v>
      </c>
      <c r="AH87" s="16">
        <f t="shared" si="17"/>
        <v>225</v>
      </c>
      <c r="AI87" s="16">
        <f t="shared" si="17"/>
        <v>0</v>
      </c>
      <c r="AJ87" s="17"/>
    </row>
    <row r="88" spans="2:36">
      <c r="B88" s="18" t="s">
        <v>52</v>
      </c>
      <c r="C88" s="16"/>
      <c r="D88" s="16"/>
      <c r="E88" s="16">
        <f>E66</f>
        <v>0</v>
      </c>
      <c r="F88" s="16">
        <f t="shared" ref="F88:AI88" si="18">F66</f>
        <v>0</v>
      </c>
      <c r="G88" s="16">
        <f t="shared" si="18"/>
        <v>0</v>
      </c>
      <c r="H88" s="16">
        <f t="shared" si="18"/>
        <v>0</v>
      </c>
      <c r="I88" s="16">
        <f t="shared" si="18"/>
        <v>0</v>
      </c>
      <c r="J88" s="16">
        <f t="shared" si="18"/>
        <v>0</v>
      </c>
      <c r="K88" s="16">
        <f t="shared" si="18"/>
        <v>0</v>
      </c>
      <c r="L88" s="16">
        <f t="shared" si="18"/>
        <v>0</v>
      </c>
      <c r="M88" s="16">
        <f t="shared" si="18"/>
        <v>0</v>
      </c>
      <c r="N88" s="16">
        <f t="shared" si="18"/>
        <v>0</v>
      </c>
      <c r="O88" s="16">
        <f t="shared" si="18"/>
        <v>0</v>
      </c>
      <c r="P88" s="16">
        <f t="shared" si="18"/>
        <v>0</v>
      </c>
      <c r="Q88" s="16">
        <f t="shared" si="18"/>
        <v>0</v>
      </c>
      <c r="R88" s="16">
        <f t="shared" si="18"/>
        <v>0</v>
      </c>
      <c r="S88" s="16">
        <f t="shared" si="18"/>
        <v>0</v>
      </c>
      <c r="T88" s="16">
        <f t="shared" si="18"/>
        <v>0</v>
      </c>
      <c r="U88" s="16">
        <f t="shared" si="18"/>
        <v>0</v>
      </c>
      <c r="V88" s="16">
        <f t="shared" si="18"/>
        <v>0</v>
      </c>
      <c r="W88" s="16">
        <f t="shared" si="18"/>
        <v>0</v>
      </c>
      <c r="X88" s="16">
        <f t="shared" si="18"/>
        <v>0</v>
      </c>
      <c r="Y88" s="16">
        <f t="shared" si="18"/>
        <v>0</v>
      </c>
      <c r="Z88" s="16">
        <f t="shared" si="18"/>
        <v>0</v>
      </c>
      <c r="AA88" s="16">
        <f t="shared" si="18"/>
        <v>0</v>
      </c>
      <c r="AB88" s="16">
        <f t="shared" si="18"/>
        <v>0</v>
      </c>
      <c r="AC88" s="16">
        <f t="shared" si="18"/>
        <v>0</v>
      </c>
      <c r="AD88" s="16">
        <f t="shared" si="18"/>
        <v>0</v>
      </c>
      <c r="AE88" s="16">
        <f t="shared" si="18"/>
        <v>0</v>
      </c>
      <c r="AF88" s="16">
        <f t="shared" si="18"/>
        <v>0</v>
      </c>
      <c r="AG88" s="16">
        <f t="shared" si="18"/>
        <v>0</v>
      </c>
      <c r="AH88" s="16">
        <f t="shared" si="18"/>
        <v>0</v>
      </c>
      <c r="AI88" s="16">
        <f t="shared" si="18"/>
        <v>0</v>
      </c>
      <c r="AJ88" s="17"/>
    </row>
    <row r="89" spans="2:36">
      <c r="B89" s="18" t="s">
        <v>63</v>
      </c>
      <c r="C89" s="36"/>
      <c r="D89" s="16"/>
      <c r="E89" s="16">
        <f>E72</f>
        <v>3</v>
      </c>
      <c r="F89" s="16">
        <f t="shared" ref="F89:AI89" si="19">F72</f>
        <v>3</v>
      </c>
      <c r="G89" s="16">
        <f t="shared" si="19"/>
        <v>4</v>
      </c>
      <c r="H89" s="16">
        <f t="shared" si="19"/>
        <v>0</v>
      </c>
      <c r="I89" s="16">
        <f t="shared" si="19"/>
        <v>0</v>
      </c>
      <c r="J89" s="16">
        <f t="shared" si="19"/>
        <v>3</v>
      </c>
      <c r="K89" s="16">
        <f t="shared" si="19"/>
        <v>3</v>
      </c>
      <c r="L89" s="16">
        <f t="shared" si="19"/>
        <v>5</v>
      </c>
      <c r="M89" s="16">
        <f t="shared" si="19"/>
        <v>3</v>
      </c>
      <c r="N89" s="16">
        <f t="shared" si="19"/>
        <v>0</v>
      </c>
      <c r="O89" s="16">
        <f t="shared" si="19"/>
        <v>0</v>
      </c>
      <c r="P89" s="16">
        <f t="shared" si="19"/>
        <v>3</v>
      </c>
      <c r="Q89" s="16">
        <f t="shared" si="19"/>
        <v>5</v>
      </c>
      <c r="R89" s="16">
        <f t="shared" si="19"/>
        <v>3</v>
      </c>
      <c r="S89" s="16">
        <f t="shared" si="19"/>
        <v>5</v>
      </c>
      <c r="T89" s="16">
        <f t="shared" si="19"/>
        <v>3</v>
      </c>
      <c r="U89" s="16">
        <f t="shared" si="19"/>
        <v>3</v>
      </c>
      <c r="V89" s="16">
        <f t="shared" si="19"/>
        <v>2</v>
      </c>
      <c r="W89" s="16">
        <f t="shared" si="19"/>
        <v>0</v>
      </c>
      <c r="X89" s="16">
        <f t="shared" si="19"/>
        <v>0</v>
      </c>
      <c r="Y89" s="16">
        <f t="shared" si="19"/>
        <v>5</v>
      </c>
      <c r="Z89" s="16">
        <f t="shared" si="19"/>
        <v>5</v>
      </c>
      <c r="AA89" s="16">
        <f t="shared" si="19"/>
        <v>8</v>
      </c>
      <c r="AB89" s="16">
        <f t="shared" si="19"/>
        <v>0</v>
      </c>
      <c r="AC89" s="16">
        <f t="shared" si="19"/>
        <v>0</v>
      </c>
      <c r="AD89" s="16">
        <f t="shared" si="19"/>
        <v>0</v>
      </c>
      <c r="AE89" s="16">
        <f t="shared" si="19"/>
        <v>2</v>
      </c>
      <c r="AF89" s="16">
        <f t="shared" si="19"/>
        <v>7</v>
      </c>
      <c r="AG89" s="16">
        <f t="shared" si="19"/>
        <v>3</v>
      </c>
      <c r="AH89" s="16">
        <f t="shared" si="19"/>
        <v>4</v>
      </c>
      <c r="AI89" s="16">
        <f t="shared" si="19"/>
        <v>0</v>
      </c>
      <c r="AJ89" s="17"/>
    </row>
    <row r="90" spans="2:36">
      <c r="B90" s="18" t="s">
        <v>62</v>
      </c>
      <c r="C90" s="36"/>
      <c r="D90" s="16"/>
      <c r="E90" s="16">
        <f>E71</f>
        <v>14</v>
      </c>
      <c r="F90" s="16">
        <f t="shared" ref="F90:AI90" si="20">F71</f>
        <v>10</v>
      </c>
      <c r="G90" s="16">
        <f t="shared" si="20"/>
        <v>6</v>
      </c>
      <c r="H90" s="16">
        <f t="shared" si="20"/>
        <v>0</v>
      </c>
      <c r="I90" s="16">
        <f t="shared" si="20"/>
        <v>0</v>
      </c>
      <c r="J90" s="16">
        <f t="shared" si="20"/>
        <v>7</v>
      </c>
      <c r="K90" s="16">
        <f t="shared" si="20"/>
        <v>10</v>
      </c>
      <c r="L90" s="16">
        <f t="shared" si="20"/>
        <v>13</v>
      </c>
      <c r="M90" s="16">
        <f t="shared" si="20"/>
        <v>101</v>
      </c>
      <c r="N90" s="16">
        <f t="shared" si="20"/>
        <v>0</v>
      </c>
      <c r="O90" s="16">
        <f t="shared" si="20"/>
        <v>0</v>
      </c>
      <c r="P90" s="16">
        <f t="shared" si="20"/>
        <v>-84</v>
      </c>
      <c r="Q90" s="16">
        <f t="shared" si="20"/>
        <v>11</v>
      </c>
      <c r="R90" s="16">
        <f t="shared" si="20"/>
        <v>12</v>
      </c>
      <c r="S90" s="16">
        <f t="shared" si="20"/>
        <v>16</v>
      </c>
      <c r="T90" s="16">
        <f t="shared" si="20"/>
        <v>13</v>
      </c>
      <c r="U90" s="16">
        <f t="shared" si="20"/>
        <v>13</v>
      </c>
      <c r="V90" s="16">
        <f t="shared" si="20"/>
        <v>7</v>
      </c>
      <c r="W90" s="16">
        <f t="shared" si="20"/>
        <v>0</v>
      </c>
      <c r="X90" s="16">
        <f t="shared" si="20"/>
        <v>1</v>
      </c>
      <c r="Y90" s="16">
        <f t="shared" si="20"/>
        <v>18</v>
      </c>
      <c r="Z90" s="16">
        <f t="shared" si="20"/>
        <v>13</v>
      </c>
      <c r="AA90" s="16">
        <f t="shared" si="20"/>
        <v>13</v>
      </c>
      <c r="AB90" s="16">
        <f t="shared" si="20"/>
        <v>0</v>
      </c>
      <c r="AC90" s="16">
        <f t="shared" si="20"/>
        <v>0</v>
      </c>
      <c r="AD90" s="16">
        <f t="shared" si="20"/>
        <v>0</v>
      </c>
      <c r="AE90" s="16">
        <f t="shared" si="20"/>
        <v>5</v>
      </c>
      <c r="AF90" s="16">
        <f t="shared" si="20"/>
        <v>10</v>
      </c>
      <c r="AG90" s="16">
        <f t="shared" si="20"/>
        <v>21</v>
      </c>
      <c r="AH90" s="16">
        <f t="shared" si="20"/>
        <v>12</v>
      </c>
      <c r="AI90" s="16">
        <f t="shared" si="20"/>
        <v>0</v>
      </c>
      <c r="AJ90" s="17"/>
    </row>
    <row r="91" spans="2:36">
      <c r="B91" s="18" t="s">
        <v>141</v>
      </c>
      <c r="C91" s="16"/>
      <c r="D91" s="16"/>
      <c r="E91" s="16">
        <f>E73</f>
        <v>0</v>
      </c>
      <c r="F91" s="16">
        <f t="shared" ref="F91:AI91" si="21">F73</f>
        <v>0</v>
      </c>
      <c r="G91" s="16">
        <f t="shared" si="21"/>
        <v>0</v>
      </c>
      <c r="H91" s="16">
        <f t="shared" si="21"/>
        <v>0</v>
      </c>
      <c r="I91" s="16">
        <f t="shared" si="21"/>
        <v>0</v>
      </c>
      <c r="J91" s="16">
        <f t="shared" si="21"/>
        <v>0</v>
      </c>
      <c r="K91" s="16">
        <f t="shared" si="21"/>
        <v>0</v>
      </c>
      <c r="L91" s="16">
        <f t="shared" si="21"/>
        <v>0</v>
      </c>
      <c r="M91" s="16">
        <f t="shared" si="21"/>
        <v>0</v>
      </c>
      <c r="N91" s="16">
        <f t="shared" si="21"/>
        <v>0</v>
      </c>
      <c r="O91" s="16">
        <f t="shared" si="21"/>
        <v>0</v>
      </c>
      <c r="P91" s="16">
        <f t="shared" si="21"/>
        <v>0</v>
      </c>
      <c r="Q91" s="16">
        <f t="shared" si="21"/>
        <v>0</v>
      </c>
      <c r="R91" s="16">
        <f t="shared" si="21"/>
        <v>0</v>
      </c>
      <c r="S91" s="16">
        <f t="shared" si="21"/>
        <v>0</v>
      </c>
      <c r="T91" s="16">
        <f t="shared" si="21"/>
        <v>0</v>
      </c>
      <c r="U91" s="16">
        <f t="shared" si="21"/>
        <v>0</v>
      </c>
      <c r="V91" s="16">
        <f t="shared" si="21"/>
        <v>0</v>
      </c>
      <c r="W91" s="16">
        <f t="shared" si="21"/>
        <v>0</v>
      </c>
      <c r="X91" s="16">
        <f t="shared" si="21"/>
        <v>0</v>
      </c>
      <c r="Y91" s="16">
        <f t="shared" si="21"/>
        <v>0</v>
      </c>
      <c r="Z91" s="16">
        <f t="shared" si="21"/>
        <v>0</v>
      </c>
      <c r="AA91" s="16">
        <f t="shared" si="21"/>
        <v>0</v>
      </c>
      <c r="AB91" s="16">
        <f t="shared" si="21"/>
        <v>0</v>
      </c>
      <c r="AC91" s="16">
        <f t="shared" si="21"/>
        <v>0</v>
      </c>
      <c r="AD91" s="16">
        <f t="shared" si="21"/>
        <v>0</v>
      </c>
      <c r="AE91" s="16">
        <f t="shared" si="21"/>
        <v>0</v>
      </c>
      <c r="AF91" s="16">
        <f t="shared" si="21"/>
        <v>0</v>
      </c>
      <c r="AG91" s="16">
        <f t="shared" si="21"/>
        <v>0</v>
      </c>
      <c r="AH91" s="16">
        <f t="shared" si="21"/>
        <v>0</v>
      </c>
      <c r="AI91" s="16">
        <f t="shared" si="21"/>
        <v>0</v>
      </c>
      <c r="AJ91" s="17"/>
    </row>
    <row r="92" spans="2:36">
      <c r="B92" s="15" t="s">
        <v>61</v>
      </c>
      <c r="C92" s="16"/>
      <c r="D92" s="16"/>
      <c r="E92" s="16">
        <f>SUM(E93:E96)</f>
        <v>8</v>
      </c>
      <c r="F92" s="16">
        <f t="shared" ref="F92:AI92" si="22">SUM(F93:F96)</f>
        <v>59</v>
      </c>
      <c r="G92" s="16">
        <f t="shared" si="22"/>
        <v>28</v>
      </c>
      <c r="H92" s="16">
        <f t="shared" si="22"/>
        <v>0</v>
      </c>
      <c r="I92" s="16">
        <f t="shared" si="22"/>
        <v>0</v>
      </c>
      <c r="J92" s="16">
        <f t="shared" si="22"/>
        <v>39</v>
      </c>
      <c r="K92" s="16">
        <f t="shared" si="22"/>
        <v>7</v>
      </c>
      <c r="L92" s="16">
        <f t="shared" si="22"/>
        <v>36</v>
      </c>
      <c r="M92" s="16">
        <f t="shared" si="22"/>
        <v>54</v>
      </c>
      <c r="N92" s="16">
        <f t="shared" si="22"/>
        <v>0</v>
      </c>
      <c r="O92" s="16">
        <f t="shared" si="22"/>
        <v>0</v>
      </c>
      <c r="P92" s="16">
        <f t="shared" si="22"/>
        <v>24</v>
      </c>
      <c r="Q92" s="16">
        <f t="shared" si="22"/>
        <v>23</v>
      </c>
      <c r="R92" s="16">
        <f t="shared" si="22"/>
        <v>29</v>
      </c>
      <c r="S92" s="16">
        <f t="shared" si="22"/>
        <v>60</v>
      </c>
      <c r="T92" s="16">
        <f t="shared" si="22"/>
        <v>53</v>
      </c>
      <c r="U92" s="16">
        <f t="shared" si="22"/>
        <v>14</v>
      </c>
      <c r="V92" s="16">
        <f t="shared" si="22"/>
        <v>11</v>
      </c>
      <c r="W92" s="16">
        <f t="shared" si="22"/>
        <v>0</v>
      </c>
      <c r="X92" s="16">
        <f t="shared" si="22"/>
        <v>1</v>
      </c>
      <c r="Y92" s="16">
        <f t="shared" si="22"/>
        <v>56</v>
      </c>
      <c r="Z92" s="16">
        <f t="shared" si="22"/>
        <v>47</v>
      </c>
      <c r="AA92" s="16">
        <f t="shared" si="22"/>
        <v>40</v>
      </c>
      <c r="AB92" s="16">
        <f t="shared" si="22"/>
        <v>0</v>
      </c>
      <c r="AC92" s="16">
        <f t="shared" si="22"/>
        <v>0</v>
      </c>
      <c r="AD92" s="16">
        <f t="shared" si="22"/>
        <v>0</v>
      </c>
      <c r="AE92" s="16">
        <f t="shared" si="22"/>
        <v>49</v>
      </c>
      <c r="AF92" s="16">
        <f t="shared" si="22"/>
        <v>40</v>
      </c>
      <c r="AG92" s="16">
        <f t="shared" si="22"/>
        <v>36</v>
      </c>
      <c r="AH92" s="16">
        <f t="shared" si="22"/>
        <v>31</v>
      </c>
      <c r="AI92" s="16">
        <f t="shared" si="22"/>
        <v>0</v>
      </c>
      <c r="AJ92" s="17">
        <f>SUM(E92:P92)</f>
        <v>255</v>
      </c>
    </row>
    <row r="93" spans="2:36">
      <c r="B93" s="18" t="s">
        <v>65</v>
      </c>
      <c r="C93" s="16"/>
      <c r="D93" s="16"/>
      <c r="E93" s="16">
        <f>(E67)</f>
        <v>0</v>
      </c>
      <c r="F93" s="16">
        <f t="shared" ref="F93:AI93" si="23">(F67)</f>
        <v>47</v>
      </c>
      <c r="G93" s="16">
        <f t="shared" si="23"/>
        <v>20</v>
      </c>
      <c r="H93" s="16">
        <f t="shared" si="23"/>
        <v>0</v>
      </c>
      <c r="I93" s="16">
        <f t="shared" si="23"/>
        <v>0</v>
      </c>
      <c r="J93" s="16">
        <f t="shared" si="23"/>
        <v>28</v>
      </c>
      <c r="K93" s="16">
        <f t="shared" si="23"/>
        <v>0</v>
      </c>
      <c r="L93" s="16">
        <f t="shared" si="23"/>
        <v>24</v>
      </c>
      <c r="M93" s="16">
        <f t="shared" si="23"/>
        <v>45</v>
      </c>
      <c r="N93" s="16">
        <f t="shared" si="23"/>
        <v>0</v>
      </c>
      <c r="O93" s="16">
        <f t="shared" si="23"/>
        <v>0</v>
      </c>
      <c r="P93" s="16">
        <f t="shared" si="23"/>
        <v>10</v>
      </c>
      <c r="Q93" s="16">
        <f t="shared" si="23"/>
        <v>23</v>
      </c>
      <c r="R93" s="16">
        <f t="shared" si="23"/>
        <v>17</v>
      </c>
      <c r="S93" s="16">
        <f t="shared" si="23"/>
        <v>47</v>
      </c>
      <c r="T93" s="16">
        <f t="shared" si="23"/>
        <v>45</v>
      </c>
      <c r="U93" s="16">
        <f t="shared" si="23"/>
        <v>5</v>
      </c>
      <c r="V93" s="16">
        <f t="shared" si="23"/>
        <v>0</v>
      </c>
      <c r="W93" s="16">
        <f t="shared" si="23"/>
        <v>0</v>
      </c>
      <c r="X93" s="16">
        <f t="shared" si="23"/>
        <v>0</v>
      </c>
      <c r="Y93" s="16">
        <f t="shared" si="23"/>
        <v>48</v>
      </c>
      <c r="Z93" s="16">
        <f t="shared" si="23"/>
        <v>37</v>
      </c>
      <c r="AA93" s="16">
        <f t="shared" si="23"/>
        <v>33</v>
      </c>
      <c r="AB93" s="16">
        <f t="shared" si="23"/>
        <v>0</v>
      </c>
      <c r="AC93" s="16">
        <f t="shared" si="23"/>
        <v>0</v>
      </c>
      <c r="AD93" s="16">
        <f t="shared" si="23"/>
        <v>0</v>
      </c>
      <c r="AE93" s="16">
        <f t="shared" si="23"/>
        <v>34</v>
      </c>
      <c r="AF93" s="16">
        <f t="shared" si="23"/>
        <v>31</v>
      </c>
      <c r="AG93" s="16">
        <f t="shared" si="23"/>
        <v>24</v>
      </c>
      <c r="AH93" s="16">
        <f t="shared" si="23"/>
        <v>24</v>
      </c>
      <c r="AI93" s="16">
        <f t="shared" si="23"/>
        <v>0</v>
      </c>
      <c r="AJ93" s="17"/>
    </row>
    <row r="94" spans="2:36">
      <c r="B94" s="18" t="s">
        <v>68</v>
      </c>
      <c r="C94" s="16"/>
      <c r="D94" s="16"/>
      <c r="E94" s="16">
        <f>E69</f>
        <v>7</v>
      </c>
      <c r="F94" s="16">
        <f t="shared" ref="F94:AI94" si="24">F69</f>
        <v>11</v>
      </c>
      <c r="G94" s="16">
        <f t="shared" si="24"/>
        <v>8</v>
      </c>
      <c r="H94" s="16">
        <f t="shared" si="24"/>
        <v>0</v>
      </c>
      <c r="I94" s="16">
        <f t="shared" si="24"/>
        <v>0</v>
      </c>
      <c r="J94" s="16">
        <f t="shared" si="24"/>
        <v>9</v>
      </c>
      <c r="K94" s="16">
        <f t="shared" si="24"/>
        <v>5</v>
      </c>
      <c r="L94" s="16">
        <f t="shared" si="24"/>
        <v>11</v>
      </c>
      <c r="M94" s="16">
        <f t="shared" si="24"/>
        <v>8</v>
      </c>
      <c r="N94" s="16">
        <f t="shared" si="24"/>
        <v>0</v>
      </c>
      <c r="O94" s="16">
        <f t="shared" si="24"/>
        <v>0</v>
      </c>
      <c r="P94" s="16">
        <f t="shared" si="24"/>
        <v>12</v>
      </c>
      <c r="Q94" s="16">
        <f t="shared" si="24"/>
        <v>0</v>
      </c>
      <c r="R94" s="16">
        <f t="shared" si="24"/>
        <v>12</v>
      </c>
      <c r="S94" s="16">
        <f t="shared" si="24"/>
        <v>10</v>
      </c>
      <c r="T94" s="16">
        <f t="shared" si="24"/>
        <v>7</v>
      </c>
      <c r="U94" s="16">
        <f t="shared" si="24"/>
        <v>8</v>
      </c>
      <c r="V94" s="16">
        <f t="shared" si="24"/>
        <v>10</v>
      </c>
      <c r="W94" s="16">
        <f t="shared" si="24"/>
        <v>0</v>
      </c>
      <c r="X94" s="16">
        <f t="shared" si="24"/>
        <v>0</v>
      </c>
      <c r="Y94" s="16">
        <f t="shared" si="24"/>
        <v>7</v>
      </c>
      <c r="Z94" s="16">
        <f t="shared" si="24"/>
        <v>10</v>
      </c>
      <c r="AA94" s="16">
        <f t="shared" si="24"/>
        <v>6</v>
      </c>
      <c r="AB94" s="16">
        <f t="shared" si="24"/>
        <v>0</v>
      </c>
      <c r="AC94" s="16">
        <f t="shared" si="24"/>
        <v>0</v>
      </c>
      <c r="AD94" s="16">
        <f t="shared" si="24"/>
        <v>0</v>
      </c>
      <c r="AE94" s="16">
        <f t="shared" si="24"/>
        <v>13</v>
      </c>
      <c r="AF94" s="16">
        <f t="shared" si="24"/>
        <v>8</v>
      </c>
      <c r="AG94" s="16">
        <f t="shared" si="24"/>
        <v>10</v>
      </c>
      <c r="AH94" s="16">
        <f t="shared" si="24"/>
        <v>6</v>
      </c>
      <c r="AI94" s="16">
        <f t="shared" si="24"/>
        <v>0</v>
      </c>
      <c r="AJ94" s="17"/>
    </row>
    <row r="95" spans="2:36">
      <c r="B95" s="18" t="s">
        <v>96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7"/>
    </row>
    <row r="96" spans="2:36">
      <c r="B96" s="18" t="s">
        <v>69</v>
      </c>
      <c r="C96" s="16"/>
      <c r="D96" s="16"/>
      <c r="E96" s="16">
        <f>E70</f>
        <v>1</v>
      </c>
      <c r="F96" s="16">
        <f t="shared" ref="F96:AI96" si="25">F70</f>
        <v>1</v>
      </c>
      <c r="G96" s="16">
        <f t="shared" si="25"/>
        <v>0</v>
      </c>
      <c r="H96" s="16">
        <f t="shared" si="25"/>
        <v>0</v>
      </c>
      <c r="I96" s="16">
        <f t="shared" si="25"/>
        <v>0</v>
      </c>
      <c r="J96" s="16">
        <f t="shared" si="25"/>
        <v>2</v>
      </c>
      <c r="K96" s="16">
        <f t="shared" si="25"/>
        <v>2</v>
      </c>
      <c r="L96" s="16">
        <f t="shared" si="25"/>
        <v>1</v>
      </c>
      <c r="M96" s="16">
        <f t="shared" si="25"/>
        <v>1</v>
      </c>
      <c r="N96" s="16">
        <f t="shared" si="25"/>
        <v>0</v>
      </c>
      <c r="O96" s="16">
        <f t="shared" si="25"/>
        <v>0</v>
      </c>
      <c r="P96" s="16">
        <f t="shared" si="25"/>
        <v>2</v>
      </c>
      <c r="Q96" s="16">
        <f t="shared" si="25"/>
        <v>0</v>
      </c>
      <c r="R96" s="16">
        <f t="shared" si="25"/>
        <v>0</v>
      </c>
      <c r="S96" s="16">
        <f t="shared" si="25"/>
        <v>3</v>
      </c>
      <c r="T96" s="16">
        <f t="shared" si="25"/>
        <v>1</v>
      </c>
      <c r="U96" s="16">
        <f t="shared" si="25"/>
        <v>1</v>
      </c>
      <c r="V96" s="16">
        <f t="shared" si="25"/>
        <v>1</v>
      </c>
      <c r="W96" s="16">
        <f t="shared" si="25"/>
        <v>0</v>
      </c>
      <c r="X96" s="16">
        <f t="shared" si="25"/>
        <v>1</v>
      </c>
      <c r="Y96" s="16">
        <f t="shared" si="25"/>
        <v>1</v>
      </c>
      <c r="Z96" s="16">
        <f t="shared" si="25"/>
        <v>0</v>
      </c>
      <c r="AA96" s="16">
        <f t="shared" si="25"/>
        <v>1</v>
      </c>
      <c r="AB96" s="16">
        <f t="shared" si="25"/>
        <v>0</v>
      </c>
      <c r="AC96" s="16">
        <f t="shared" si="25"/>
        <v>0</v>
      </c>
      <c r="AD96" s="16">
        <f t="shared" si="25"/>
        <v>0</v>
      </c>
      <c r="AE96" s="16">
        <f t="shared" si="25"/>
        <v>2</v>
      </c>
      <c r="AF96" s="16">
        <f t="shared" si="25"/>
        <v>1</v>
      </c>
      <c r="AG96" s="16">
        <f t="shared" si="25"/>
        <v>2</v>
      </c>
      <c r="AH96" s="16">
        <f t="shared" si="25"/>
        <v>1</v>
      </c>
      <c r="AI96" s="16">
        <f t="shared" si="25"/>
        <v>0</v>
      </c>
      <c r="AJ96" s="17"/>
    </row>
    <row r="97" spans="1:36">
      <c r="A97" s="3" t="s">
        <v>120</v>
      </c>
      <c r="B97" s="15" t="s">
        <v>72</v>
      </c>
      <c r="C97" s="16"/>
      <c r="D97" s="16"/>
      <c r="E97" s="16">
        <f>SUM(E98:E99)</f>
        <v>-11</v>
      </c>
      <c r="F97" s="16">
        <f t="shared" ref="F97:AI97" si="26">SUM(F98:F99)</f>
        <v>-7</v>
      </c>
      <c r="G97" s="16">
        <f t="shared" si="26"/>
        <v>-8</v>
      </c>
      <c r="H97" s="16">
        <f t="shared" si="26"/>
        <v>0</v>
      </c>
      <c r="I97" s="16">
        <f t="shared" si="26"/>
        <v>0</v>
      </c>
      <c r="J97" s="16">
        <f t="shared" si="26"/>
        <v>-9</v>
      </c>
      <c r="K97" s="16">
        <f t="shared" si="26"/>
        <v>29</v>
      </c>
      <c r="L97" s="16">
        <f t="shared" si="26"/>
        <v>-0.16960076960081238</v>
      </c>
      <c r="M97" s="16">
        <f t="shared" si="26"/>
        <v>-134</v>
      </c>
      <c r="N97" s="16">
        <f t="shared" si="26"/>
        <v>0</v>
      </c>
      <c r="O97" s="16">
        <f t="shared" si="26"/>
        <v>0</v>
      </c>
      <c r="P97" s="16">
        <f t="shared" si="26"/>
        <v>-41.568593409256231</v>
      </c>
      <c r="Q97" s="16">
        <f t="shared" si="26"/>
        <v>54.887175987943841</v>
      </c>
      <c r="R97" s="16">
        <f t="shared" si="26"/>
        <v>-14.428458417850123</v>
      </c>
      <c r="S97" s="16">
        <f t="shared" si="26"/>
        <v>29.529795918367533</v>
      </c>
      <c r="T97" s="16">
        <f t="shared" si="26"/>
        <v>-59.485066162571037</v>
      </c>
      <c r="U97" s="16">
        <f t="shared" si="26"/>
        <v>-22.941643059490087</v>
      </c>
      <c r="V97" s="16">
        <f t="shared" si="26"/>
        <v>-5</v>
      </c>
      <c r="W97" s="16">
        <f t="shared" si="26"/>
        <v>0</v>
      </c>
      <c r="X97" s="16">
        <f t="shared" si="26"/>
        <v>-37.452965982568358</v>
      </c>
      <c r="Y97" s="16">
        <f t="shared" si="26"/>
        <v>44.671611253196318</v>
      </c>
      <c r="Z97" s="16">
        <f t="shared" si="26"/>
        <v>-6.1360682372055244</v>
      </c>
      <c r="AA97" s="16">
        <f t="shared" si="26"/>
        <v>-33.567530224524546</v>
      </c>
      <c r="AB97" s="16">
        <f t="shared" si="26"/>
        <v>0</v>
      </c>
      <c r="AC97" s="16">
        <f t="shared" si="26"/>
        <v>0</v>
      </c>
      <c r="AD97" s="16">
        <f t="shared" si="26"/>
        <v>0</v>
      </c>
      <c r="AE97" s="16">
        <f t="shared" si="26"/>
        <v>-83.306585043017861</v>
      </c>
      <c r="AF97" s="16">
        <f t="shared" si="26"/>
        <v>-38.618418201517613</v>
      </c>
      <c r="AG97" s="16">
        <f t="shared" si="26"/>
        <v>-34.33333333333303</v>
      </c>
      <c r="AH97" s="16">
        <f t="shared" si="26"/>
        <v>-22</v>
      </c>
      <c r="AI97" s="16">
        <f t="shared" si="26"/>
        <v>0</v>
      </c>
      <c r="AJ97" s="17">
        <f>SUM(E97:P97)</f>
        <v>-181.73819417885704</v>
      </c>
    </row>
    <row r="98" spans="1:36">
      <c r="B98" s="18" t="s">
        <v>73</v>
      </c>
      <c r="C98" s="16"/>
      <c r="D98" s="16"/>
      <c r="E98" s="16">
        <f>E60-E61-E62-E63</f>
        <v>-32.799999999999272</v>
      </c>
      <c r="F98" s="16">
        <f t="shared" ref="F98:AI98" si="27">F60-F61-F62-F63</f>
        <v>-26.600000000000364</v>
      </c>
      <c r="G98" s="16">
        <f t="shared" si="27"/>
        <v>-34.799999999999272</v>
      </c>
      <c r="H98" s="16">
        <f t="shared" si="27"/>
        <v>0</v>
      </c>
      <c r="I98" s="16">
        <f t="shared" si="27"/>
        <v>0</v>
      </c>
      <c r="J98" s="16">
        <f t="shared" si="27"/>
        <v>-29.100000000000364</v>
      </c>
      <c r="K98" s="16">
        <f t="shared" si="27"/>
        <v>0.6000000000003638</v>
      </c>
      <c r="L98" s="16">
        <f t="shared" si="27"/>
        <v>-31.600000000000364</v>
      </c>
      <c r="M98" s="16">
        <f t="shared" si="27"/>
        <v>-134</v>
      </c>
      <c r="N98" s="16">
        <f t="shared" si="27"/>
        <v>0</v>
      </c>
      <c r="O98" s="16">
        <f t="shared" si="27"/>
        <v>0</v>
      </c>
      <c r="P98" s="16">
        <f t="shared" si="27"/>
        <v>-97.100000000000364</v>
      </c>
      <c r="Q98" s="16">
        <f t="shared" si="27"/>
        <v>26.100000000000364</v>
      </c>
      <c r="R98" s="16">
        <f t="shared" si="27"/>
        <v>-48.700000000000728</v>
      </c>
      <c r="S98" s="16">
        <f t="shared" si="27"/>
        <v>2.2000000000007276</v>
      </c>
      <c r="T98" s="16">
        <f t="shared" si="27"/>
        <v>-94.300000000001091</v>
      </c>
      <c r="U98" s="16">
        <f t="shared" si="27"/>
        <v>-50.5</v>
      </c>
      <c r="V98" s="16">
        <f t="shared" si="27"/>
        <v>-5</v>
      </c>
      <c r="W98" s="16">
        <f t="shared" si="27"/>
        <v>0</v>
      </c>
      <c r="X98" s="16">
        <f t="shared" si="27"/>
        <v>-44.599999999998545</v>
      </c>
      <c r="Y98" s="16">
        <f t="shared" si="27"/>
        <v>26.699999999998909</v>
      </c>
      <c r="Z98" s="16">
        <f t="shared" si="27"/>
        <v>-23.5</v>
      </c>
      <c r="AA98" s="16">
        <f t="shared" si="27"/>
        <v>-40.799999999999272</v>
      </c>
      <c r="AB98" s="16">
        <f t="shared" si="27"/>
        <v>0</v>
      </c>
      <c r="AC98" s="16">
        <f t="shared" si="27"/>
        <v>0</v>
      </c>
      <c r="AD98" s="16">
        <f t="shared" si="27"/>
        <v>0</v>
      </c>
      <c r="AE98" s="16">
        <f t="shared" si="27"/>
        <v>-89.5</v>
      </c>
      <c r="AF98" s="16">
        <f t="shared" si="27"/>
        <v>-47.300000000001091</v>
      </c>
      <c r="AG98" s="16">
        <f t="shared" si="27"/>
        <v>-61.199999999998909</v>
      </c>
      <c r="AH98" s="16">
        <f t="shared" si="27"/>
        <v>-37.5</v>
      </c>
      <c r="AI98" s="16">
        <f t="shared" si="27"/>
        <v>0</v>
      </c>
      <c r="AJ98" s="17"/>
    </row>
    <row r="99" spans="1:36">
      <c r="B99" s="18" t="s">
        <v>74</v>
      </c>
      <c r="C99" s="36">
        <v>0.75</v>
      </c>
      <c r="D99" s="16"/>
      <c r="E99" s="16">
        <f>E61-E103</f>
        <v>21.799999999999272</v>
      </c>
      <c r="F99" s="16">
        <f t="shared" ref="F99:AI99" si="28">F61-F103</f>
        <v>19.600000000000364</v>
      </c>
      <c r="G99" s="16">
        <f t="shared" si="28"/>
        <v>26.799999999999272</v>
      </c>
      <c r="H99" s="16">
        <f t="shared" si="28"/>
        <v>0</v>
      </c>
      <c r="I99" s="16">
        <f t="shared" si="28"/>
        <v>0</v>
      </c>
      <c r="J99" s="16">
        <f t="shared" si="28"/>
        <v>20.100000000000364</v>
      </c>
      <c r="K99" s="16">
        <f t="shared" si="28"/>
        <v>28.399999999999636</v>
      </c>
      <c r="L99" s="16">
        <f t="shared" si="28"/>
        <v>31.430399230399551</v>
      </c>
      <c r="M99" s="16">
        <f t="shared" si="28"/>
        <v>0</v>
      </c>
      <c r="N99" s="16">
        <f t="shared" si="28"/>
        <v>0</v>
      </c>
      <c r="O99" s="16">
        <f t="shared" si="28"/>
        <v>0</v>
      </c>
      <c r="P99" s="16">
        <f t="shared" si="28"/>
        <v>55.531406590744133</v>
      </c>
      <c r="Q99" s="16">
        <f t="shared" si="28"/>
        <v>28.787175987943478</v>
      </c>
      <c r="R99" s="16">
        <f t="shared" si="28"/>
        <v>34.271541582150604</v>
      </c>
      <c r="S99" s="16">
        <f t="shared" si="28"/>
        <v>27.329795918366806</v>
      </c>
      <c r="T99" s="16">
        <f t="shared" si="28"/>
        <v>34.814933837430054</v>
      </c>
      <c r="U99" s="16">
        <f t="shared" si="28"/>
        <v>27.558356940509913</v>
      </c>
      <c r="V99" s="16">
        <f t="shared" si="28"/>
        <v>0</v>
      </c>
      <c r="W99" s="16">
        <f t="shared" si="28"/>
        <v>0</v>
      </c>
      <c r="X99" s="16">
        <f t="shared" si="28"/>
        <v>7.1470340174301867</v>
      </c>
      <c r="Y99" s="16">
        <f t="shared" si="28"/>
        <v>17.971611253197405</v>
      </c>
      <c r="Z99" s="16">
        <f t="shared" si="28"/>
        <v>17.363931762794476</v>
      </c>
      <c r="AA99" s="16">
        <f t="shared" si="28"/>
        <v>7.2324697754747262</v>
      </c>
      <c r="AB99" s="16">
        <f t="shared" si="28"/>
        <v>0</v>
      </c>
      <c r="AC99" s="16">
        <f t="shared" si="28"/>
        <v>0</v>
      </c>
      <c r="AD99" s="16">
        <f t="shared" si="28"/>
        <v>0</v>
      </c>
      <c r="AE99" s="16">
        <f t="shared" si="28"/>
        <v>6.1934149569821315</v>
      </c>
      <c r="AF99" s="16">
        <f t="shared" si="28"/>
        <v>8.681581798483478</v>
      </c>
      <c r="AG99" s="16">
        <f t="shared" si="28"/>
        <v>26.866666666665878</v>
      </c>
      <c r="AH99" s="16">
        <f t="shared" si="28"/>
        <v>15.5</v>
      </c>
      <c r="AI99" s="16">
        <f t="shared" si="28"/>
        <v>0</v>
      </c>
      <c r="AJ99" s="17"/>
    </row>
    <row r="100" spans="1:36">
      <c r="B100" s="15" t="s">
        <v>75</v>
      </c>
      <c r="C100" s="16"/>
      <c r="D100" s="16"/>
      <c r="E100" s="16">
        <f>SUM(E101:E103)</f>
        <v>62</v>
      </c>
      <c r="F100" s="16">
        <f t="shared" ref="F100:AI100" si="29">SUM(F101:F103)</f>
        <v>71</v>
      </c>
      <c r="G100" s="16">
        <f t="shared" si="29"/>
        <v>63</v>
      </c>
      <c r="H100" s="16">
        <f t="shared" si="29"/>
        <v>0</v>
      </c>
      <c r="I100" s="16">
        <f t="shared" si="29"/>
        <v>0</v>
      </c>
      <c r="J100" s="16">
        <f t="shared" si="29"/>
        <v>41</v>
      </c>
      <c r="K100" s="16">
        <f t="shared" si="29"/>
        <v>34</v>
      </c>
      <c r="L100" s="16">
        <f t="shared" si="29"/>
        <v>80.169600769600819</v>
      </c>
      <c r="M100" s="16">
        <f t="shared" si="29"/>
        <v>168</v>
      </c>
      <c r="N100" s="16">
        <f t="shared" si="29"/>
        <v>0</v>
      </c>
      <c r="O100" s="16">
        <f t="shared" si="29"/>
        <v>0</v>
      </c>
      <c r="P100" s="16">
        <f t="shared" si="29"/>
        <v>70.568593409256238</v>
      </c>
      <c r="Q100" s="16">
        <f t="shared" si="29"/>
        <v>22.112824012056159</v>
      </c>
      <c r="R100" s="16">
        <f t="shared" si="29"/>
        <v>77.428458417850123</v>
      </c>
      <c r="S100" s="16">
        <f t="shared" si="29"/>
        <v>65.47020408163246</v>
      </c>
      <c r="T100" s="16">
        <f t="shared" si="29"/>
        <v>100.48506616257103</v>
      </c>
      <c r="U100" s="16">
        <f t="shared" si="29"/>
        <v>91.94164305949009</v>
      </c>
      <c r="V100" s="16">
        <f t="shared" si="29"/>
        <v>30</v>
      </c>
      <c r="W100" s="16">
        <f t="shared" si="29"/>
        <v>0</v>
      </c>
      <c r="X100" s="16">
        <f t="shared" si="29"/>
        <v>38.452965982568358</v>
      </c>
      <c r="Y100" s="16">
        <f t="shared" si="29"/>
        <v>68.328388746803682</v>
      </c>
      <c r="Z100" s="16">
        <f t="shared" si="29"/>
        <v>78.136068237205521</v>
      </c>
      <c r="AA100" s="16">
        <f t="shared" si="29"/>
        <v>65.567530224524546</v>
      </c>
      <c r="AB100" s="16">
        <f t="shared" si="29"/>
        <v>0</v>
      </c>
      <c r="AC100" s="16">
        <f t="shared" si="29"/>
        <v>0</v>
      </c>
      <c r="AD100" s="16">
        <f t="shared" si="29"/>
        <v>0</v>
      </c>
      <c r="AE100" s="16">
        <f t="shared" si="29"/>
        <v>97.306585043017861</v>
      </c>
      <c r="AF100" s="16">
        <f t="shared" si="29"/>
        <v>116.61841820151761</v>
      </c>
      <c r="AG100" s="16">
        <f t="shared" si="29"/>
        <v>86.33333333333303</v>
      </c>
      <c r="AH100" s="16">
        <f t="shared" si="29"/>
        <v>70</v>
      </c>
      <c r="AI100" s="16">
        <f t="shared" si="29"/>
        <v>0</v>
      </c>
      <c r="AJ100" s="17"/>
    </row>
    <row r="101" spans="1:36">
      <c r="B101" s="18" t="s">
        <v>66</v>
      </c>
      <c r="C101" s="16"/>
      <c r="D101" s="16"/>
      <c r="E101" s="16">
        <f>E62</f>
        <v>0</v>
      </c>
      <c r="F101" s="16">
        <f t="shared" ref="F101:AI102" si="30">F62</f>
        <v>15</v>
      </c>
      <c r="G101" s="16">
        <f t="shared" si="30"/>
        <v>10</v>
      </c>
      <c r="H101" s="16">
        <f t="shared" si="30"/>
        <v>0</v>
      </c>
      <c r="I101" s="16">
        <f t="shared" si="30"/>
        <v>0</v>
      </c>
      <c r="J101" s="16">
        <f t="shared" si="30"/>
        <v>0</v>
      </c>
      <c r="K101" s="16">
        <f t="shared" si="30"/>
        <v>0</v>
      </c>
      <c r="L101" s="16">
        <f t="shared" si="30"/>
        <v>5</v>
      </c>
      <c r="M101" s="16">
        <f t="shared" si="30"/>
        <v>84</v>
      </c>
      <c r="N101" s="16">
        <f t="shared" si="30"/>
        <v>0</v>
      </c>
      <c r="O101" s="16">
        <f t="shared" si="30"/>
        <v>0</v>
      </c>
      <c r="P101" s="16">
        <f t="shared" si="30"/>
        <v>0</v>
      </c>
      <c r="Q101" s="16">
        <f t="shared" si="30"/>
        <v>9</v>
      </c>
      <c r="R101" s="16">
        <f t="shared" si="30"/>
        <v>8</v>
      </c>
      <c r="S101" s="16">
        <f t="shared" si="30"/>
        <v>14</v>
      </c>
      <c r="T101" s="16">
        <f t="shared" si="30"/>
        <v>14</v>
      </c>
      <c r="U101" s="16">
        <f t="shared" si="30"/>
        <v>3</v>
      </c>
      <c r="V101" s="16">
        <f t="shared" si="30"/>
        <v>0</v>
      </c>
      <c r="W101" s="16">
        <f t="shared" si="30"/>
        <v>0</v>
      </c>
      <c r="X101" s="16">
        <f t="shared" si="30"/>
        <v>1</v>
      </c>
      <c r="Y101" s="16">
        <f t="shared" si="30"/>
        <v>15</v>
      </c>
      <c r="Z101" s="16">
        <f t="shared" si="30"/>
        <v>12</v>
      </c>
      <c r="AA101" s="16">
        <f t="shared" si="30"/>
        <v>10</v>
      </c>
      <c r="AB101" s="16">
        <f t="shared" si="30"/>
        <v>0</v>
      </c>
      <c r="AC101" s="16">
        <f t="shared" si="30"/>
        <v>0</v>
      </c>
      <c r="AD101" s="16">
        <f t="shared" si="30"/>
        <v>0</v>
      </c>
      <c r="AE101" s="16">
        <f t="shared" si="30"/>
        <v>7</v>
      </c>
      <c r="AF101" s="16">
        <f t="shared" si="30"/>
        <v>21</v>
      </c>
      <c r="AG101" s="16">
        <f t="shared" si="30"/>
        <v>12</v>
      </c>
      <c r="AH101" s="16">
        <f t="shared" si="30"/>
        <v>7</v>
      </c>
      <c r="AI101" s="16">
        <f t="shared" si="30"/>
        <v>0</v>
      </c>
      <c r="AJ101" s="17"/>
    </row>
    <row r="102" spans="1:36">
      <c r="B102" s="18" t="s">
        <v>67</v>
      </c>
      <c r="C102" s="16"/>
      <c r="D102" s="16"/>
      <c r="E102" s="16">
        <f>E63</f>
        <v>62</v>
      </c>
      <c r="F102" s="16">
        <f t="shared" si="30"/>
        <v>56</v>
      </c>
      <c r="G102" s="16">
        <f t="shared" si="30"/>
        <v>53</v>
      </c>
      <c r="H102" s="16">
        <f t="shared" si="30"/>
        <v>0</v>
      </c>
      <c r="I102" s="16">
        <f t="shared" si="30"/>
        <v>0</v>
      </c>
      <c r="J102" s="16">
        <f t="shared" si="30"/>
        <v>41</v>
      </c>
      <c r="K102" s="16">
        <f t="shared" si="30"/>
        <v>34</v>
      </c>
      <c r="L102" s="16">
        <f t="shared" si="30"/>
        <v>71</v>
      </c>
      <c r="M102" s="16">
        <f t="shared" si="30"/>
        <v>84</v>
      </c>
      <c r="N102" s="16">
        <f t="shared" si="30"/>
        <v>0</v>
      </c>
      <c r="O102" s="16">
        <f t="shared" si="30"/>
        <v>0</v>
      </c>
      <c r="P102" s="16">
        <f t="shared" si="30"/>
        <v>46</v>
      </c>
      <c r="Q102" s="16">
        <f t="shared" si="30"/>
        <v>1</v>
      </c>
      <c r="R102" s="16">
        <f t="shared" si="30"/>
        <v>54</v>
      </c>
      <c r="S102" s="16">
        <f t="shared" si="30"/>
        <v>42</v>
      </c>
      <c r="T102" s="16">
        <f t="shared" si="30"/>
        <v>81</v>
      </c>
      <c r="U102" s="16">
        <f t="shared" si="30"/>
        <v>76</v>
      </c>
      <c r="V102" s="16">
        <f t="shared" si="30"/>
        <v>30</v>
      </c>
      <c r="W102" s="16">
        <f t="shared" si="30"/>
        <v>0</v>
      </c>
      <c r="X102" s="16">
        <f t="shared" si="30"/>
        <v>0</v>
      </c>
      <c r="Y102" s="16">
        <f t="shared" si="30"/>
        <v>30</v>
      </c>
      <c r="Z102" s="16">
        <f t="shared" si="30"/>
        <v>46</v>
      </c>
      <c r="AA102" s="16">
        <f t="shared" si="30"/>
        <v>40</v>
      </c>
      <c r="AB102" s="16">
        <f t="shared" si="30"/>
        <v>0</v>
      </c>
      <c r="AC102" s="16">
        <f t="shared" si="30"/>
        <v>0</v>
      </c>
      <c r="AD102" s="16">
        <f t="shared" si="30"/>
        <v>0</v>
      </c>
      <c r="AE102" s="16">
        <f t="shared" si="30"/>
        <v>55</v>
      </c>
      <c r="AF102" s="16">
        <f t="shared" si="30"/>
        <v>69</v>
      </c>
      <c r="AG102" s="16">
        <f t="shared" si="30"/>
        <v>64</v>
      </c>
      <c r="AH102" s="16">
        <f t="shared" si="30"/>
        <v>63</v>
      </c>
      <c r="AI102" s="16">
        <f t="shared" si="30"/>
        <v>0</v>
      </c>
      <c r="AJ102" s="17"/>
    </row>
    <row r="103" spans="1:36">
      <c r="B103" s="18" t="s">
        <v>76</v>
      </c>
      <c r="C103" s="36"/>
      <c r="D103" s="16"/>
      <c r="E103" s="16">
        <f>SUM(E104:E106)</f>
        <v>0</v>
      </c>
      <c r="F103" s="16">
        <f t="shared" ref="F103:AI103" si="31">SUM(F104:F106)</f>
        <v>0</v>
      </c>
      <c r="G103" s="16">
        <f t="shared" si="31"/>
        <v>0</v>
      </c>
      <c r="H103" s="16">
        <f t="shared" si="31"/>
        <v>0</v>
      </c>
      <c r="I103" s="16">
        <f t="shared" si="31"/>
        <v>0</v>
      </c>
      <c r="J103" s="16">
        <f t="shared" si="31"/>
        <v>0</v>
      </c>
      <c r="K103" s="16">
        <f t="shared" si="31"/>
        <v>0</v>
      </c>
      <c r="L103" s="16">
        <f t="shared" si="31"/>
        <v>4.1696007696008133</v>
      </c>
      <c r="M103" s="16">
        <f t="shared" si="31"/>
        <v>0</v>
      </c>
      <c r="N103" s="16">
        <f t="shared" si="31"/>
        <v>0</v>
      </c>
      <c r="O103" s="16">
        <f t="shared" si="31"/>
        <v>0</v>
      </c>
      <c r="P103" s="16">
        <f t="shared" si="31"/>
        <v>24.568593409256231</v>
      </c>
      <c r="Q103" s="16">
        <f t="shared" si="31"/>
        <v>12.112824012056157</v>
      </c>
      <c r="R103" s="16">
        <f t="shared" si="31"/>
        <v>15.428458417850127</v>
      </c>
      <c r="S103" s="16">
        <f t="shared" si="31"/>
        <v>9.4702040816324651</v>
      </c>
      <c r="T103" s="16">
        <f t="shared" si="31"/>
        <v>5.4850661625710364</v>
      </c>
      <c r="U103" s="16">
        <f t="shared" si="31"/>
        <v>12.941643059490087</v>
      </c>
      <c r="V103" s="16">
        <f t="shared" si="31"/>
        <v>0</v>
      </c>
      <c r="W103" s="16">
        <f t="shared" si="31"/>
        <v>0</v>
      </c>
      <c r="X103" s="16">
        <f t="shared" si="31"/>
        <v>37.452965982568358</v>
      </c>
      <c r="Y103" s="16">
        <f t="shared" si="31"/>
        <v>23.328388746803686</v>
      </c>
      <c r="Z103" s="16">
        <f t="shared" si="31"/>
        <v>20.136068237205524</v>
      </c>
      <c r="AA103" s="16">
        <f t="shared" si="31"/>
        <v>15.567530224524546</v>
      </c>
      <c r="AB103" s="16">
        <f t="shared" si="31"/>
        <v>0</v>
      </c>
      <c r="AC103" s="16">
        <f t="shared" si="31"/>
        <v>0</v>
      </c>
      <c r="AD103" s="16">
        <f t="shared" si="31"/>
        <v>0</v>
      </c>
      <c r="AE103" s="16">
        <f t="shared" si="31"/>
        <v>35.306585043017868</v>
      </c>
      <c r="AF103" s="16">
        <f t="shared" si="31"/>
        <v>26.618418201517613</v>
      </c>
      <c r="AG103" s="16">
        <f t="shared" si="31"/>
        <v>10.33333333333303</v>
      </c>
      <c r="AH103" s="16">
        <f t="shared" si="31"/>
        <v>0</v>
      </c>
      <c r="AI103" s="16">
        <f t="shared" si="31"/>
        <v>0</v>
      </c>
      <c r="AJ103" s="17"/>
    </row>
    <row r="104" spans="1:36">
      <c r="B104" s="40" t="s">
        <v>117</v>
      </c>
      <c r="C104" s="36"/>
      <c r="D104" s="16"/>
      <c r="E104" s="16">
        <f>IFERROR(('[1]FEBRUARI 2019'!D$89/'[1]FEBRUARI 2019'!D$86)*E61,0)</f>
        <v>0</v>
      </c>
      <c r="F104" s="16">
        <f>IFERROR(('[1]FEBRUARI 2019'!E$89/'[1]FEBRUARI 2019'!E$86)*F61,0)</f>
        <v>0</v>
      </c>
      <c r="G104" s="16">
        <f>IFERROR(('[1]FEBRUARI 2019'!F$89/'[1]FEBRUARI 2019'!F$86)*G61,0)</f>
        <v>0</v>
      </c>
      <c r="H104" s="16">
        <f>IFERROR(('[1]FEBRUARI 2019'!G$89/'[1]FEBRUARI 2019'!G$86)*H61,0)</f>
        <v>0</v>
      </c>
      <c r="I104" s="16">
        <f>IFERROR(('[1]FEBRUARI 2019'!H$89/'[1]FEBRUARI 2019'!H$86)*I61,0)</f>
        <v>0</v>
      </c>
      <c r="J104" s="16">
        <f>IFERROR(('[1]FEBRUARI 2019'!I$89/'[1]FEBRUARI 2019'!I$86)*J61,0)</f>
        <v>0</v>
      </c>
      <c r="K104" s="16">
        <f>IFERROR(('[1]FEBRUARI 2019'!J$89/'[1]FEBRUARI 2019'!J$86)*K61,0)</f>
        <v>0</v>
      </c>
      <c r="L104" s="16">
        <f>IFERROR(('[1]FEBRUARI 2019'!K$89/'[1]FEBRUARI 2019'!K$86)*L61,0)</f>
        <v>0</v>
      </c>
      <c r="M104" s="16">
        <f>IFERROR(('[1]FEBRUARI 2019'!L$89/'[1]FEBRUARI 2019'!L$86)*M61,0)</f>
        <v>0</v>
      </c>
      <c r="N104" s="16">
        <f>IFERROR(('[1]FEBRUARI 2019'!M$89/'[1]FEBRUARI 2019'!M$86)*N61,0)</f>
        <v>0</v>
      </c>
      <c r="O104" s="16">
        <f>IFERROR(('[1]FEBRUARI 2019'!N$89/'[1]FEBRUARI 2019'!N$86)*O61,0)</f>
        <v>0</v>
      </c>
      <c r="P104" s="16">
        <f>IFERROR(('[1]FEBRUARI 2019'!O$89/'[1]FEBRUARI 2019'!O$86)*P61,0)</f>
        <v>22.865473709716607</v>
      </c>
      <c r="Q104" s="16">
        <f>IFERROR(('[1]FEBRUARI 2019'!P$89/'[1]FEBRUARI 2019'!P$86)*Q61,0)</f>
        <v>10.993073509711893</v>
      </c>
      <c r="R104" s="16">
        <f>IFERROR(('[1]FEBRUARI 2019'!Q$89/'[1]FEBRUARI 2019'!Q$86)*R61,0)</f>
        <v>12.66334685598396</v>
      </c>
      <c r="S104" s="16">
        <f>IFERROR(('[1]FEBRUARI 2019'!R$89/'[1]FEBRUARI 2019'!R$86)*S61,0)</f>
        <v>8.6620408163263587</v>
      </c>
      <c r="T104" s="16">
        <f>IFERROR(('[1]FEBRUARI 2019'!S$89/'[1]FEBRUARI 2019'!S$86)*T61,0)</f>
        <v>0</v>
      </c>
      <c r="U104" s="16">
        <f>IFERROR(('[1]FEBRUARI 2019'!T$89/'[1]FEBRUARI 2019'!T$86)*U61,0)</f>
        <v>0.5507082152974504</v>
      </c>
      <c r="V104" s="16">
        <f>IFERROR(('[1]FEBRUARI 2019'!U$89/'[1]FEBRUARI 2019'!U$86)*V61,0)</f>
        <v>0</v>
      </c>
      <c r="W104" s="16">
        <f>IFERROR(('[1]FEBRUARI 2019'!V$89/'[1]FEBRUARI 2019'!V$86)*W61,0)</f>
        <v>0</v>
      </c>
      <c r="X104" s="16">
        <f>IFERROR(('[1]FEBRUARI 2019'!W$89/'[1]FEBRUARI 2019'!W$86)*X61,0)</f>
        <v>35.409165026706745</v>
      </c>
      <c r="Y104" s="16">
        <f>IFERROR(('[1]FEBRUARI 2019'!X$89/'[1]FEBRUARI 2019'!X$86)*Y61,0)</f>
        <v>18.409207161125806</v>
      </c>
      <c r="Z104" s="16">
        <f>IFERROR(('[1]FEBRUARI 2019'!Y$89/'[1]FEBRUARI 2019'!Y$86)*Z61,0)</f>
        <v>16.054021121039806</v>
      </c>
      <c r="AA104" s="16">
        <f>IFERROR(('[1]FEBRUARI 2019'!Z$89/'[1]FEBRUARI 2019'!Z$86)*AA61,0)</f>
        <v>8.650086355785561</v>
      </c>
      <c r="AB104" s="16">
        <f>IFERROR(('[1]FEBRUARI 2019'!AA$89/'[1]FEBRUARI 2019'!AA$86)*AB61,0)</f>
        <v>0</v>
      </c>
      <c r="AC104" s="16">
        <f>IFERROR(('[1]FEBRUARI 2019'!AB$89/'[1]FEBRUARI 2019'!AB$86)*AC61,0)</f>
        <v>0</v>
      </c>
      <c r="AD104" s="16">
        <f>IFERROR(('[1]FEBRUARI 2019'!AC$89/'[1]FEBRUARI 2019'!AC$86)*AD61,0)</f>
        <v>0</v>
      </c>
      <c r="AE104" s="16">
        <f>IFERROR(('[1]FEBRUARI 2019'!AD$89/'[1]FEBRUARI 2019'!AD$86)*AE61,0)</f>
        <v>26.764890800794177</v>
      </c>
      <c r="AF104" s="16">
        <f>IFERROR(('[1]FEBRUARI 2019'!AE$89/'[1]FEBRUARI 2019'!AE$86)*AF61,0)</f>
        <v>22.564463705309471</v>
      </c>
      <c r="AG104" s="16">
        <f>IFERROR(('[1]FEBRUARI 2019'!AF$89/'[1]FEBRUARI 2019'!AF$86)*AG61,0)</f>
        <v>0</v>
      </c>
      <c r="AH104" s="16">
        <f>IFERROR(('[1]FEBRUARI 2019'!AG$89/'[1]FEBRUARI 2019'!AG$86)*AH61,0)</f>
        <v>0</v>
      </c>
      <c r="AI104" s="16">
        <f>IFERROR(('[1]FEBRUARI 2019'!AH$89/'[1]FEBRUARI 2019'!AH$86)*AI61,0)</f>
        <v>0</v>
      </c>
      <c r="AJ104" s="17"/>
    </row>
    <row r="105" spans="1:36">
      <c r="B105" s="40" t="s">
        <v>118</v>
      </c>
      <c r="C105" s="36"/>
      <c r="D105" s="16"/>
      <c r="E105" s="16">
        <f>IFERROR('[1]FEBRUARI 2019'!D$91/'[1]FEBRUARI 2019'!D$86*E61,0)</f>
        <v>0</v>
      </c>
      <c r="F105" s="16">
        <f>IFERROR('[1]FEBRUARI 2019'!E$91/'[1]FEBRUARI 2019'!E$86*F61,0)</f>
        <v>0</v>
      </c>
      <c r="G105" s="16">
        <f>IFERROR('[1]FEBRUARI 2019'!F$91/'[1]FEBRUARI 2019'!F$86*G61,0)</f>
        <v>0</v>
      </c>
      <c r="H105" s="16">
        <f>IFERROR('[1]FEBRUARI 2019'!G$91/'[1]FEBRUARI 2019'!G$86*H61,0)</f>
        <v>0</v>
      </c>
      <c r="I105" s="16">
        <f>IFERROR('[1]FEBRUARI 2019'!H$91/'[1]FEBRUARI 2019'!H$86*I61,0)</f>
        <v>0</v>
      </c>
      <c r="J105" s="16">
        <f>IFERROR('[1]FEBRUARI 2019'!I$91/'[1]FEBRUARI 2019'!I$86*J61,0)</f>
        <v>0</v>
      </c>
      <c r="K105" s="16">
        <f>IFERROR('[1]FEBRUARI 2019'!J$91/'[1]FEBRUARI 2019'!J$86*K61,0)</f>
        <v>0</v>
      </c>
      <c r="L105" s="16">
        <f>IFERROR('[1]FEBRUARI 2019'!K$91/'[1]FEBRUARI 2019'!K$86*L61,0)</f>
        <v>4.1696007696008133</v>
      </c>
      <c r="M105" s="16">
        <f>IFERROR('[1]FEBRUARI 2019'!L$91/'[1]FEBRUARI 2019'!L$86*M61,0)</f>
        <v>0</v>
      </c>
      <c r="N105" s="16">
        <f>IFERROR('[1]FEBRUARI 2019'!M$91/'[1]FEBRUARI 2019'!M$86*N61,0)</f>
        <v>0</v>
      </c>
      <c r="O105" s="16">
        <f>IFERROR('[1]FEBRUARI 2019'!N$91/'[1]FEBRUARI 2019'!N$86*O61,0)</f>
        <v>0</v>
      </c>
      <c r="P105" s="16">
        <f>IFERROR('[1]FEBRUARI 2019'!O$91/'[1]FEBRUARI 2019'!O$86*P61,0)</f>
        <v>1.7031196995396249</v>
      </c>
      <c r="Q105" s="16">
        <f>IFERROR('[1]FEBRUARI 2019'!P$91/'[1]FEBRUARI 2019'!P$86*Q61,0)</f>
        <v>1.1197505023442635</v>
      </c>
      <c r="R105" s="16">
        <f>IFERROR('[1]FEBRUARI 2019'!Q$91/'[1]FEBRUARI 2019'!Q$86*R61,0)</f>
        <v>2.7651115618661661</v>
      </c>
      <c r="S105" s="16">
        <f>IFERROR('[1]FEBRUARI 2019'!R$91/'[1]FEBRUARI 2019'!R$86*S61,0)</f>
        <v>0.80816326530610649</v>
      </c>
      <c r="T105" s="16">
        <f>IFERROR('[1]FEBRUARI 2019'!S$91/'[1]FEBRUARI 2019'!S$86*T61,0)</f>
        <v>5.4850661625710364</v>
      </c>
      <c r="U105" s="16">
        <f>IFERROR('[1]FEBRUARI 2019'!T$91/'[1]FEBRUARI 2019'!T$86*U61,0)</f>
        <v>12.390934844192635</v>
      </c>
      <c r="V105" s="16">
        <f>IFERROR('[1]FEBRUARI 2019'!U$91/'[1]FEBRUARI 2019'!U$86*V61,0)</f>
        <v>0</v>
      </c>
      <c r="W105" s="16">
        <f>IFERROR('[1]FEBRUARI 2019'!V$91/'[1]FEBRUARI 2019'!V$86*W61,0)</f>
        <v>0</v>
      </c>
      <c r="X105" s="16">
        <f>IFERROR('[1]FEBRUARI 2019'!W$91/'[1]FEBRUARI 2019'!W$86*X61,0)</f>
        <v>2.0438009558616148</v>
      </c>
      <c r="Y105" s="16">
        <f>IFERROR('[1]FEBRUARI 2019'!X$91/'[1]FEBRUARI 2019'!X$86*Y61,0)</f>
        <v>4.9191815856778787</v>
      </c>
      <c r="Z105" s="16">
        <f>IFERROR('[1]FEBRUARI 2019'!Y$91/'[1]FEBRUARI 2019'!Y$86*Z61,0)</f>
        <v>4.082047116165719</v>
      </c>
      <c r="AA105" s="16">
        <f>IFERROR('[1]FEBRUARI 2019'!Z$91/'[1]FEBRUARI 2019'!Z$86*AA61,0)</f>
        <v>6.9174438687389843</v>
      </c>
      <c r="AB105" s="16">
        <f>IFERROR('[1]FEBRUARI 2019'!AA$91/'[1]FEBRUARI 2019'!AA$86*AB61,0)</f>
        <v>0</v>
      </c>
      <c r="AC105" s="16">
        <f>IFERROR('[1]FEBRUARI 2019'!AB$91/'[1]FEBRUARI 2019'!AB$86*AC61,0)</f>
        <v>0</v>
      </c>
      <c r="AD105" s="16">
        <f>IFERROR('[1]FEBRUARI 2019'!AC$91/'[1]FEBRUARI 2019'!AC$86*AD61,0)</f>
        <v>0</v>
      </c>
      <c r="AE105" s="16">
        <f>IFERROR('[1]FEBRUARI 2019'!AD$91/'[1]FEBRUARI 2019'!AD$86*AE61,0)</f>
        <v>8.5416942422236932</v>
      </c>
      <c r="AF105" s="16">
        <f>IFERROR('[1]FEBRUARI 2019'!AE$91/'[1]FEBRUARI 2019'!AE$86*AF61,0)</f>
        <v>4.0539544962081431</v>
      </c>
      <c r="AG105" s="16">
        <f>IFERROR('[1]FEBRUARI 2019'!AF$91/'[1]FEBRUARI 2019'!AF$86*AG61,0)</f>
        <v>10.33333333333303</v>
      </c>
      <c r="AH105" s="16">
        <f>IFERROR('[1]FEBRUARI 2019'!AG$91/'[1]FEBRUARI 2019'!AG$86*AH61,0)</f>
        <v>0</v>
      </c>
      <c r="AI105" s="16">
        <f>IFERROR('[1]FEBRUARI 2019'!AH$91/'[1]FEBRUARI 2019'!AH$86*AI61,0)</f>
        <v>0</v>
      </c>
      <c r="AJ105" s="17"/>
    </row>
    <row r="106" spans="1:36">
      <c r="B106" s="40" t="s">
        <v>119</v>
      </c>
      <c r="C106" s="36"/>
      <c r="D106" s="16"/>
      <c r="E106" s="16">
        <f>IFERROR('[1]FEBRUARI 2019'!D$876/'[1]FEBRUARI 2019'!D$86*E61,0)</f>
        <v>0</v>
      </c>
      <c r="F106" s="16">
        <f>IFERROR('[1]FEBRUARI 2019'!E$876/'[1]FEBRUARI 2019'!E$86*F61,0)</f>
        <v>0</v>
      </c>
      <c r="G106" s="16">
        <f>IFERROR('[1]FEBRUARI 2019'!F$876/'[1]FEBRUARI 2019'!F$86*G61,0)</f>
        <v>0</v>
      </c>
      <c r="H106" s="16">
        <f>IFERROR('[1]FEBRUARI 2019'!G$876/'[1]FEBRUARI 2019'!G$86*H61,0)</f>
        <v>0</v>
      </c>
      <c r="I106" s="16">
        <f>IFERROR('[1]FEBRUARI 2019'!H$876/'[1]FEBRUARI 2019'!H$86*I61,0)</f>
        <v>0</v>
      </c>
      <c r="J106" s="16">
        <f>IFERROR('[1]FEBRUARI 2019'!I$876/'[1]FEBRUARI 2019'!I$86*J61,0)</f>
        <v>0</v>
      </c>
      <c r="K106" s="16">
        <f>IFERROR('[1]FEBRUARI 2019'!J$876/'[1]FEBRUARI 2019'!J$86*K61,0)</f>
        <v>0</v>
      </c>
      <c r="L106" s="16">
        <f>IFERROR('[1]FEBRUARI 2019'!K$876/'[1]FEBRUARI 2019'!K$86*L61,0)</f>
        <v>0</v>
      </c>
      <c r="M106" s="16">
        <f>IFERROR('[1]FEBRUARI 2019'!L$876/'[1]FEBRUARI 2019'!L$86*M61,0)</f>
        <v>0</v>
      </c>
      <c r="N106" s="16">
        <f>IFERROR('[1]FEBRUARI 2019'!M$876/'[1]FEBRUARI 2019'!M$86*N61,0)</f>
        <v>0</v>
      </c>
      <c r="O106" s="16">
        <f>IFERROR('[1]FEBRUARI 2019'!N$876/'[1]FEBRUARI 2019'!N$86*O61,0)</f>
        <v>0</v>
      </c>
      <c r="P106" s="16">
        <f>IFERROR('[1]FEBRUARI 2019'!O$876/'[1]FEBRUARI 2019'!O$86*P61,0)</f>
        <v>0</v>
      </c>
      <c r="Q106" s="16">
        <f>IFERROR('[1]FEBRUARI 2019'!P$876/'[1]FEBRUARI 2019'!P$86*Q61,0)</f>
        <v>0</v>
      </c>
      <c r="R106" s="16">
        <f>IFERROR('[1]FEBRUARI 2019'!Q$876/'[1]FEBRUARI 2019'!Q$86*R61,0)</f>
        <v>0</v>
      </c>
      <c r="S106" s="16">
        <f>IFERROR('[1]FEBRUARI 2019'!R$876/'[1]FEBRUARI 2019'!R$86*S61,0)</f>
        <v>0</v>
      </c>
      <c r="T106" s="16">
        <f>IFERROR('[1]FEBRUARI 2019'!S$876/'[1]FEBRUARI 2019'!S$86*T61,0)</f>
        <v>0</v>
      </c>
      <c r="U106" s="16">
        <f>IFERROR('[1]FEBRUARI 2019'!T$876/'[1]FEBRUARI 2019'!T$86*U61,0)</f>
        <v>0</v>
      </c>
      <c r="V106" s="16">
        <f>IFERROR('[1]FEBRUARI 2019'!U$876/'[1]FEBRUARI 2019'!U$86*V61,0)</f>
        <v>0</v>
      </c>
      <c r="W106" s="16">
        <f>IFERROR('[1]FEBRUARI 2019'!V$876/'[1]FEBRUARI 2019'!V$86*W61,0)</f>
        <v>0</v>
      </c>
      <c r="X106" s="16">
        <f>IFERROR('[1]FEBRUARI 2019'!W$876/'[1]FEBRUARI 2019'!W$86*X61,0)</f>
        <v>0</v>
      </c>
      <c r="Y106" s="16">
        <f>IFERROR('[1]FEBRUARI 2019'!X$876/'[1]FEBRUARI 2019'!X$86*Y61,0)</f>
        <v>0</v>
      </c>
      <c r="Z106" s="16">
        <f>IFERROR('[1]FEBRUARI 2019'!Y$876/'[1]FEBRUARI 2019'!Y$86*Z61,0)</f>
        <v>0</v>
      </c>
      <c r="AA106" s="16">
        <f>IFERROR('[1]FEBRUARI 2019'!Z$876/'[1]FEBRUARI 2019'!Z$86*AA61,0)</f>
        <v>0</v>
      </c>
      <c r="AB106" s="16">
        <f>IFERROR('[1]FEBRUARI 2019'!AA$876/'[1]FEBRUARI 2019'!AA$86*AB61,0)</f>
        <v>0</v>
      </c>
      <c r="AC106" s="16">
        <f>IFERROR('[1]FEBRUARI 2019'!AB$876/'[1]FEBRUARI 2019'!AB$86*AC61,0)</f>
        <v>0</v>
      </c>
      <c r="AD106" s="16">
        <f>IFERROR('[1]FEBRUARI 2019'!AC$876/'[1]FEBRUARI 2019'!AC$86*AD61,0)</f>
        <v>0</v>
      </c>
      <c r="AE106" s="16">
        <f>IFERROR('[1]FEBRUARI 2019'!AD$876/'[1]FEBRUARI 2019'!AD$86*AE61,0)</f>
        <v>0</v>
      </c>
      <c r="AF106" s="16">
        <f>IFERROR('[1]FEBRUARI 2019'!AE$876/'[1]FEBRUARI 2019'!AE$86*AF61,0)</f>
        <v>0</v>
      </c>
      <c r="AG106" s="16">
        <f>IFERROR('[1]FEBRUARI 2019'!AF$876/'[1]FEBRUARI 2019'!AF$86*AG61,0)</f>
        <v>0</v>
      </c>
      <c r="AH106" s="16">
        <f>IFERROR('[1]FEBRUARI 2019'!AG$876/'[1]FEBRUARI 2019'!AG$86*AH61,0)</f>
        <v>0</v>
      </c>
      <c r="AI106" s="16">
        <f>IFERROR('[1]FEBRUARI 2019'!AH$876/'[1]FEBRUARI 2019'!AH$86*AI61,0)</f>
        <v>0</v>
      </c>
      <c r="AJ106" s="17"/>
    </row>
    <row r="107" spans="1:36">
      <c r="B107" s="19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19"/>
    </row>
    <row r="108" spans="1:36">
      <c r="B108" s="19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19"/>
    </row>
    <row r="109" spans="1:36">
      <c r="B109" s="19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19"/>
    </row>
    <row r="110" spans="1:36">
      <c r="B110" s="19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19"/>
    </row>
    <row r="111" spans="1:36">
      <c r="B111" s="19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19"/>
    </row>
    <row r="112" spans="1:36">
      <c r="B112" s="19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19"/>
    </row>
    <row r="113" spans="2:36">
      <c r="B113" s="19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19"/>
    </row>
    <row r="114" spans="2:36">
      <c r="B114" s="19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19"/>
    </row>
    <row r="115" spans="2:36">
      <c r="B115" s="19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19"/>
    </row>
    <row r="116" spans="2:36">
      <c r="B116" s="19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19"/>
    </row>
    <row r="117" spans="2:36">
      <c r="B117" s="19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19"/>
    </row>
    <row r="118" spans="2:36">
      <c r="B118" s="19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19"/>
    </row>
    <row r="119" spans="2:36">
      <c r="B119" s="19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19"/>
    </row>
    <row r="120" spans="2:36">
      <c r="B120" s="19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19"/>
    </row>
    <row r="121" spans="2:36">
      <c r="B121" s="19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19"/>
    </row>
    <row r="122" spans="2:36">
      <c r="B122" s="19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19"/>
    </row>
    <row r="123" spans="2:36">
      <c r="B123" s="19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19"/>
    </row>
    <row r="124" spans="2:36">
      <c r="B124" s="19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19"/>
    </row>
    <row r="125" spans="2:36">
      <c r="B125" s="19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19"/>
    </row>
    <row r="126" spans="2:36">
      <c r="B126" s="19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19"/>
    </row>
    <row r="127" spans="2:36">
      <c r="B127" s="19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19"/>
    </row>
    <row r="128" spans="2:36">
      <c r="B128" s="19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19"/>
    </row>
    <row r="129" spans="2:36">
      <c r="B129" s="19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19"/>
    </row>
    <row r="130" spans="2:36">
      <c r="B130" s="19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19"/>
    </row>
    <row r="131" spans="2:36">
      <c r="B131" s="19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19"/>
    </row>
    <row r="132" spans="2:36">
      <c r="B132" s="19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19"/>
    </row>
    <row r="135" spans="2:36">
      <c r="B135" s="24" t="s">
        <v>36</v>
      </c>
    </row>
    <row r="136" spans="2:36">
      <c r="B136" s="13"/>
    </row>
    <row r="137" spans="2:36">
      <c r="B137" s="25"/>
      <c r="C137" s="26" t="s">
        <v>19</v>
      </c>
      <c r="D137" s="26">
        <v>31</v>
      </c>
      <c r="E137" s="26">
        <v>1</v>
      </c>
      <c r="F137" s="26">
        <v>2</v>
      </c>
      <c r="G137" s="26">
        <v>3</v>
      </c>
      <c r="H137" s="26">
        <v>4</v>
      </c>
      <c r="I137" s="26">
        <v>5</v>
      </c>
      <c r="J137" s="26">
        <v>6</v>
      </c>
      <c r="K137" s="26">
        <v>7</v>
      </c>
      <c r="L137" s="26">
        <v>8</v>
      </c>
      <c r="M137" s="26">
        <v>9</v>
      </c>
      <c r="N137" s="26">
        <v>10</v>
      </c>
      <c r="O137" s="26">
        <v>11</v>
      </c>
      <c r="P137" s="26">
        <v>12</v>
      </c>
      <c r="Q137" s="26">
        <v>13</v>
      </c>
      <c r="R137" s="26">
        <v>14</v>
      </c>
      <c r="S137" s="26">
        <v>15</v>
      </c>
      <c r="T137" s="26">
        <v>16</v>
      </c>
      <c r="U137" s="26">
        <v>17</v>
      </c>
      <c r="V137" s="26">
        <v>18</v>
      </c>
      <c r="W137" s="26">
        <v>19</v>
      </c>
      <c r="X137" s="26">
        <v>20</v>
      </c>
      <c r="Y137" s="26">
        <v>21</v>
      </c>
      <c r="Z137" s="26">
        <v>22</v>
      </c>
      <c r="AA137" s="26">
        <v>23</v>
      </c>
      <c r="AB137" s="26">
        <v>24</v>
      </c>
      <c r="AC137" s="26">
        <v>25</v>
      </c>
      <c r="AD137" s="26">
        <v>26</v>
      </c>
      <c r="AE137" s="26">
        <v>27</v>
      </c>
      <c r="AF137" s="26">
        <v>28</v>
      </c>
      <c r="AG137" s="26">
        <v>29</v>
      </c>
      <c r="AH137" s="26">
        <v>30</v>
      </c>
      <c r="AI137" s="26">
        <v>31</v>
      </c>
      <c r="AJ137" s="26" t="s">
        <v>32</v>
      </c>
    </row>
    <row r="138" spans="2:36">
      <c r="B138" s="15" t="s">
        <v>113</v>
      </c>
      <c r="C138" s="21"/>
      <c r="D138" s="21"/>
      <c r="E138" s="16">
        <f>SUM(E53:E56)</f>
        <v>130</v>
      </c>
      <c r="F138" s="16">
        <f t="shared" ref="F138:AI138" si="32">SUM(F53:F56)</f>
        <v>79</v>
      </c>
      <c r="G138" s="16">
        <f t="shared" si="32"/>
        <v>101</v>
      </c>
      <c r="H138" s="16">
        <f t="shared" si="32"/>
        <v>0</v>
      </c>
      <c r="I138" s="16">
        <f t="shared" si="32"/>
        <v>0</v>
      </c>
      <c r="J138" s="16">
        <f t="shared" si="32"/>
        <v>67</v>
      </c>
      <c r="K138" s="16">
        <f t="shared" si="32"/>
        <v>81</v>
      </c>
      <c r="L138" s="16">
        <f t="shared" si="32"/>
        <v>140</v>
      </c>
      <c r="M138" s="16">
        <f t="shared" si="32"/>
        <v>141</v>
      </c>
      <c r="N138" s="16">
        <f t="shared" si="32"/>
        <v>0</v>
      </c>
      <c r="O138" s="16">
        <f t="shared" si="32"/>
        <v>0</v>
      </c>
      <c r="P138" s="16">
        <f t="shared" si="32"/>
        <v>128</v>
      </c>
      <c r="Q138" s="16">
        <f t="shared" si="32"/>
        <v>278</v>
      </c>
      <c r="R138" s="16">
        <f t="shared" si="32"/>
        <v>390</v>
      </c>
      <c r="S138" s="16">
        <f t="shared" si="32"/>
        <v>247</v>
      </c>
      <c r="T138" s="16">
        <f t="shared" si="32"/>
        <v>250</v>
      </c>
      <c r="U138" s="16">
        <f t="shared" si="32"/>
        <v>324</v>
      </c>
      <c r="V138" s="16">
        <f t="shared" si="32"/>
        <v>196</v>
      </c>
      <c r="W138" s="16">
        <f t="shared" si="32"/>
        <v>0</v>
      </c>
      <c r="X138" s="16">
        <f t="shared" si="32"/>
        <v>0</v>
      </c>
      <c r="Y138" s="16">
        <f t="shared" si="32"/>
        <v>170</v>
      </c>
      <c r="Z138" s="16">
        <f t="shared" si="32"/>
        <v>143</v>
      </c>
      <c r="AA138" s="16">
        <f t="shared" si="32"/>
        <v>55</v>
      </c>
      <c r="AB138" s="16">
        <f t="shared" si="32"/>
        <v>0</v>
      </c>
      <c r="AC138" s="16">
        <f t="shared" si="32"/>
        <v>0</v>
      </c>
      <c r="AD138" s="16">
        <f t="shared" si="32"/>
        <v>0</v>
      </c>
      <c r="AE138" s="16">
        <f t="shared" si="32"/>
        <v>65</v>
      </c>
      <c r="AF138" s="16">
        <f t="shared" si="32"/>
        <v>242</v>
      </c>
      <c r="AG138" s="16">
        <f t="shared" si="32"/>
        <v>205</v>
      </c>
      <c r="AH138" s="16">
        <f t="shared" si="32"/>
        <v>85</v>
      </c>
      <c r="AI138" s="16">
        <f t="shared" si="32"/>
        <v>0</v>
      </c>
      <c r="AJ138" s="21"/>
    </row>
    <row r="139" spans="2:36">
      <c r="B139" s="15" t="s">
        <v>80</v>
      </c>
      <c r="C139" s="21"/>
      <c r="D139" s="21"/>
      <c r="E139" s="16">
        <f>E86+E97</f>
        <v>305</v>
      </c>
      <c r="F139" s="16">
        <f t="shared" ref="F139:AI139" si="33">F86+F97</f>
        <v>229</v>
      </c>
      <c r="G139" s="16">
        <f t="shared" si="33"/>
        <v>164</v>
      </c>
      <c r="H139" s="16">
        <f t="shared" si="33"/>
        <v>0</v>
      </c>
      <c r="I139" s="16">
        <f t="shared" si="33"/>
        <v>0</v>
      </c>
      <c r="J139" s="16">
        <f t="shared" si="33"/>
        <v>181</v>
      </c>
      <c r="K139" s="16">
        <f t="shared" si="33"/>
        <v>267</v>
      </c>
      <c r="L139" s="16">
        <f t="shared" si="33"/>
        <v>296.83039923039917</v>
      </c>
      <c r="M139" s="16">
        <f t="shared" si="33"/>
        <v>86</v>
      </c>
      <c r="N139" s="16">
        <f t="shared" si="33"/>
        <v>0</v>
      </c>
      <c r="O139" s="16">
        <f t="shared" si="33"/>
        <v>0</v>
      </c>
      <c r="P139" s="16">
        <f t="shared" si="33"/>
        <v>218.43140659074376</v>
      </c>
      <c r="Q139" s="16">
        <f t="shared" si="33"/>
        <v>347.88717598794386</v>
      </c>
      <c r="R139" s="16">
        <f t="shared" si="33"/>
        <v>324.57154158214985</v>
      </c>
      <c r="S139" s="16">
        <f t="shared" si="33"/>
        <v>338.52979591836754</v>
      </c>
      <c r="T139" s="16">
        <f t="shared" si="33"/>
        <v>312.51493383742894</v>
      </c>
      <c r="U139" s="16">
        <f t="shared" si="33"/>
        <v>330.0583569405099</v>
      </c>
      <c r="V139" s="16">
        <f t="shared" si="33"/>
        <v>320</v>
      </c>
      <c r="W139" s="16">
        <f t="shared" si="33"/>
        <v>0</v>
      </c>
      <c r="X139" s="16">
        <f t="shared" si="33"/>
        <v>-36.452965982568358</v>
      </c>
      <c r="Y139" s="16">
        <f t="shared" si="33"/>
        <v>289.67161125319632</v>
      </c>
      <c r="Z139" s="16">
        <f t="shared" si="33"/>
        <v>211.86393176279446</v>
      </c>
      <c r="AA139" s="16">
        <f t="shared" si="33"/>
        <v>128.43246977547545</v>
      </c>
      <c r="AB139" s="16">
        <f t="shared" si="33"/>
        <v>0</v>
      </c>
      <c r="AC139" s="16">
        <f t="shared" si="33"/>
        <v>0</v>
      </c>
      <c r="AD139" s="16">
        <f t="shared" si="33"/>
        <v>0</v>
      </c>
      <c r="AE139" s="16">
        <f t="shared" si="33"/>
        <v>15.693414956982139</v>
      </c>
      <c r="AF139" s="16">
        <f t="shared" si="33"/>
        <v>345.38158179848239</v>
      </c>
      <c r="AG139" s="16">
        <f t="shared" si="33"/>
        <v>320.66666666666697</v>
      </c>
      <c r="AH139" s="16">
        <f t="shared" si="33"/>
        <v>219</v>
      </c>
      <c r="AI139" s="16">
        <f t="shared" si="33"/>
        <v>0</v>
      </c>
      <c r="AJ139" s="21">
        <f>SUM(E139:P139)</f>
        <v>1747.2618058211428</v>
      </c>
    </row>
    <row r="140" spans="2:36">
      <c r="B140" s="15" t="s">
        <v>81</v>
      </c>
      <c r="C140" s="21"/>
      <c r="D140" s="21"/>
      <c r="E140" s="16">
        <f>E92+E100</f>
        <v>70</v>
      </c>
      <c r="F140" s="16">
        <f t="shared" ref="F140:AI140" si="34">F92+F100</f>
        <v>130</v>
      </c>
      <c r="G140" s="16">
        <f t="shared" si="34"/>
        <v>91</v>
      </c>
      <c r="H140" s="16">
        <f t="shared" si="34"/>
        <v>0</v>
      </c>
      <c r="I140" s="16">
        <f t="shared" si="34"/>
        <v>0</v>
      </c>
      <c r="J140" s="16">
        <f t="shared" si="34"/>
        <v>80</v>
      </c>
      <c r="K140" s="16">
        <f t="shared" si="34"/>
        <v>41</v>
      </c>
      <c r="L140" s="16">
        <f t="shared" si="34"/>
        <v>116.16960076960082</v>
      </c>
      <c r="M140" s="16">
        <f t="shared" si="34"/>
        <v>222</v>
      </c>
      <c r="N140" s="16">
        <f t="shared" si="34"/>
        <v>0</v>
      </c>
      <c r="O140" s="16">
        <f t="shared" si="34"/>
        <v>0</v>
      </c>
      <c r="P140" s="16">
        <f t="shared" si="34"/>
        <v>94.568593409256238</v>
      </c>
      <c r="Q140" s="16">
        <f t="shared" si="34"/>
        <v>45.112824012056159</v>
      </c>
      <c r="R140" s="16">
        <f t="shared" si="34"/>
        <v>106.42845841785012</v>
      </c>
      <c r="S140" s="16">
        <f t="shared" si="34"/>
        <v>125.47020408163246</v>
      </c>
      <c r="T140" s="16">
        <f t="shared" si="34"/>
        <v>153.48506616257103</v>
      </c>
      <c r="U140" s="16">
        <f t="shared" si="34"/>
        <v>105.94164305949009</v>
      </c>
      <c r="V140" s="16">
        <f t="shared" si="34"/>
        <v>41</v>
      </c>
      <c r="W140" s="16">
        <f t="shared" si="34"/>
        <v>0</v>
      </c>
      <c r="X140" s="16">
        <f t="shared" si="34"/>
        <v>39.452965982568358</v>
      </c>
      <c r="Y140" s="16">
        <f t="shared" si="34"/>
        <v>124.32838874680368</v>
      </c>
      <c r="Z140" s="16">
        <f t="shared" si="34"/>
        <v>125.13606823720552</v>
      </c>
      <c r="AA140" s="16">
        <f t="shared" si="34"/>
        <v>105.56753022452455</v>
      </c>
      <c r="AB140" s="16">
        <f t="shared" si="34"/>
        <v>0</v>
      </c>
      <c r="AC140" s="16">
        <f t="shared" si="34"/>
        <v>0</v>
      </c>
      <c r="AD140" s="16">
        <f t="shared" si="34"/>
        <v>0</v>
      </c>
      <c r="AE140" s="16">
        <f t="shared" si="34"/>
        <v>146.30658504301786</v>
      </c>
      <c r="AF140" s="16">
        <f t="shared" si="34"/>
        <v>156.61841820151761</v>
      </c>
      <c r="AG140" s="16">
        <f t="shared" si="34"/>
        <v>122.33333333333303</v>
      </c>
      <c r="AH140" s="16">
        <f t="shared" si="34"/>
        <v>101</v>
      </c>
      <c r="AI140" s="16">
        <f t="shared" si="34"/>
        <v>0</v>
      </c>
      <c r="AJ140" s="21">
        <f t="shared" ref="AJ140:AJ142" si="35">SUM(E140:P140)</f>
        <v>844.73819417885704</v>
      </c>
    </row>
    <row r="141" spans="2:36" outlineLevel="1">
      <c r="B141" s="18" t="s">
        <v>82</v>
      </c>
      <c r="C141" s="21"/>
      <c r="D141" s="21"/>
      <c r="E141" s="16">
        <f>E101+E93</f>
        <v>0</v>
      </c>
      <c r="F141" s="16">
        <f t="shared" ref="F141:AI141" si="36">F101+F93</f>
        <v>62</v>
      </c>
      <c r="G141" s="16">
        <f t="shared" si="36"/>
        <v>30</v>
      </c>
      <c r="H141" s="16">
        <f t="shared" si="36"/>
        <v>0</v>
      </c>
      <c r="I141" s="16">
        <f t="shared" si="36"/>
        <v>0</v>
      </c>
      <c r="J141" s="16">
        <f t="shared" si="36"/>
        <v>28</v>
      </c>
      <c r="K141" s="16">
        <f t="shared" si="36"/>
        <v>0</v>
      </c>
      <c r="L141" s="16">
        <f t="shared" si="36"/>
        <v>29</v>
      </c>
      <c r="M141" s="16">
        <f t="shared" si="36"/>
        <v>129</v>
      </c>
      <c r="N141" s="16">
        <f t="shared" si="36"/>
        <v>0</v>
      </c>
      <c r="O141" s="16">
        <f t="shared" si="36"/>
        <v>0</v>
      </c>
      <c r="P141" s="16">
        <f t="shared" si="36"/>
        <v>10</v>
      </c>
      <c r="Q141" s="16">
        <f t="shared" si="36"/>
        <v>32</v>
      </c>
      <c r="R141" s="16">
        <f t="shared" si="36"/>
        <v>25</v>
      </c>
      <c r="S141" s="16">
        <f t="shared" si="36"/>
        <v>61</v>
      </c>
      <c r="T141" s="16">
        <f t="shared" si="36"/>
        <v>59</v>
      </c>
      <c r="U141" s="16">
        <f t="shared" si="36"/>
        <v>8</v>
      </c>
      <c r="V141" s="16">
        <f t="shared" si="36"/>
        <v>0</v>
      </c>
      <c r="W141" s="16">
        <f t="shared" si="36"/>
        <v>0</v>
      </c>
      <c r="X141" s="16">
        <f t="shared" si="36"/>
        <v>1</v>
      </c>
      <c r="Y141" s="16">
        <f t="shared" si="36"/>
        <v>63</v>
      </c>
      <c r="Z141" s="16">
        <f t="shared" si="36"/>
        <v>49</v>
      </c>
      <c r="AA141" s="16">
        <f t="shared" si="36"/>
        <v>43</v>
      </c>
      <c r="AB141" s="16">
        <f t="shared" si="36"/>
        <v>0</v>
      </c>
      <c r="AC141" s="16">
        <f t="shared" si="36"/>
        <v>0</v>
      </c>
      <c r="AD141" s="16">
        <f t="shared" si="36"/>
        <v>0</v>
      </c>
      <c r="AE141" s="16">
        <f t="shared" si="36"/>
        <v>41</v>
      </c>
      <c r="AF141" s="16">
        <f t="shared" si="36"/>
        <v>52</v>
      </c>
      <c r="AG141" s="16">
        <f t="shared" si="36"/>
        <v>36</v>
      </c>
      <c r="AH141" s="16">
        <f t="shared" si="36"/>
        <v>31</v>
      </c>
      <c r="AI141" s="16">
        <f t="shared" si="36"/>
        <v>0</v>
      </c>
      <c r="AJ141" s="21">
        <f t="shared" si="35"/>
        <v>288</v>
      </c>
    </row>
    <row r="142" spans="2:36" outlineLevel="1">
      <c r="B142" s="18" t="s">
        <v>84</v>
      </c>
      <c r="C142" s="21"/>
      <c r="D142" s="21"/>
      <c r="E142" s="16">
        <f>E102+E92</f>
        <v>70</v>
      </c>
      <c r="F142" s="16">
        <f t="shared" ref="F142:AI142" si="37">F102+F92</f>
        <v>115</v>
      </c>
      <c r="G142" s="16">
        <f t="shared" si="37"/>
        <v>81</v>
      </c>
      <c r="H142" s="16">
        <f t="shared" si="37"/>
        <v>0</v>
      </c>
      <c r="I142" s="16">
        <f t="shared" si="37"/>
        <v>0</v>
      </c>
      <c r="J142" s="16">
        <f t="shared" si="37"/>
        <v>80</v>
      </c>
      <c r="K142" s="16">
        <f t="shared" si="37"/>
        <v>41</v>
      </c>
      <c r="L142" s="16">
        <f t="shared" si="37"/>
        <v>107</v>
      </c>
      <c r="M142" s="16">
        <f t="shared" si="37"/>
        <v>138</v>
      </c>
      <c r="N142" s="16">
        <f t="shared" si="37"/>
        <v>0</v>
      </c>
      <c r="O142" s="16">
        <f t="shared" si="37"/>
        <v>0</v>
      </c>
      <c r="P142" s="16">
        <f t="shared" si="37"/>
        <v>70</v>
      </c>
      <c r="Q142" s="16">
        <f t="shared" si="37"/>
        <v>24</v>
      </c>
      <c r="R142" s="16">
        <f t="shared" si="37"/>
        <v>83</v>
      </c>
      <c r="S142" s="16">
        <f t="shared" si="37"/>
        <v>102</v>
      </c>
      <c r="T142" s="16">
        <f t="shared" si="37"/>
        <v>134</v>
      </c>
      <c r="U142" s="16">
        <f t="shared" si="37"/>
        <v>90</v>
      </c>
      <c r="V142" s="16">
        <f t="shared" si="37"/>
        <v>41</v>
      </c>
      <c r="W142" s="16">
        <f t="shared" si="37"/>
        <v>0</v>
      </c>
      <c r="X142" s="16">
        <f t="shared" si="37"/>
        <v>1</v>
      </c>
      <c r="Y142" s="16">
        <f t="shared" si="37"/>
        <v>86</v>
      </c>
      <c r="Z142" s="16">
        <f t="shared" si="37"/>
        <v>93</v>
      </c>
      <c r="AA142" s="16">
        <f t="shared" si="37"/>
        <v>80</v>
      </c>
      <c r="AB142" s="16">
        <f t="shared" si="37"/>
        <v>0</v>
      </c>
      <c r="AC142" s="16">
        <f t="shared" si="37"/>
        <v>0</v>
      </c>
      <c r="AD142" s="16">
        <f t="shared" si="37"/>
        <v>0</v>
      </c>
      <c r="AE142" s="16">
        <f t="shared" si="37"/>
        <v>104</v>
      </c>
      <c r="AF142" s="16">
        <f t="shared" si="37"/>
        <v>109</v>
      </c>
      <c r="AG142" s="16">
        <f t="shared" si="37"/>
        <v>100</v>
      </c>
      <c r="AH142" s="16">
        <f t="shared" si="37"/>
        <v>94</v>
      </c>
      <c r="AI142" s="16">
        <f t="shared" si="37"/>
        <v>0</v>
      </c>
      <c r="AJ142" s="21">
        <f t="shared" si="35"/>
        <v>702</v>
      </c>
    </row>
    <row r="143" spans="2:36">
      <c r="B143" s="15" t="s">
        <v>138</v>
      </c>
      <c r="C143" s="21"/>
      <c r="D143" s="21"/>
      <c r="E143" s="73">
        <f>IFERROR((E139/(E139+E140))*E138,0)</f>
        <v>105.73333333333333</v>
      </c>
      <c r="F143" s="73">
        <f t="shared" ref="F143:AI143" si="38">IFERROR((F139/(F139+F140))*F138,0)</f>
        <v>50.392757660167135</v>
      </c>
      <c r="G143" s="73">
        <f t="shared" si="38"/>
        <v>64.95686274509805</v>
      </c>
      <c r="H143" s="73">
        <f t="shared" si="38"/>
        <v>0</v>
      </c>
      <c r="I143" s="73">
        <f t="shared" si="38"/>
        <v>0</v>
      </c>
      <c r="J143" s="73">
        <f t="shared" si="38"/>
        <v>46.463601532567047</v>
      </c>
      <c r="K143" s="73">
        <f t="shared" si="38"/>
        <v>70.217532467532465</v>
      </c>
      <c r="L143" s="73">
        <f t="shared" si="38"/>
        <v>100.62047431538954</v>
      </c>
      <c r="M143" s="73">
        <f t="shared" si="38"/>
        <v>39.370129870129865</v>
      </c>
      <c r="N143" s="73">
        <f t="shared" si="38"/>
        <v>0</v>
      </c>
      <c r="O143" s="73">
        <f t="shared" si="38"/>
        <v>0</v>
      </c>
      <c r="P143" s="73">
        <f t="shared" si="38"/>
        <v>89.32658160899426</v>
      </c>
      <c r="Q143" s="73">
        <f t="shared" si="38"/>
        <v>246.08812957925801</v>
      </c>
      <c r="R143" s="73">
        <f t="shared" si="38"/>
        <v>293.69582648964837</v>
      </c>
      <c r="S143" s="73">
        <f t="shared" si="38"/>
        <v>180.20874912033787</v>
      </c>
      <c r="T143" s="73">
        <f t="shared" si="38"/>
        <v>167.65822630763356</v>
      </c>
      <c r="U143" s="73">
        <f t="shared" si="38"/>
        <v>245.27272396496608</v>
      </c>
      <c r="V143" s="73">
        <f t="shared" si="38"/>
        <v>173.73961218836564</v>
      </c>
      <c r="W143" s="73">
        <f t="shared" si="38"/>
        <v>0</v>
      </c>
      <c r="X143" s="73">
        <f t="shared" si="38"/>
        <v>0</v>
      </c>
      <c r="Y143" s="73">
        <f t="shared" si="38"/>
        <v>118.94727998319655</v>
      </c>
      <c r="Z143" s="73">
        <f t="shared" si="38"/>
        <v>89.900718819227322</v>
      </c>
      <c r="AA143" s="73">
        <f t="shared" si="38"/>
        <v>30.187118964321154</v>
      </c>
      <c r="AB143" s="73">
        <f t="shared" si="38"/>
        <v>0</v>
      </c>
      <c r="AC143" s="73">
        <f t="shared" si="38"/>
        <v>0</v>
      </c>
      <c r="AD143" s="73">
        <f t="shared" si="38"/>
        <v>0</v>
      </c>
      <c r="AE143" s="73">
        <f t="shared" si="38"/>
        <v>6.2967405691595006</v>
      </c>
      <c r="AF143" s="73">
        <f t="shared" si="38"/>
        <v>166.49869082715685</v>
      </c>
      <c r="AG143" s="73">
        <f t="shared" si="38"/>
        <v>148.38976674191136</v>
      </c>
      <c r="AH143" s="73">
        <f t="shared" si="38"/>
        <v>58.171874999999993</v>
      </c>
      <c r="AI143" s="73">
        <f t="shared" si="38"/>
        <v>0</v>
      </c>
      <c r="AJ143" s="21">
        <f>SUM(E143:P143)</f>
        <v>567.08127353321174</v>
      </c>
    </row>
    <row r="144" spans="2:36">
      <c r="B144" s="15" t="s">
        <v>139</v>
      </c>
      <c r="C144" s="21"/>
      <c r="D144" s="21"/>
      <c r="E144" s="73">
        <f>IFERROR((E140/(E139+E140))*E138,0)</f>
        <v>24.266666666666669</v>
      </c>
      <c r="F144" s="73">
        <f t="shared" ref="F144:AI144" si="39">IFERROR((F140/(F139+F140))*F138,0)</f>
        <v>28.607242339832865</v>
      </c>
      <c r="G144" s="73">
        <f t="shared" si="39"/>
        <v>36.043137254901964</v>
      </c>
      <c r="H144" s="73">
        <f t="shared" si="39"/>
        <v>0</v>
      </c>
      <c r="I144" s="73">
        <f t="shared" si="39"/>
        <v>0</v>
      </c>
      <c r="J144" s="73">
        <f t="shared" si="39"/>
        <v>20.536398467432949</v>
      </c>
      <c r="K144" s="73">
        <f t="shared" si="39"/>
        <v>10.782467532467532</v>
      </c>
      <c r="L144" s="73">
        <f t="shared" si="39"/>
        <v>39.379525684610442</v>
      </c>
      <c r="M144" s="73">
        <f t="shared" si="39"/>
        <v>101.62987012987013</v>
      </c>
      <c r="N144" s="73">
        <f t="shared" si="39"/>
        <v>0</v>
      </c>
      <c r="O144" s="73">
        <f t="shared" si="39"/>
        <v>0</v>
      </c>
      <c r="P144" s="73">
        <f t="shared" si="39"/>
        <v>38.673418391005747</v>
      </c>
      <c r="Q144" s="73">
        <f t="shared" si="39"/>
        <v>31.911870420742016</v>
      </c>
      <c r="R144" s="73">
        <f t="shared" si="39"/>
        <v>96.304173510351617</v>
      </c>
      <c r="S144" s="73">
        <f t="shared" si="39"/>
        <v>66.791250879662101</v>
      </c>
      <c r="T144" s="73">
        <f t="shared" si="39"/>
        <v>82.341773692366431</v>
      </c>
      <c r="U144" s="73">
        <f t="shared" si="39"/>
        <v>78.727276035033924</v>
      </c>
      <c r="V144" s="73">
        <f t="shared" si="39"/>
        <v>22.260387811634349</v>
      </c>
      <c r="W144" s="73">
        <f t="shared" si="39"/>
        <v>0</v>
      </c>
      <c r="X144" s="73">
        <f t="shared" si="39"/>
        <v>0</v>
      </c>
      <c r="Y144" s="73">
        <f t="shared" si="39"/>
        <v>51.052720016803441</v>
      </c>
      <c r="Z144" s="73">
        <f t="shared" si="39"/>
        <v>53.099281180772664</v>
      </c>
      <c r="AA144" s="73">
        <f t="shared" si="39"/>
        <v>24.812881035678846</v>
      </c>
      <c r="AB144" s="73">
        <f t="shared" si="39"/>
        <v>0</v>
      </c>
      <c r="AC144" s="73">
        <f t="shared" si="39"/>
        <v>0</v>
      </c>
      <c r="AD144" s="73">
        <f t="shared" si="39"/>
        <v>0</v>
      </c>
      <c r="AE144" s="73">
        <f t="shared" si="39"/>
        <v>58.703259430840497</v>
      </c>
      <c r="AF144" s="73">
        <f t="shared" si="39"/>
        <v>75.50130917284315</v>
      </c>
      <c r="AG144" s="73">
        <f t="shared" si="39"/>
        <v>56.610233258088655</v>
      </c>
      <c r="AH144" s="73">
        <f t="shared" si="39"/>
        <v>26.828125</v>
      </c>
      <c r="AI144" s="73">
        <f t="shared" si="39"/>
        <v>0</v>
      </c>
      <c r="AJ144" s="21">
        <f t="shared" ref="AJ144" si="40">SUM(E144:P144)</f>
        <v>299.91872646678826</v>
      </c>
    </row>
    <row r="145" spans="1:36" outlineLevel="1">
      <c r="B145" s="71"/>
      <c r="C145" s="72"/>
      <c r="D145" s="72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72"/>
    </row>
    <row r="146" spans="1:36" outlineLevel="1">
      <c r="B146" s="71"/>
      <c r="C146" s="72"/>
      <c r="D146" s="72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72"/>
    </row>
    <row r="147" spans="1:36" outlineLevel="1">
      <c r="B147" s="71"/>
      <c r="C147" s="72"/>
      <c r="D147" s="72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72"/>
    </row>
    <row r="148" spans="1:36" outlineLevel="1">
      <c r="B148" s="71"/>
      <c r="C148" s="72"/>
      <c r="D148" s="72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72"/>
    </row>
    <row r="151" spans="1:36" outlineLevel="1">
      <c r="A151" s="41"/>
      <c r="B151" s="42" t="s">
        <v>128</v>
      </c>
      <c r="C151" s="42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3"/>
      <c r="T151" s="43"/>
      <c r="U151" s="43"/>
      <c r="V151" s="43"/>
      <c r="W151" s="43"/>
    </row>
    <row r="152" spans="1:36" ht="15.75" thickBot="1">
      <c r="B152" s="44"/>
      <c r="C152" s="44"/>
      <c r="D152" s="44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</row>
    <row r="153" spans="1:36">
      <c r="B153" s="46" t="s">
        <v>129</v>
      </c>
      <c r="C153" s="44"/>
      <c r="D153" s="44"/>
      <c r="E153" s="47">
        <v>0</v>
      </c>
      <c r="F153" s="47">
        <v>0</v>
      </c>
      <c r="G153" s="47">
        <v>0</v>
      </c>
      <c r="H153" s="47">
        <v>0</v>
      </c>
      <c r="I153" s="47">
        <v>0</v>
      </c>
      <c r="J153" s="47">
        <v>0</v>
      </c>
      <c r="K153" s="47">
        <v>0</v>
      </c>
      <c r="L153" s="47">
        <v>1</v>
      </c>
      <c r="M153" s="47">
        <v>1</v>
      </c>
      <c r="N153" s="47">
        <v>0</v>
      </c>
      <c r="O153" s="47">
        <v>1</v>
      </c>
      <c r="P153" s="47">
        <v>1</v>
      </c>
      <c r="Q153" s="47">
        <v>1</v>
      </c>
      <c r="R153" s="47">
        <v>1</v>
      </c>
      <c r="S153" s="47">
        <v>0</v>
      </c>
      <c r="T153" s="47">
        <v>0</v>
      </c>
      <c r="U153" s="47">
        <v>0</v>
      </c>
      <c r="V153" s="47">
        <v>1</v>
      </c>
      <c r="W153" s="47">
        <v>1</v>
      </c>
      <c r="X153" s="47">
        <v>0</v>
      </c>
      <c r="Y153" s="47">
        <v>0</v>
      </c>
      <c r="Z153" s="47">
        <v>0</v>
      </c>
      <c r="AA153" s="47">
        <v>0</v>
      </c>
      <c r="AB153" s="47">
        <v>0</v>
      </c>
      <c r="AC153" s="47">
        <v>0</v>
      </c>
      <c r="AD153" s="47">
        <v>0</v>
      </c>
      <c r="AE153" s="47">
        <v>0</v>
      </c>
      <c r="AF153" s="47">
        <v>0</v>
      </c>
      <c r="AG153" s="47">
        <v>0</v>
      </c>
      <c r="AH153" s="47">
        <v>0</v>
      </c>
      <c r="AI153" s="47">
        <v>0</v>
      </c>
      <c r="AJ153" s="48"/>
    </row>
    <row r="154" spans="1:36">
      <c r="B154" s="49" t="s">
        <v>130</v>
      </c>
      <c r="C154" s="44"/>
      <c r="D154" s="44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>
        <v>1</v>
      </c>
      <c r="R154" s="50">
        <v>1</v>
      </c>
      <c r="S154" s="50">
        <v>1</v>
      </c>
      <c r="T154" s="50">
        <v>1</v>
      </c>
      <c r="U154" s="50"/>
      <c r="V154" s="50"/>
      <c r="W154" s="50">
        <v>1</v>
      </c>
      <c r="X154" s="50">
        <v>1</v>
      </c>
      <c r="Y154" s="50">
        <v>1</v>
      </c>
      <c r="Z154" s="50">
        <v>1</v>
      </c>
      <c r="AA154" s="50"/>
      <c r="AB154" s="50"/>
      <c r="AC154" s="50"/>
      <c r="AD154" s="50"/>
      <c r="AE154" s="50"/>
      <c r="AF154" s="50"/>
      <c r="AG154" s="50"/>
      <c r="AH154" s="50"/>
      <c r="AI154" s="50"/>
      <c r="AJ154" s="51"/>
    </row>
    <row r="155" spans="1:36">
      <c r="B155" s="52" t="s">
        <v>131</v>
      </c>
      <c r="C155" s="44"/>
      <c r="D155" s="44"/>
      <c r="E155" s="53">
        <v>1</v>
      </c>
      <c r="F155" s="53">
        <v>1</v>
      </c>
      <c r="G155" s="53"/>
      <c r="H155" s="53"/>
      <c r="I155" s="53"/>
      <c r="J155" s="53">
        <v>1</v>
      </c>
      <c r="K155" s="53">
        <v>1</v>
      </c>
      <c r="L155" s="53">
        <v>1</v>
      </c>
      <c r="M155" s="53"/>
      <c r="N155" s="53"/>
      <c r="O155" s="53">
        <v>1</v>
      </c>
      <c r="P155" s="53">
        <v>1</v>
      </c>
      <c r="Q155" s="53">
        <v>1</v>
      </c>
      <c r="R155" s="53">
        <v>1</v>
      </c>
      <c r="S155" s="53">
        <v>1</v>
      </c>
      <c r="T155" s="53"/>
      <c r="U155" s="53"/>
      <c r="V155" s="53">
        <v>1</v>
      </c>
      <c r="W155" s="53">
        <v>1</v>
      </c>
      <c r="X155" s="53">
        <v>1</v>
      </c>
      <c r="Y155" s="53">
        <v>1</v>
      </c>
      <c r="Z155" s="53">
        <v>1</v>
      </c>
      <c r="AA155" s="53"/>
      <c r="AB155" s="53"/>
      <c r="AC155" s="53">
        <v>1</v>
      </c>
      <c r="AD155" s="53">
        <v>1</v>
      </c>
      <c r="AE155" s="53">
        <v>1</v>
      </c>
      <c r="AF155" s="53">
        <v>1</v>
      </c>
      <c r="AG155" s="53">
        <v>1</v>
      </c>
      <c r="AH155" s="53">
        <v>1</v>
      </c>
      <c r="AI155" s="53">
        <v>1</v>
      </c>
      <c r="AJ155" s="51"/>
    </row>
    <row r="156" spans="1:36" ht="15.75" thickBot="1">
      <c r="B156" s="54" t="s">
        <v>132</v>
      </c>
      <c r="C156" s="44"/>
      <c r="D156" s="4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>
        <v>1</v>
      </c>
      <c r="R156" s="74">
        <v>1</v>
      </c>
      <c r="S156" s="74">
        <v>1</v>
      </c>
      <c r="T156" s="74">
        <v>1</v>
      </c>
      <c r="U156" s="74"/>
      <c r="V156" s="74"/>
      <c r="W156" s="74">
        <v>1</v>
      </c>
      <c r="X156" s="74">
        <v>1</v>
      </c>
      <c r="Y156" s="74">
        <v>1</v>
      </c>
      <c r="Z156" s="74">
        <v>1</v>
      </c>
      <c r="AA156" s="74"/>
      <c r="AB156" s="74"/>
      <c r="AC156" s="74"/>
      <c r="AD156" s="74"/>
      <c r="AE156" s="74"/>
      <c r="AF156" s="74"/>
      <c r="AG156" s="55"/>
      <c r="AH156" s="55"/>
      <c r="AI156" s="55"/>
      <c r="AJ156" s="51"/>
    </row>
    <row r="157" spans="1:36" ht="15.75" thickBot="1">
      <c r="B157" s="56" t="s">
        <v>133</v>
      </c>
      <c r="C157" s="44"/>
      <c r="D157" s="44"/>
      <c r="E157" s="75" t="s">
        <v>137</v>
      </c>
      <c r="F157" s="75" t="s">
        <v>137</v>
      </c>
      <c r="G157" s="76" t="s">
        <v>134</v>
      </c>
      <c r="H157" s="76" t="s">
        <v>134</v>
      </c>
      <c r="I157" s="76" t="s">
        <v>134</v>
      </c>
      <c r="J157" s="75" t="s">
        <v>137</v>
      </c>
      <c r="K157" s="75" t="s">
        <v>137</v>
      </c>
      <c r="L157" s="77" t="s">
        <v>135</v>
      </c>
      <c r="M157" s="78" t="s">
        <v>136</v>
      </c>
      <c r="N157" s="76" t="s">
        <v>134</v>
      </c>
      <c r="O157" s="77" t="s">
        <v>135</v>
      </c>
      <c r="P157" s="77" t="s">
        <v>135</v>
      </c>
      <c r="Q157" s="77" t="s">
        <v>135</v>
      </c>
      <c r="R157" s="77" t="s">
        <v>135</v>
      </c>
      <c r="S157" s="75" t="s">
        <v>137</v>
      </c>
      <c r="T157" s="75" t="s">
        <v>137</v>
      </c>
      <c r="U157" s="79" t="s">
        <v>134</v>
      </c>
      <c r="V157" s="77" t="s">
        <v>135</v>
      </c>
      <c r="W157" s="77" t="s">
        <v>135</v>
      </c>
      <c r="X157" s="75" t="s">
        <v>137</v>
      </c>
      <c r="Y157" s="75" t="s">
        <v>137</v>
      </c>
      <c r="Z157" s="75" t="s">
        <v>137</v>
      </c>
      <c r="AA157" s="79" t="s">
        <v>134</v>
      </c>
      <c r="AB157" s="79" t="s">
        <v>134</v>
      </c>
      <c r="AC157" s="75" t="s">
        <v>137</v>
      </c>
      <c r="AD157" s="75" t="s">
        <v>137</v>
      </c>
      <c r="AE157" s="75" t="s">
        <v>137</v>
      </c>
      <c r="AF157" s="75" t="s">
        <v>137</v>
      </c>
      <c r="AG157" s="61" t="s">
        <v>137</v>
      </c>
      <c r="AH157" s="61" t="s">
        <v>137</v>
      </c>
      <c r="AI157" s="64" t="s">
        <v>137</v>
      </c>
      <c r="AJ157" s="65"/>
    </row>
    <row r="158" spans="1:36" ht="15.75" thickBot="1">
      <c r="B158" s="66"/>
      <c r="C158" s="44"/>
      <c r="D158" s="44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</row>
    <row r="159" spans="1:36" ht="15.75" thickBot="1">
      <c r="B159" s="66"/>
      <c r="C159" s="66"/>
      <c r="D159" s="57" t="s">
        <v>134</v>
      </c>
      <c r="E159" s="67">
        <f t="shared" ref="E159:AI159" si="41">IF(E157="OFF",E143,0)</f>
        <v>0</v>
      </c>
      <c r="F159" s="67">
        <f t="shared" si="41"/>
        <v>0</v>
      </c>
      <c r="G159" s="67">
        <f t="shared" si="41"/>
        <v>64.95686274509805</v>
      </c>
      <c r="H159" s="67">
        <f t="shared" si="41"/>
        <v>0</v>
      </c>
      <c r="I159" s="67">
        <f t="shared" si="41"/>
        <v>0</v>
      </c>
      <c r="J159" s="67">
        <f t="shared" si="41"/>
        <v>0</v>
      </c>
      <c r="K159" s="67">
        <f t="shared" si="41"/>
        <v>0</v>
      </c>
      <c r="L159" s="67">
        <f t="shared" si="41"/>
        <v>0</v>
      </c>
      <c r="M159" s="67">
        <f t="shared" si="41"/>
        <v>0</v>
      </c>
      <c r="N159" s="67">
        <f t="shared" si="41"/>
        <v>0</v>
      </c>
      <c r="O159" s="67">
        <f t="shared" si="41"/>
        <v>0</v>
      </c>
      <c r="P159" s="67">
        <f t="shared" si="41"/>
        <v>0</v>
      </c>
      <c r="Q159" s="67">
        <f t="shared" si="41"/>
        <v>0</v>
      </c>
      <c r="R159" s="67">
        <f t="shared" si="41"/>
        <v>0</v>
      </c>
      <c r="S159" s="67">
        <f t="shared" si="41"/>
        <v>0</v>
      </c>
      <c r="T159" s="67">
        <f t="shared" si="41"/>
        <v>0</v>
      </c>
      <c r="U159" s="67">
        <f t="shared" si="41"/>
        <v>245.27272396496608</v>
      </c>
      <c r="V159" s="67">
        <f t="shared" si="41"/>
        <v>0</v>
      </c>
      <c r="W159" s="67">
        <f t="shared" si="41"/>
        <v>0</v>
      </c>
      <c r="X159" s="67">
        <f t="shared" si="41"/>
        <v>0</v>
      </c>
      <c r="Y159" s="67">
        <f t="shared" si="41"/>
        <v>0</v>
      </c>
      <c r="Z159" s="67">
        <f t="shared" si="41"/>
        <v>0</v>
      </c>
      <c r="AA159" s="67">
        <f t="shared" si="41"/>
        <v>30.187118964321154</v>
      </c>
      <c r="AB159" s="67">
        <f t="shared" si="41"/>
        <v>0</v>
      </c>
      <c r="AC159" s="67">
        <f t="shared" si="41"/>
        <v>0</v>
      </c>
      <c r="AD159" s="67">
        <f t="shared" si="41"/>
        <v>0</v>
      </c>
      <c r="AE159" s="67">
        <f t="shared" si="41"/>
        <v>0</v>
      </c>
      <c r="AF159" s="67">
        <f t="shared" si="41"/>
        <v>0</v>
      </c>
      <c r="AG159" s="67">
        <f t="shared" si="41"/>
        <v>0</v>
      </c>
      <c r="AH159" s="67">
        <f t="shared" si="41"/>
        <v>0</v>
      </c>
      <c r="AI159" s="67">
        <f t="shared" si="41"/>
        <v>0</v>
      </c>
      <c r="AJ159" s="67">
        <f>SUM(E159:AI159)</f>
        <v>340.4167056743853</v>
      </c>
    </row>
    <row r="160" spans="1:36" ht="15.75" thickBot="1">
      <c r="B160" s="66"/>
      <c r="C160" s="66"/>
      <c r="D160" s="59" t="s">
        <v>136</v>
      </c>
      <c r="E160" s="67">
        <f t="shared" ref="E160:AI160" si="42">IF(E157="NFI",E143,0)</f>
        <v>0</v>
      </c>
      <c r="F160" s="67">
        <f t="shared" si="42"/>
        <v>0</v>
      </c>
      <c r="G160" s="67">
        <f t="shared" si="42"/>
        <v>0</v>
      </c>
      <c r="H160" s="67">
        <f t="shared" si="42"/>
        <v>0</v>
      </c>
      <c r="I160" s="67">
        <f t="shared" si="42"/>
        <v>0</v>
      </c>
      <c r="J160" s="67">
        <f t="shared" si="42"/>
        <v>0</v>
      </c>
      <c r="K160" s="67">
        <f t="shared" si="42"/>
        <v>0</v>
      </c>
      <c r="L160" s="67">
        <f t="shared" si="42"/>
        <v>0</v>
      </c>
      <c r="M160" s="67">
        <f t="shared" si="42"/>
        <v>39.370129870129865</v>
      </c>
      <c r="N160" s="67">
        <f t="shared" si="42"/>
        <v>0</v>
      </c>
      <c r="O160" s="67">
        <f t="shared" si="42"/>
        <v>0</v>
      </c>
      <c r="P160" s="67">
        <f t="shared" si="42"/>
        <v>0</v>
      </c>
      <c r="Q160" s="67">
        <f t="shared" si="42"/>
        <v>0</v>
      </c>
      <c r="R160" s="67">
        <f t="shared" si="42"/>
        <v>0</v>
      </c>
      <c r="S160" s="67">
        <f t="shared" si="42"/>
        <v>0</v>
      </c>
      <c r="T160" s="67">
        <f t="shared" si="42"/>
        <v>0</v>
      </c>
      <c r="U160" s="67">
        <f t="shared" si="42"/>
        <v>0</v>
      </c>
      <c r="V160" s="67">
        <f t="shared" si="42"/>
        <v>0</v>
      </c>
      <c r="W160" s="67">
        <f t="shared" si="42"/>
        <v>0</v>
      </c>
      <c r="X160" s="67">
        <f t="shared" si="42"/>
        <v>0</v>
      </c>
      <c r="Y160" s="67">
        <f t="shared" si="42"/>
        <v>0</v>
      </c>
      <c r="Z160" s="67">
        <f t="shared" si="42"/>
        <v>0</v>
      </c>
      <c r="AA160" s="67">
        <f t="shared" si="42"/>
        <v>0</v>
      </c>
      <c r="AB160" s="67">
        <f t="shared" si="42"/>
        <v>0</v>
      </c>
      <c r="AC160" s="67">
        <f t="shared" si="42"/>
        <v>0</v>
      </c>
      <c r="AD160" s="67">
        <f t="shared" si="42"/>
        <v>0</v>
      </c>
      <c r="AE160" s="67">
        <f t="shared" si="42"/>
        <v>0</v>
      </c>
      <c r="AF160" s="67">
        <f t="shared" si="42"/>
        <v>0</v>
      </c>
      <c r="AG160" s="67">
        <f t="shared" si="42"/>
        <v>0</v>
      </c>
      <c r="AH160" s="67">
        <f t="shared" si="42"/>
        <v>0</v>
      </c>
      <c r="AI160" s="67">
        <f t="shared" si="42"/>
        <v>0</v>
      </c>
      <c r="AJ160" s="67">
        <f t="shared" ref="AJ160:AJ163" si="43">SUM(E160:AI160)</f>
        <v>39.370129870129865</v>
      </c>
    </row>
    <row r="161" spans="1:36" ht="15.75" thickBot="1">
      <c r="B161" s="66"/>
      <c r="C161" s="66"/>
      <c r="D161" s="63" t="s">
        <v>137</v>
      </c>
      <c r="E161" s="67">
        <f t="shared" ref="E161:AI161" si="44">IF(E157="HNI",E143,0)</f>
        <v>105.73333333333333</v>
      </c>
      <c r="F161" s="67">
        <f t="shared" si="44"/>
        <v>50.392757660167135</v>
      </c>
      <c r="G161" s="67">
        <f t="shared" si="44"/>
        <v>0</v>
      </c>
      <c r="H161" s="67">
        <f t="shared" si="44"/>
        <v>0</v>
      </c>
      <c r="I161" s="67">
        <f t="shared" si="44"/>
        <v>0</v>
      </c>
      <c r="J161" s="67">
        <f t="shared" si="44"/>
        <v>46.463601532567047</v>
      </c>
      <c r="K161" s="67">
        <f t="shared" si="44"/>
        <v>70.217532467532465</v>
      </c>
      <c r="L161" s="67">
        <f t="shared" si="44"/>
        <v>0</v>
      </c>
      <c r="M161" s="67">
        <f t="shared" si="44"/>
        <v>0</v>
      </c>
      <c r="N161" s="67">
        <f t="shared" si="44"/>
        <v>0</v>
      </c>
      <c r="O161" s="67">
        <f t="shared" si="44"/>
        <v>0</v>
      </c>
      <c r="P161" s="67">
        <f t="shared" si="44"/>
        <v>0</v>
      </c>
      <c r="Q161" s="67">
        <f t="shared" si="44"/>
        <v>0</v>
      </c>
      <c r="R161" s="67">
        <f t="shared" si="44"/>
        <v>0</v>
      </c>
      <c r="S161" s="67">
        <f t="shared" si="44"/>
        <v>180.20874912033787</v>
      </c>
      <c r="T161" s="67">
        <f t="shared" si="44"/>
        <v>167.65822630763356</v>
      </c>
      <c r="U161" s="67">
        <f t="shared" si="44"/>
        <v>0</v>
      </c>
      <c r="V161" s="67">
        <f t="shared" si="44"/>
        <v>0</v>
      </c>
      <c r="W161" s="67">
        <f t="shared" si="44"/>
        <v>0</v>
      </c>
      <c r="X161" s="67">
        <f t="shared" si="44"/>
        <v>0</v>
      </c>
      <c r="Y161" s="67">
        <f t="shared" si="44"/>
        <v>118.94727998319655</v>
      </c>
      <c r="Z161" s="67">
        <f t="shared" si="44"/>
        <v>89.900718819227322</v>
      </c>
      <c r="AA161" s="67">
        <f t="shared" si="44"/>
        <v>0</v>
      </c>
      <c r="AB161" s="67">
        <f t="shared" si="44"/>
        <v>0</v>
      </c>
      <c r="AC161" s="67">
        <f t="shared" si="44"/>
        <v>0</v>
      </c>
      <c r="AD161" s="67">
        <f t="shared" si="44"/>
        <v>0</v>
      </c>
      <c r="AE161" s="67">
        <f t="shared" si="44"/>
        <v>6.2967405691595006</v>
      </c>
      <c r="AF161" s="67">
        <f t="shared" si="44"/>
        <v>166.49869082715685</v>
      </c>
      <c r="AG161" s="67">
        <f t="shared" si="44"/>
        <v>148.38976674191136</v>
      </c>
      <c r="AH161" s="67">
        <f t="shared" si="44"/>
        <v>58.171874999999993</v>
      </c>
      <c r="AI161" s="67">
        <f t="shared" si="44"/>
        <v>0</v>
      </c>
      <c r="AJ161" s="67">
        <f t="shared" si="43"/>
        <v>1208.879272362223</v>
      </c>
    </row>
    <row r="162" spans="1:36" ht="15.75" thickBot="1">
      <c r="A162" s="68"/>
      <c r="B162" s="66"/>
      <c r="C162" s="66"/>
      <c r="D162" s="69" t="s">
        <v>135</v>
      </c>
      <c r="E162" s="67">
        <f t="shared" ref="E162:AI162" si="45">IF(E157="NFI &amp; HNI",E143,0)</f>
        <v>0</v>
      </c>
      <c r="F162" s="67">
        <f t="shared" si="45"/>
        <v>0</v>
      </c>
      <c r="G162" s="67">
        <f t="shared" si="45"/>
        <v>0</v>
      </c>
      <c r="H162" s="67">
        <f t="shared" si="45"/>
        <v>0</v>
      </c>
      <c r="I162" s="67">
        <f t="shared" si="45"/>
        <v>0</v>
      </c>
      <c r="J162" s="67">
        <f t="shared" si="45"/>
        <v>0</v>
      </c>
      <c r="K162" s="67">
        <f t="shared" si="45"/>
        <v>0</v>
      </c>
      <c r="L162" s="67">
        <f t="shared" si="45"/>
        <v>100.62047431538954</v>
      </c>
      <c r="M162" s="67">
        <f t="shared" si="45"/>
        <v>0</v>
      </c>
      <c r="N162" s="67">
        <f t="shared" si="45"/>
        <v>0</v>
      </c>
      <c r="O162" s="67">
        <f t="shared" si="45"/>
        <v>0</v>
      </c>
      <c r="P162" s="67">
        <f t="shared" si="45"/>
        <v>89.32658160899426</v>
      </c>
      <c r="Q162" s="67">
        <f t="shared" si="45"/>
        <v>246.08812957925801</v>
      </c>
      <c r="R162" s="67">
        <f t="shared" si="45"/>
        <v>293.69582648964837</v>
      </c>
      <c r="S162" s="67">
        <f t="shared" si="45"/>
        <v>0</v>
      </c>
      <c r="T162" s="67">
        <f t="shared" si="45"/>
        <v>0</v>
      </c>
      <c r="U162" s="67">
        <f t="shared" si="45"/>
        <v>0</v>
      </c>
      <c r="V162" s="67">
        <f t="shared" si="45"/>
        <v>173.73961218836564</v>
      </c>
      <c r="W162" s="67">
        <f t="shared" si="45"/>
        <v>0</v>
      </c>
      <c r="X162" s="67">
        <f t="shared" si="45"/>
        <v>0</v>
      </c>
      <c r="Y162" s="67">
        <f t="shared" si="45"/>
        <v>0</v>
      </c>
      <c r="Z162" s="67">
        <f t="shared" si="45"/>
        <v>0</v>
      </c>
      <c r="AA162" s="67">
        <f t="shared" si="45"/>
        <v>0</v>
      </c>
      <c r="AB162" s="67">
        <f t="shared" si="45"/>
        <v>0</v>
      </c>
      <c r="AC162" s="67">
        <f t="shared" si="45"/>
        <v>0</v>
      </c>
      <c r="AD162" s="67">
        <f t="shared" si="45"/>
        <v>0</v>
      </c>
      <c r="AE162" s="67">
        <f t="shared" si="45"/>
        <v>0</v>
      </c>
      <c r="AF162" s="67">
        <f t="shared" si="45"/>
        <v>0</v>
      </c>
      <c r="AG162" s="67">
        <f t="shared" si="45"/>
        <v>0</v>
      </c>
      <c r="AH162" s="67">
        <f t="shared" si="45"/>
        <v>0</v>
      </c>
      <c r="AI162" s="67">
        <f t="shared" si="45"/>
        <v>0</v>
      </c>
      <c r="AJ162" s="67">
        <f t="shared" si="43"/>
        <v>903.47062418165581</v>
      </c>
    </row>
    <row r="163" spans="1:36">
      <c r="B163" s="66"/>
      <c r="C163" s="66"/>
      <c r="D163" s="70" t="s">
        <v>140</v>
      </c>
      <c r="E163" s="67">
        <f t="shared" ref="E163:AI163" si="46">IF(AND(E153=0,OR(E3="Mon",E3="Tue",E3="Wed",E3="Thu",E3="Fri")),E143,0)</f>
        <v>105.73333333333333</v>
      </c>
      <c r="F163" s="67">
        <f t="shared" si="46"/>
        <v>50.392757660167135</v>
      </c>
      <c r="G163" s="67">
        <f t="shared" si="46"/>
        <v>64.95686274509805</v>
      </c>
      <c r="H163" s="67">
        <f t="shared" si="46"/>
        <v>0</v>
      </c>
      <c r="I163" s="67">
        <f t="shared" si="46"/>
        <v>0</v>
      </c>
      <c r="J163" s="67">
        <f t="shared" si="46"/>
        <v>46.463601532567047</v>
      </c>
      <c r="K163" s="67">
        <f t="shared" si="46"/>
        <v>70.217532467532465</v>
      </c>
      <c r="L163" s="67">
        <f t="shared" si="46"/>
        <v>0</v>
      </c>
      <c r="M163" s="67">
        <f t="shared" si="46"/>
        <v>0</v>
      </c>
      <c r="N163" s="67">
        <f t="shared" si="46"/>
        <v>0</v>
      </c>
      <c r="O163" s="67">
        <f t="shared" si="46"/>
        <v>0</v>
      </c>
      <c r="P163" s="67">
        <f t="shared" si="46"/>
        <v>0</v>
      </c>
      <c r="Q163" s="67">
        <f t="shared" si="46"/>
        <v>0</v>
      </c>
      <c r="R163" s="67">
        <f t="shared" si="46"/>
        <v>0</v>
      </c>
      <c r="S163" s="67">
        <f t="shared" si="46"/>
        <v>180.20874912033787</v>
      </c>
      <c r="T163" s="67">
        <f t="shared" si="46"/>
        <v>167.65822630763356</v>
      </c>
      <c r="U163" s="67">
        <f t="shared" si="46"/>
        <v>245.27272396496608</v>
      </c>
      <c r="V163" s="67">
        <f t="shared" si="46"/>
        <v>0</v>
      </c>
      <c r="W163" s="67">
        <f t="shared" si="46"/>
        <v>0</v>
      </c>
      <c r="X163" s="67">
        <f t="shared" si="46"/>
        <v>0</v>
      </c>
      <c r="Y163" s="67">
        <f t="shared" si="46"/>
        <v>118.94727998319655</v>
      </c>
      <c r="Z163" s="67">
        <f t="shared" si="46"/>
        <v>89.900718819227322</v>
      </c>
      <c r="AA163" s="67">
        <f t="shared" si="46"/>
        <v>30.187118964321154</v>
      </c>
      <c r="AB163" s="67">
        <f t="shared" si="46"/>
        <v>0</v>
      </c>
      <c r="AC163" s="67">
        <f t="shared" si="46"/>
        <v>0</v>
      </c>
      <c r="AD163" s="67">
        <f t="shared" si="46"/>
        <v>0</v>
      </c>
      <c r="AE163" s="67">
        <f t="shared" si="46"/>
        <v>6.2967405691595006</v>
      </c>
      <c r="AF163" s="67">
        <f t="shared" si="46"/>
        <v>166.49869082715685</v>
      </c>
      <c r="AG163" s="67">
        <f t="shared" si="46"/>
        <v>148.38976674191136</v>
      </c>
      <c r="AH163" s="67">
        <f t="shared" si="46"/>
        <v>58.171874999999993</v>
      </c>
      <c r="AI163" s="67">
        <f t="shared" si="46"/>
        <v>0</v>
      </c>
      <c r="AJ163" s="67">
        <f t="shared" si="43"/>
        <v>1549.2959780366082</v>
      </c>
    </row>
  </sheetData>
  <conditionalFormatting sqref="E152:AI155">
    <cfRule type="cellIs" dxfId="47" priority="10" operator="equal">
      <formula>3</formula>
    </cfRule>
    <cfRule type="cellIs" dxfId="46" priority="11" operator="equal">
      <formula>2</formula>
    </cfRule>
    <cfRule type="cellIs" dxfId="45" priority="12" operator="equal">
      <formula>1</formula>
    </cfRule>
  </conditionalFormatting>
  <conditionalFormatting sqref="E153:AI156">
    <cfRule type="cellIs" dxfId="44" priority="7" operator="equal">
      <formula>3</formula>
    </cfRule>
    <cfRule type="cellIs" dxfId="43" priority="8" operator="equal">
      <formula>2</formula>
    </cfRule>
    <cfRule type="cellIs" dxfId="42" priority="9" operator="equal">
      <formula>1</formula>
    </cfRule>
  </conditionalFormatting>
  <conditionalFormatting sqref="E153:AF156">
    <cfRule type="cellIs" dxfId="41" priority="4" operator="equal">
      <formula>3</formula>
    </cfRule>
    <cfRule type="cellIs" dxfId="40" priority="5" operator="equal">
      <formula>2</formula>
    </cfRule>
    <cfRule type="cellIs" dxfId="39" priority="6" operator="equal">
      <formula>1</formula>
    </cfRule>
  </conditionalFormatting>
  <conditionalFormatting sqref="E153:AF156">
    <cfRule type="cellIs" dxfId="38" priority="1" operator="equal">
      <formula>3</formula>
    </cfRule>
    <cfRule type="cellIs" dxfId="37" priority="2" operator="equal">
      <formula>2</formula>
    </cfRule>
    <cfRule type="cellIs" dxfId="36" priority="3" operator="equal">
      <formula>1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163"/>
  <sheetViews>
    <sheetView zoomScale="60" zoomScaleNormal="6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1" sqref="B11"/>
    </sheetView>
  </sheetViews>
  <sheetFormatPr defaultColWidth="9.140625" defaultRowHeight="15" outlineLevelRow="1"/>
  <cols>
    <col min="1" max="1" width="9.140625" style="3"/>
    <col min="2" max="2" width="53.5703125" style="3" customWidth="1"/>
    <col min="3" max="36" width="17.28515625" style="3" customWidth="1"/>
    <col min="37" max="37" width="11.5703125" style="3" bestFit="1" customWidth="1"/>
    <col min="38" max="16384" width="9.140625" style="3"/>
  </cols>
  <sheetData>
    <row r="1" spans="1:37" outlineLevel="1"/>
    <row r="2" spans="1:37" outlineLevel="1">
      <c r="B2" s="24" t="s">
        <v>18</v>
      </c>
    </row>
    <row r="3" spans="1:37" outlineLevel="1">
      <c r="E3" s="68" t="s">
        <v>124</v>
      </c>
      <c r="F3" s="68" t="s">
        <v>125</v>
      </c>
      <c r="G3" s="68" t="s">
        <v>126</v>
      </c>
      <c r="H3" s="68" t="s">
        <v>127</v>
      </c>
      <c r="I3" s="68" t="s">
        <v>121</v>
      </c>
      <c r="J3" s="68" t="s">
        <v>122</v>
      </c>
      <c r="K3" s="68" t="s">
        <v>123</v>
      </c>
      <c r="L3" s="68" t="s">
        <v>124</v>
      </c>
      <c r="M3" s="68" t="s">
        <v>125</v>
      </c>
      <c r="N3" s="68" t="s">
        <v>126</v>
      </c>
      <c r="O3" s="68" t="s">
        <v>127</v>
      </c>
      <c r="P3" s="68" t="s">
        <v>121</v>
      </c>
      <c r="Q3" s="68" t="s">
        <v>122</v>
      </c>
      <c r="R3" s="68" t="s">
        <v>123</v>
      </c>
      <c r="S3" s="68" t="s">
        <v>124</v>
      </c>
      <c r="T3" s="68" t="s">
        <v>125</v>
      </c>
      <c r="U3" s="68" t="s">
        <v>126</v>
      </c>
      <c r="V3" s="68" t="s">
        <v>127</v>
      </c>
      <c r="W3" s="68" t="s">
        <v>121</v>
      </c>
      <c r="X3" s="68" t="s">
        <v>122</v>
      </c>
      <c r="Y3" s="68" t="s">
        <v>123</v>
      </c>
      <c r="Z3" s="68" t="s">
        <v>124</v>
      </c>
      <c r="AA3" s="68" t="s">
        <v>125</v>
      </c>
      <c r="AB3" s="68" t="s">
        <v>126</v>
      </c>
      <c r="AC3" s="68" t="s">
        <v>127</v>
      </c>
      <c r="AD3" s="68" t="s">
        <v>121</v>
      </c>
      <c r="AE3" s="68" t="s">
        <v>122</v>
      </c>
      <c r="AF3" s="68" t="s">
        <v>123</v>
      </c>
      <c r="AG3" s="68" t="s">
        <v>124</v>
      </c>
      <c r="AH3" s="68" t="s">
        <v>125</v>
      </c>
      <c r="AI3" s="68" t="s">
        <v>126</v>
      </c>
    </row>
    <row r="4" spans="1:37" customFormat="1" outlineLevel="1">
      <c r="A4" s="4"/>
      <c r="B4" s="25"/>
      <c r="C4" s="26" t="s">
        <v>19</v>
      </c>
      <c r="D4" s="26">
        <v>31</v>
      </c>
      <c r="E4" s="26">
        <v>1</v>
      </c>
      <c r="F4" s="26">
        <v>2</v>
      </c>
      <c r="G4" s="26">
        <v>3</v>
      </c>
      <c r="H4" s="26">
        <v>4</v>
      </c>
      <c r="I4" s="26">
        <v>5</v>
      </c>
      <c r="J4" s="26">
        <v>6</v>
      </c>
      <c r="K4" s="26">
        <v>7</v>
      </c>
      <c r="L4" s="26">
        <v>8</v>
      </c>
      <c r="M4" s="26">
        <v>9</v>
      </c>
      <c r="N4" s="26">
        <v>10</v>
      </c>
      <c r="O4" s="26">
        <v>11</v>
      </c>
      <c r="P4" s="26">
        <v>12</v>
      </c>
      <c r="Q4" s="26">
        <v>13</v>
      </c>
      <c r="R4" s="26">
        <v>14</v>
      </c>
      <c r="S4" s="26">
        <v>15</v>
      </c>
      <c r="T4" s="26">
        <v>16</v>
      </c>
      <c r="U4" s="26">
        <v>17</v>
      </c>
      <c r="V4" s="26">
        <v>18</v>
      </c>
      <c r="W4" s="26">
        <v>19</v>
      </c>
      <c r="X4" s="26">
        <v>20</v>
      </c>
      <c r="Y4" s="26">
        <v>21</v>
      </c>
      <c r="Z4" s="26">
        <v>22</v>
      </c>
      <c r="AA4" s="26">
        <v>23</v>
      </c>
      <c r="AB4" s="26">
        <v>24</v>
      </c>
      <c r="AC4" s="26">
        <v>25</v>
      </c>
      <c r="AD4" s="26">
        <v>26</v>
      </c>
      <c r="AE4" s="26">
        <v>27</v>
      </c>
      <c r="AF4" s="26">
        <v>28</v>
      </c>
      <c r="AG4" s="26">
        <v>29</v>
      </c>
      <c r="AH4" s="26">
        <v>30</v>
      </c>
      <c r="AI4" s="26">
        <v>31</v>
      </c>
      <c r="AJ4" s="26" t="s">
        <v>32</v>
      </c>
      <c r="AK4" s="3"/>
    </row>
    <row r="5" spans="1:37" customFormat="1" outlineLevel="1">
      <c r="A5" s="4"/>
      <c r="B5" s="27" t="s">
        <v>0</v>
      </c>
      <c r="C5" s="6"/>
      <c r="D5" s="7">
        <f>'APRIL 2020'!AI29</f>
        <v>59504</v>
      </c>
      <c r="E5" s="7"/>
      <c r="F5" s="7"/>
      <c r="G5" s="7"/>
      <c r="H5" s="7">
        <v>59537</v>
      </c>
      <c r="I5" s="7">
        <v>59616</v>
      </c>
      <c r="J5" s="7">
        <v>59698</v>
      </c>
      <c r="K5" s="7"/>
      <c r="L5" s="7"/>
      <c r="M5" s="7"/>
      <c r="N5" s="7"/>
      <c r="O5" s="7">
        <v>59742</v>
      </c>
      <c r="P5" s="7">
        <v>59795</v>
      </c>
      <c r="Q5" s="7">
        <v>59807</v>
      </c>
      <c r="R5" s="7">
        <v>59887</v>
      </c>
      <c r="S5" s="7">
        <v>59941</v>
      </c>
      <c r="T5" s="7">
        <v>59959</v>
      </c>
      <c r="U5" s="7"/>
      <c r="V5" s="7"/>
      <c r="W5" s="7"/>
      <c r="X5" s="7"/>
      <c r="Y5" s="7"/>
      <c r="Z5" s="7"/>
      <c r="AA5" s="7"/>
      <c r="AB5" s="7"/>
      <c r="AC5" s="7"/>
      <c r="AD5" s="7">
        <v>59994</v>
      </c>
      <c r="AE5" s="7">
        <v>60040</v>
      </c>
      <c r="AF5" s="7">
        <v>60080</v>
      </c>
      <c r="AG5" s="7">
        <v>60111</v>
      </c>
      <c r="AH5" s="7"/>
      <c r="AI5" s="7"/>
      <c r="AJ5" s="32"/>
      <c r="AK5" s="3"/>
    </row>
    <row r="6" spans="1:37" customFormat="1" outlineLevel="1">
      <c r="A6" s="4"/>
      <c r="B6" s="27" t="s">
        <v>1</v>
      </c>
      <c r="C6" s="6"/>
      <c r="D6" s="7">
        <f>'APRIL 2020'!AI30</f>
        <v>64925</v>
      </c>
      <c r="E6" s="7"/>
      <c r="F6" s="7"/>
      <c r="G6" s="7"/>
      <c r="H6" s="7">
        <v>64959</v>
      </c>
      <c r="I6" s="7">
        <v>65046</v>
      </c>
      <c r="J6" s="7">
        <v>65137</v>
      </c>
      <c r="K6" s="7"/>
      <c r="L6" s="7"/>
      <c r="M6" s="7"/>
      <c r="N6" s="7"/>
      <c r="O6" s="7">
        <v>65181</v>
      </c>
      <c r="P6" s="7">
        <v>65235</v>
      </c>
      <c r="Q6" s="7">
        <v>65247</v>
      </c>
      <c r="R6" s="7">
        <v>65330</v>
      </c>
      <c r="S6" s="7">
        <v>65386</v>
      </c>
      <c r="T6" s="7">
        <v>65406</v>
      </c>
      <c r="U6" s="7"/>
      <c r="V6" s="7"/>
      <c r="W6" s="7"/>
      <c r="X6" s="7"/>
      <c r="Y6" s="7"/>
      <c r="Z6" s="7"/>
      <c r="AA6" s="7"/>
      <c r="AB6" s="7"/>
      <c r="AC6" s="7"/>
      <c r="AD6" s="7">
        <v>65445</v>
      </c>
      <c r="AE6" s="7">
        <v>65494</v>
      </c>
      <c r="AF6" s="7">
        <v>65535</v>
      </c>
      <c r="AG6" s="7">
        <v>65567</v>
      </c>
      <c r="AH6" s="7"/>
      <c r="AI6" s="7"/>
      <c r="AJ6" s="32"/>
      <c r="AK6" s="3"/>
    </row>
    <row r="7" spans="1:37" customFormat="1" outlineLevel="1">
      <c r="A7" s="4"/>
      <c r="B7" s="27" t="s">
        <v>2</v>
      </c>
      <c r="C7" s="6"/>
      <c r="D7" s="7">
        <f>'APRIL 2020'!AI31</f>
        <v>70693</v>
      </c>
      <c r="E7" s="7"/>
      <c r="F7" s="7"/>
      <c r="G7" s="7"/>
      <c r="H7" s="7">
        <v>70765</v>
      </c>
      <c r="I7" s="7">
        <v>70894</v>
      </c>
      <c r="J7" s="7">
        <v>71030</v>
      </c>
      <c r="K7" s="7"/>
      <c r="L7" s="7"/>
      <c r="M7" s="7"/>
      <c r="N7" s="7"/>
      <c r="O7" s="7">
        <v>71039</v>
      </c>
      <c r="P7" s="7">
        <v>71108</v>
      </c>
      <c r="Q7" s="7">
        <v>71180</v>
      </c>
      <c r="R7" s="7">
        <v>71238</v>
      </c>
      <c r="S7" s="7">
        <v>71314</v>
      </c>
      <c r="T7" s="7">
        <v>71371</v>
      </c>
      <c r="U7" s="7"/>
      <c r="V7" s="7"/>
      <c r="W7" s="7"/>
      <c r="X7" s="7"/>
      <c r="Y7" s="7"/>
      <c r="Z7" s="7"/>
      <c r="AA7" s="7"/>
      <c r="AB7" s="7"/>
      <c r="AC7" s="7"/>
      <c r="AD7" s="7">
        <v>71451</v>
      </c>
      <c r="AE7" s="7">
        <v>71461</v>
      </c>
      <c r="AF7" s="7">
        <v>71483</v>
      </c>
      <c r="AG7" s="7">
        <v>71502</v>
      </c>
      <c r="AH7" s="7"/>
      <c r="AI7" s="7"/>
      <c r="AJ7" s="32"/>
      <c r="AK7" s="3"/>
    </row>
    <row r="8" spans="1:37" customFormat="1" outlineLevel="1">
      <c r="A8" s="4"/>
      <c r="B8" s="27" t="s">
        <v>3</v>
      </c>
      <c r="C8" s="6"/>
      <c r="D8" s="7">
        <f>'APRIL 2020'!AI32</f>
        <v>73159</v>
      </c>
      <c r="E8" s="7"/>
      <c r="F8" s="7"/>
      <c r="G8" s="7"/>
      <c r="H8" s="7">
        <v>73165</v>
      </c>
      <c r="I8" s="7">
        <v>73280</v>
      </c>
      <c r="J8" s="7">
        <v>73397</v>
      </c>
      <c r="K8" s="7"/>
      <c r="L8" s="7"/>
      <c r="M8" s="7"/>
      <c r="N8" s="7"/>
      <c r="O8" s="7">
        <v>73405</v>
      </c>
      <c r="P8" s="7">
        <v>73468</v>
      </c>
      <c r="Q8" s="7">
        <v>73533</v>
      </c>
      <c r="R8" s="7">
        <v>73585</v>
      </c>
      <c r="S8" s="7">
        <v>73654</v>
      </c>
      <c r="T8" s="7">
        <v>73706</v>
      </c>
      <c r="U8" s="7"/>
      <c r="V8" s="7"/>
      <c r="W8" s="7"/>
      <c r="X8" s="7"/>
      <c r="Y8" s="7"/>
      <c r="Z8" s="7"/>
      <c r="AA8" s="7"/>
      <c r="AB8" s="7"/>
      <c r="AC8" s="7"/>
      <c r="AD8" s="7">
        <v>73780</v>
      </c>
      <c r="AE8" s="7">
        <v>73789</v>
      </c>
      <c r="AF8" s="7">
        <v>73809</v>
      </c>
      <c r="AG8" s="7">
        <v>73822</v>
      </c>
      <c r="AH8" s="7"/>
      <c r="AI8" s="7"/>
      <c r="AJ8" s="32"/>
      <c r="AK8" s="3"/>
    </row>
    <row r="9" spans="1:37" customFormat="1" outlineLevel="1">
      <c r="A9" s="4"/>
      <c r="B9" s="27" t="s">
        <v>114</v>
      </c>
      <c r="C9" s="6"/>
      <c r="D9" s="7">
        <f>'APRIL 2020'!AI33</f>
        <v>95340</v>
      </c>
      <c r="E9" s="7"/>
      <c r="F9" s="7"/>
      <c r="G9" s="7"/>
      <c r="H9" s="7">
        <v>95402</v>
      </c>
      <c r="I9" s="7">
        <v>95402</v>
      </c>
      <c r="J9" s="7">
        <v>95402</v>
      </c>
      <c r="K9" s="7"/>
      <c r="L9" s="7"/>
      <c r="M9" s="7"/>
      <c r="N9" s="7"/>
      <c r="O9" s="7">
        <v>95413</v>
      </c>
      <c r="P9" s="7">
        <v>95578</v>
      </c>
      <c r="Q9" s="7">
        <v>95818</v>
      </c>
      <c r="R9" s="7">
        <v>96037</v>
      </c>
      <c r="S9" s="7">
        <v>96037</v>
      </c>
      <c r="T9" s="7">
        <v>96037</v>
      </c>
      <c r="U9" s="7"/>
      <c r="V9" s="7"/>
      <c r="W9" s="7"/>
      <c r="X9" s="7"/>
      <c r="Y9" s="7"/>
      <c r="Z9" s="7"/>
      <c r="AA9" s="7"/>
      <c r="AB9" s="7"/>
      <c r="AC9" s="7"/>
      <c r="AD9" s="7">
        <v>96058</v>
      </c>
      <c r="AE9" s="7">
        <v>96090</v>
      </c>
      <c r="AF9" s="7">
        <v>96343</v>
      </c>
      <c r="AG9" s="7">
        <v>96585</v>
      </c>
      <c r="AH9" s="7"/>
      <c r="AI9" s="7"/>
      <c r="AJ9" s="32"/>
      <c r="AK9" s="3"/>
    </row>
    <row r="10" spans="1:37" customFormat="1" outlineLevel="1">
      <c r="A10" s="4"/>
      <c r="B10" s="27" t="s">
        <v>115</v>
      </c>
      <c r="C10" s="6"/>
      <c r="D10" s="7">
        <f>'APRIL 2020'!AI34</f>
        <v>102374</v>
      </c>
      <c r="E10" s="7"/>
      <c r="F10" s="7"/>
      <c r="G10" s="7"/>
      <c r="H10" s="7">
        <v>102402</v>
      </c>
      <c r="I10" s="7">
        <v>102402</v>
      </c>
      <c r="J10" s="7">
        <v>102405</v>
      </c>
      <c r="K10" s="7"/>
      <c r="L10" s="7"/>
      <c r="M10" s="7"/>
      <c r="N10" s="7"/>
      <c r="O10" s="7">
        <v>102412</v>
      </c>
      <c r="P10" s="7">
        <v>102485</v>
      </c>
      <c r="Q10" s="7">
        <v>102594</v>
      </c>
      <c r="R10" s="7">
        <v>102691</v>
      </c>
      <c r="S10" s="7">
        <v>102691</v>
      </c>
      <c r="T10" s="7">
        <v>102691</v>
      </c>
      <c r="U10" s="7"/>
      <c r="V10" s="7"/>
      <c r="W10" s="7"/>
      <c r="X10" s="7"/>
      <c r="Y10" s="7"/>
      <c r="Z10" s="7"/>
      <c r="AA10" s="7"/>
      <c r="AB10" s="7"/>
      <c r="AC10" s="7"/>
      <c r="AD10" s="7">
        <v>102703</v>
      </c>
      <c r="AE10" s="7">
        <v>102718</v>
      </c>
      <c r="AF10" s="7">
        <v>102824</v>
      </c>
      <c r="AG10" s="7">
        <v>102927</v>
      </c>
      <c r="AH10" s="7"/>
      <c r="AI10" s="7"/>
      <c r="AJ10" s="32"/>
      <c r="AK10" s="3"/>
    </row>
    <row r="11" spans="1:37" customFormat="1" outlineLevel="1">
      <c r="A11" s="4"/>
      <c r="B11" s="27" t="s">
        <v>116</v>
      </c>
      <c r="C11" s="6"/>
      <c r="D11" s="7">
        <f>'APRIL 2020'!AI35</f>
        <v>1222130</v>
      </c>
      <c r="E11" s="7"/>
      <c r="F11" s="7"/>
      <c r="G11" s="7"/>
      <c r="H11" s="7">
        <v>1222144</v>
      </c>
      <c r="I11" s="7">
        <v>1222144</v>
      </c>
      <c r="J11" s="7">
        <v>1222144</v>
      </c>
      <c r="K11" s="7"/>
      <c r="L11" s="7"/>
      <c r="M11" s="7"/>
      <c r="N11" s="7"/>
      <c r="O11" s="7">
        <v>1222145</v>
      </c>
      <c r="P11" s="7">
        <v>1222195</v>
      </c>
      <c r="Q11" s="7">
        <v>1222250</v>
      </c>
      <c r="R11" s="7">
        <v>1222308</v>
      </c>
      <c r="S11" s="7">
        <v>1222308</v>
      </c>
      <c r="T11" s="7">
        <v>1222308</v>
      </c>
      <c r="U11" s="7"/>
      <c r="V11" s="7"/>
      <c r="W11" s="7"/>
      <c r="X11" s="7"/>
      <c r="Y11" s="7"/>
      <c r="Z11" s="7"/>
      <c r="AA11" s="7"/>
      <c r="AB11" s="7"/>
      <c r="AC11" s="7"/>
      <c r="AD11" s="7">
        <v>1222575</v>
      </c>
      <c r="AE11" s="7">
        <v>1222586</v>
      </c>
      <c r="AF11" s="7">
        <v>1222642</v>
      </c>
      <c r="AG11" s="7">
        <v>1222702</v>
      </c>
      <c r="AH11" s="7"/>
      <c r="AI11" s="7"/>
      <c r="AJ11" s="32"/>
      <c r="AK11" s="3"/>
    </row>
    <row r="12" spans="1:37" customFormat="1" outlineLevel="1">
      <c r="A12" s="4"/>
      <c r="B12" s="28" t="s">
        <v>98</v>
      </c>
      <c r="C12" s="6"/>
      <c r="D12" s="7">
        <f>'APRIL 2020'!AI36</f>
        <v>57846</v>
      </c>
      <c r="E12" s="7"/>
      <c r="F12" s="7"/>
      <c r="G12" s="7"/>
      <c r="H12" s="7">
        <v>57847</v>
      </c>
      <c r="I12" s="7">
        <v>57916</v>
      </c>
      <c r="J12" s="7">
        <v>57946</v>
      </c>
      <c r="K12" s="7"/>
      <c r="L12" s="7"/>
      <c r="M12" s="7"/>
      <c r="N12" s="7"/>
      <c r="O12" s="7">
        <v>57947</v>
      </c>
      <c r="P12" s="7">
        <v>57991</v>
      </c>
      <c r="Q12" s="7">
        <v>58048</v>
      </c>
      <c r="R12" s="7">
        <v>58124</v>
      </c>
      <c r="S12" s="7">
        <v>58169</v>
      </c>
      <c r="T12" s="7">
        <v>58170</v>
      </c>
      <c r="U12" s="7"/>
      <c r="V12" s="7"/>
      <c r="W12" s="7"/>
      <c r="X12" s="7"/>
      <c r="Y12" s="7"/>
      <c r="Z12" s="7"/>
      <c r="AA12" s="7"/>
      <c r="AB12" s="7"/>
      <c r="AC12" s="7"/>
      <c r="AD12" s="7">
        <v>58171</v>
      </c>
      <c r="AE12" s="7">
        <v>58175</v>
      </c>
      <c r="AF12" s="7">
        <v>58225</v>
      </c>
      <c r="AG12" s="7">
        <v>58292</v>
      </c>
      <c r="AH12" s="7"/>
      <c r="AI12" s="7"/>
      <c r="AJ12" s="32"/>
      <c r="AK12" s="3"/>
    </row>
    <row r="13" spans="1:37" customFormat="1" outlineLevel="1">
      <c r="A13" s="4"/>
      <c r="B13" s="28" t="s">
        <v>99</v>
      </c>
      <c r="C13" s="6"/>
      <c r="D13" s="7">
        <f>'APRIL 2020'!AI37</f>
        <v>12041.4</v>
      </c>
      <c r="E13" s="7"/>
      <c r="F13" s="7"/>
      <c r="G13" s="7"/>
      <c r="H13" s="7">
        <v>12077.2</v>
      </c>
      <c r="I13" s="7">
        <v>12141.8</v>
      </c>
      <c r="J13" s="7">
        <v>12164.4</v>
      </c>
      <c r="K13" s="7"/>
      <c r="L13" s="7"/>
      <c r="M13" s="7"/>
      <c r="N13" s="7"/>
      <c r="O13" s="7">
        <v>12202.4</v>
      </c>
      <c r="P13" s="7">
        <v>12242.1</v>
      </c>
      <c r="Q13" s="7">
        <v>12284.1</v>
      </c>
      <c r="R13" s="7">
        <v>12320</v>
      </c>
      <c r="S13" s="7">
        <v>12327.7</v>
      </c>
      <c r="T13" s="7">
        <v>12336.6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>
        <v>12358.7</v>
      </c>
      <c r="AF13" s="7">
        <v>12380.9</v>
      </c>
      <c r="AG13" s="7">
        <v>12408.5</v>
      </c>
      <c r="AH13" s="7"/>
      <c r="AI13" s="7"/>
      <c r="AJ13" s="32"/>
      <c r="AK13" s="3"/>
    </row>
    <row r="14" spans="1:37" customFormat="1" outlineLevel="1">
      <c r="A14" s="4"/>
      <c r="B14" s="27" t="s">
        <v>100</v>
      </c>
      <c r="C14" s="6"/>
      <c r="D14" s="7">
        <f>'APRIL 2020'!AI38</f>
        <v>2254</v>
      </c>
      <c r="E14" s="7"/>
      <c r="F14" s="7"/>
      <c r="G14" s="7"/>
      <c r="H14" s="7">
        <v>2263</v>
      </c>
      <c r="I14" s="7">
        <v>2273</v>
      </c>
      <c r="J14" s="7">
        <v>2278</v>
      </c>
      <c r="K14" s="7"/>
      <c r="L14" s="7"/>
      <c r="M14" s="7"/>
      <c r="N14" s="7"/>
      <c r="O14" s="7">
        <v>2278</v>
      </c>
      <c r="P14" s="7">
        <v>2296</v>
      </c>
      <c r="Q14" s="7">
        <v>2310</v>
      </c>
      <c r="R14" s="7">
        <v>2327</v>
      </c>
      <c r="S14" s="7">
        <v>2328</v>
      </c>
      <c r="T14" s="7">
        <v>2328</v>
      </c>
      <c r="U14" s="7"/>
      <c r="V14" s="7"/>
      <c r="W14" s="7"/>
      <c r="X14" s="7"/>
      <c r="Y14" s="7"/>
      <c r="Z14" s="7"/>
      <c r="AA14" s="7"/>
      <c r="AB14" s="7"/>
      <c r="AC14" s="7"/>
      <c r="AD14" s="7">
        <v>2328</v>
      </c>
      <c r="AE14" s="7">
        <v>2329</v>
      </c>
      <c r="AF14" s="7">
        <v>2337</v>
      </c>
      <c r="AG14" s="7">
        <v>2338</v>
      </c>
      <c r="AH14" s="7"/>
      <c r="AI14" s="7"/>
      <c r="AJ14" s="32"/>
      <c r="AK14" s="3"/>
    </row>
    <row r="15" spans="1:37" customFormat="1" outlineLevel="1">
      <c r="A15" s="4"/>
      <c r="B15" s="27" t="s">
        <v>101</v>
      </c>
      <c r="C15" s="6"/>
      <c r="D15" s="7">
        <f>'APRIL 2020'!AI39</f>
        <v>27888</v>
      </c>
      <c r="E15" s="7"/>
      <c r="F15" s="7"/>
      <c r="G15" s="7"/>
      <c r="H15" s="7">
        <v>27925</v>
      </c>
      <c r="I15" s="7">
        <v>27953</v>
      </c>
      <c r="J15" s="7">
        <v>27983</v>
      </c>
      <c r="K15" s="7"/>
      <c r="L15" s="7"/>
      <c r="M15" s="7"/>
      <c r="N15" s="7"/>
      <c r="O15" s="7">
        <v>28021</v>
      </c>
      <c r="P15" s="7">
        <v>28083</v>
      </c>
      <c r="Q15" s="7">
        <v>28142</v>
      </c>
      <c r="R15" s="7">
        <v>28208</v>
      </c>
      <c r="S15" s="7">
        <v>28238</v>
      </c>
      <c r="T15" s="7">
        <v>28285</v>
      </c>
      <c r="U15" s="7"/>
      <c r="V15" s="7"/>
      <c r="W15" s="7"/>
      <c r="X15" s="7"/>
      <c r="Y15" s="7"/>
      <c r="Z15" s="7"/>
      <c r="AA15" s="7"/>
      <c r="AB15" s="7"/>
      <c r="AC15" s="7"/>
      <c r="AD15" s="7">
        <v>28311</v>
      </c>
      <c r="AE15" s="7">
        <v>28311</v>
      </c>
      <c r="AF15" s="7">
        <v>28355</v>
      </c>
      <c r="AG15" s="7">
        <v>28399</v>
      </c>
      <c r="AH15" s="7"/>
      <c r="AI15" s="7"/>
      <c r="AJ15" s="32"/>
      <c r="AK15" s="3"/>
    </row>
    <row r="16" spans="1:37" customFormat="1" outlineLevel="1">
      <c r="A16" s="4"/>
      <c r="B16" s="28" t="s">
        <v>102</v>
      </c>
      <c r="C16" s="6"/>
      <c r="D16" s="7">
        <f>'APRIL 2020'!AI40</f>
        <v>77602</v>
      </c>
      <c r="E16" s="7"/>
      <c r="F16" s="7"/>
      <c r="G16" s="7"/>
      <c r="H16" s="7">
        <v>77630</v>
      </c>
      <c r="I16" s="7">
        <v>77854</v>
      </c>
      <c r="J16" s="7">
        <v>78007</v>
      </c>
      <c r="K16" s="7"/>
      <c r="L16" s="7"/>
      <c r="M16" s="7"/>
      <c r="N16" s="7"/>
      <c r="O16" s="7">
        <v>78022</v>
      </c>
      <c r="P16" s="7">
        <v>78194</v>
      </c>
      <c r="Q16" s="7">
        <v>78367</v>
      </c>
      <c r="R16" s="7">
        <v>78535</v>
      </c>
      <c r="S16" s="7">
        <v>78630</v>
      </c>
      <c r="T16" s="7">
        <v>78681</v>
      </c>
      <c r="U16" s="7"/>
      <c r="V16" s="7"/>
      <c r="W16" s="7"/>
      <c r="X16" s="7"/>
      <c r="Y16" s="7"/>
      <c r="Z16" s="7"/>
      <c r="AA16" s="7"/>
      <c r="AB16" s="7"/>
      <c r="AC16" s="7"/>
      <c r="AD16" s="7">
        <v>78706</v>
      </c>
      <c r="AE16" s="7">
        <v>78729</v>
      </c>
      <c r="AF16" s="7">
        <v>78875</v>
      </c>
      <c r="AG16" s="7">
        <v>79008</v>
      </c>
      <c r="AH16" s="7"/>
      <c r="AI16" s="7"/>
      <c r="AJ16" s="32"/>
      <c r="AK16" s="3"/>
    </row>
    <row r="17" spans="1:37" customFormat="1" outlineLevel="1">
      <c r="A17" s="4"/>
      <c r="B17" s="28" t="s">
        <v>103</v>
      </c>
      <c r="C17" s="6"/>
      <c r="D17" s="7">
        <f>'APRIL 2020'!AI41</f>
        <v>95750</v>
      </c>
      <c r="E17" s="7"/>
      <c r="F17" s="7"/>
      <c r="G17" s="7"/>
      <c r="H17" s="7">
        <v>95797</v>
      </c>
      <c r="I17" s="7">
        <v>96011</v>
      </c>
      <c r="J17" s="7">
        <v>96180</v>
      </c>
      <c r="K17" s="7"/>
      <c r="L17" s="7"/>
      <c r="M17" s="7"/>
      <c r="N17" s="7"/>
      <c r="O17" s="7">
        <v>96232</v>
      </c>
      <c r="P17" s="7">
        <v>96404</v>
      </c>
      <c r="Q17" s="7">
        <v>96580</v>
      </c>
      <c r="R17" s="7">
        <v>96736</v>
      </c>
      <c r="S17" s="7">
        <v>96841</v>
      </c>
      <c r="T17" s="7">
        <v>96900</v>
      </c>
      <c r="U17" s="7"/>
      <c r="V17" s="7"/>
      <c r="W17" s="7"/>
      <c r="X17" s="7"/>
      <c r="Y17" s="7"/>
      <c r="Z17" s="7"/>
      <c r="AA17" s="7"/>
      <c r="AB17" s="7"/>
      <c r="AC17" s="7"/>
      <c r="AD17" s="7">
        <v>96968</v>
      </c>
      <c r="AE17" s="7">
        <v>96990</v>
      </c>
      <c r="AF17" s="7">
        <v>97128</v>
      </c>
      <c r="AG17" s="7">
        <v>97258</v>
      </c>
      <c r="AH17" s="7"/>
      <c r="AI17" s="7"/>
      <c r="AJ17" s="32"/>
      <c r="AK17" s="3"/>
    </row>
    <row r="18" spans="1:37" customFormat="1" outlineLevel="1">
      <c r="A18" s="4"/>
      <c r="B18" s="27" t="s">
        <v>104</v>
      </c>
      <c r="C18" s="6"/>
      <c r="D18" s="7">
        <f>'APRIL 2020'!AI42</f>
        <v>6311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32"/>
      <c r="AK18" s="3"/>
    </row>
    <row r="19" spans="1:37" customFormat="1" outlineLevel="1">
      <c r="A19" s="4"/>
      <c r="B19" s="27" t="s">
        <v>105</v>
      </c>
      <c r="C19" s="7"/>
      <c r="D19" s="7">
        <f>'APRIL 2020'!AI43</f>
        <v>7724</v>
      </c>
      <c r="E19" s="7"/>
      <c r="F19" s="7"/>
      <c r="G19" s="7"/>
      <c r="H19" s="7">
        <v>7762</v>
      </c>
      <c r="I19" s="7">
        <v>7791</v>
      </c>
      <c r="J19" s="7">
        <v>7818</v>
      </c>
      <c r="K19" s="7"/>
      <c r="L19" s="7"/>
      <c r="M19" s="7"/>
      <c r="N19" s="7"/>
      <c r="O19" s="7">
        <v>7818</v>
      </c>
      <c r="P19" s="7">
        <v>7873</v>
      </c>
      <c r="Q19" s="7">
        <v>7913</v>
      </c>
      <c r="R19" s="7">
        <v>7959</v>
      </c>
      <c r="S19" s="7">
        <v>7968</v>
      </c>
      <c r="T19" s="7">
        <v>7968</v>
      </c>
      <c r="U19" s="7"/>
      <c r="V19" s="7"/>
      <c r="W19" s="7"/>
      <c r="X19" s="7"/>
      <c r="Y19" s="7"/>
      <c r="Z19" s="7"/>
      <c r="AA19" s="7"/>
      <c r="AB19" s="7"/>
      <c r="AC19" s="7"/>
      <c r="AD19" s="7">
        <v>7970</v>
      </c>
      <c r="AE19" s="7">
        <v>7971</v>
      </c>
      <c r="AF19" s="7">
        <v>7975</v>
      </c>
      <c r="AG19" s="7">
        <v>7977</v>
      </c>
      <c r="AH19" s="7"/>
      <c r="AI19" s="7"/>
      <c r="AJ19" s="32"/>
      <c r="AK19" s="3"/>
    </row>
    <row r="20" spans="1:37" customFormat="1" outlineLevel="1">
      <c r="A20" s="4"/>
      <c r="B20" s="27" t="s">
        <v>106</v>
      </c>
      <c r="C20" s="6"/>
      <c r="D20" s="7">
        <f>'APRIL 2020'!AI44</f>
        <v>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32"/>
      <c r="AK20" s="3"/>
    </row>
    <row r="21" spans="1:37" customFormat="1" outlineLevel="1">
      <c r="A21" s="4"/>
      <c r="B21" s="27" t="s">
        <v>107</v>
      </c>
      <c r="C21" s="6"/>
      <c r="D21" s="7">
        <f>'APRIL 2020'!AI45</f>
        <v>46151</v>
      </c>
      <c r="E21" s="7"/>
      <c r="F21" s="7"/>
      <c r="G21" s="7"/>
      <c r="H21" s="7">
        <v>46161</v>
      </c>
      <c r="I21" s="7">
        <v>46173</v>
      </c>
      <c r="J21" s="7">
        <v>46183</v>
      </c>
      <c r="K21" s="7"/>
      <c r="L21" s="7"/>
      <c r="M21" s="7"/>
      <c r="N21" s="7"/>
      <c r="O21" s="7">
        <v>46194</v>
      </c>
      <c r="P21" s="7">
        <v>46208</v>
      </c>
      <c r="Q21" s="7">
        <v>46216</v>
      </c>
      <c r="R21" s="7">
        <v>46223</v>
      </c>
      <c r="S21" s="7">
        <v>46233</v>
      </c>
      <c r="T21" s="7">
        <v>46242</v>
      </c>
      <c r="U21" s="7"/>
      <c r="V21" s="7"/>
      <c r="W21" s="7"/>
      <c r="X21" s="7"/>
      <c r="Y21" s="7"/>
      <c r="Z21" s="7"/>
      <c r="AA21" s="7"/>
      <c r="AB21" s="7"/>
      <c r="AC21" s="7"/>
      <c r="AD21" s="7">
        <v>46256</v>
      </c>
      <c r="AE21" s="7">
        <v>46256</v>
      </c>
      <c r="AF21" s="7">
        <v>46267</v>
      </c>
      <c r="AG21" s="7">
        <v>46276</v>
      </c>
      <c r="AH21" s="7"/>
      <c r="AI21" s="7"/>
      <c r="AJ21" s="32"/>
      <c r="AK21" s="3"/>
    </row>
    <row r="22" spans="1:37" customFormat="1" outlineLevel="1">
      <c r="A22" s="4"/>
      <c r="B22" s="28" t="s">
        <v>108</v>
      </c>
      <c r="C22" s="6"/>
      <c r="D22" s="7">
        <f>'APRIL 2020'!AI46</f>
        <v>6454</v>
      </c>
      <c r="E22" s="7"/>
      <c r="F22" s="7"/>
      <c r="G22" s="7"/>
      <c r="H22" s="7">
        <v>6453</v>
      </c>
      <c r="I22" s="7">
        <v>6453</v>
      </c>
      <c r="J22" s="7">
        <v>6454</v>
      </c>
      <c r="K22" s="7"/>
      <c r="L22" s="7"/>
      <c r="M22" s="7"/>
      <c r="N22" s="7"/>
      <c r="O22" s="7">
        <v>6455</v>
      </c>
      <c r="P22" s="7">
        <v>6456</v>
      </c>
      <c r="Q22" s="7">
        <v>6456</v>
      </c>
      <c r="R22" s="7">
        <v>6457</v>
      </c>
      <c r="S22" s="7">
        <v>6457</v>
      </c>
      <c r="T22" s="7">
        <v>6458</v>
      </c>
      <c r="U22" s="7"/>
      <c r="V22" s="7"/>
      <c r="W22" s="7"/>
      <c r="X22" s="7"/>
      <c r="Y22" s="7"/>
      <c r="Z22" s="7"/>
      <c r="AA22" s="7"/>
      <c r="AB22" s="7"/>
      <c r="AC22" s="7"/>
      <c r="AD22" s="7">
        <v>6460</v>
      </c>
      <c r="AE22" s="7">
        <v>6460</v>
      </c>
      <c r="AF22" s="7">
        <v>6461</v>
      </c>
      <c r="AG22" s="7">
        <v>6461</v>
      </c>
      <c r="AH22" s="7"/>
      <c r="AI22" s="7"/>
      <c r="AJ22" s="32"/>
      <c r="AK22" s="3"/>
    </row>
    <row r="23" spans="1:37" customFormat="1" outlineLevel="1">
      <c r="A23" s="4"/>
      <c r="B23" s="27" t="s">
        <v>109</v>
      </c>
      <c r="C23" s="6"/>
      <c r="D23" s="7">
        <f>'APRIL 2020'!AI47</f>
        <v>7511</v>
      </c>
      <c r="E23" s="7"/>
      <c r="F23" s="7"/>
      <c r="G23" s="7"/>
      <c r="H23" s="7">
        <v>7518</v>
      </c>
      <c r="I23" s="7">
        <v>7531</v>
      </c>
      <c r="J23" s="7">
        <v>7539</v>
      </c>
      <c r="K23" s="7"/>
      <c r="L23" s="7"/>
      <c r="M23" s="7"/>
      <c r="N23" s="7"/>
      <c r="O23" s="7">
        <v>7539</v>
      </c>
      <c r="P23" s="7">
        <v>7556</v>
      </c>
      <c r="Q23" s="7">
        <v>7571</v>
      </c>
      <c r="R23" s="7">
        <v>7585</v>
      </c>
      <c r="S23" s="7">
        <v>7591</v>
      </c>
      <c r="T23" s="7">
        <v>7591</v>
      </c>
      <c r="U23" s="7"/>
      <c r="V23" s="7"/>
      <c r="W23" s="7"/>
      <c r="X23" s="7"/>
      <c r="Y23" s="7"/>
      <c r="Z23" s="7"/>
      <c r="AA23" s="7"/>
      <c r="AB23" s="7"/>
      <c r="AC23" s="7"/>
      <c r="AD23" s="7">
        <v>7593</v>
      </c>
      <c r="AE23" s="7">
        <v>7594</v>
      </c>
      <c r="AF23" s="7">
        <v>7602</v>
      </c>
      <c r="AG23" s="7">
        <v>7614</v>
      </c>
      <c r="AH23" s="7"/>
      <c r="AI23" s="7"/>
      <c r="AJ23" s="32"/>
      <c r="AK23" s="3"/>
    </row>
    <row r="24" spans="1:37" customFormat="1" outlineLevel="1">
      <c r="A24" s="4"/>
      <c r="B24" s="27" t="s">
        <v>110</v>
      </c>
      <c r="C24" s="6"/>
      <c r="D24" s="7">
        <f>'APRIL 2020'!AI48</f>
        <v>4610</v>
      </c>
      <c r="E24" s="7"/>
      <c r="F24" s="7"/>
      <c r="G24" s="7"/>
      <c r="H24" s="7">
        <v>4613</v>
      </c>
      <c r="I24" s="7">
        <v>4616</v>
      </c>
      <c r="J24" s="7">
        <v>4618</v>
      </c>
      <c r="K24" s="7"/>
      <c r="L24" s="7"/>
      <c r="M24" s="7"/>
      <c r="N24" s="7"/>
      <c r="O24" s="7">
        <v>4621</v>
      </c>
      <c r="P24" s="7">
        <v>4624</v>
      </c>
      <c r="Q24" s="7">
        <v>4627</v>
      </c>
      <c r="R24" s="7">
        <v>4630</v>
      </c>
      <c r="S24" s="7">
        <v>4633</v>
      </c>
      <c r="T24" s="7">
        <v>4633</v>
      </c>
      <c r="U24" s="7"/>
      <c r="V24" s="7"/>
      <c r="W24" s="7"/>
      <c r="X24" s="7"/>
      <c r="Y24" s="7"/>
      <c r="Z24" s="7"/>
      <c r="AA24" s="7"/>
      <c r="AB24" s="7"/>
      <c r="AC24" s="7"/>
      <c r="AD24" s="7">
        <v>4634</v>
      </c>
      <c r="AE24" s="7">
        <v>4634</v>
      </c>
      <c r="AF24" s="7">
        <v>4636</v>
      </c>
      <c r="AG24" s="7">
        <v>4638</v>
      </c>
      <c r="AH24" s="7"/>
      <c r="AI24" s="7"/>
      <c r="AJ24" s="32"/>
      <c r="AK24" s="3"/>
    </row>
    <row r="25" spans="1:37" customFormat="1" outlineLevel="1">
      <c r="A25" s="4"/>
      <c r="B25" s="27" t="s">
        <v>111</v>
      </c>
      <c r="C25" s="6"/>
      <c r="D25" s="7">
        <f>'APRIL 2020'!AI49</f>
        <v>1344</v>
      </c>
      <c r="E25" s="7"/>
      <c r="F25" s="7"/>
      <c r="G25" s="7"/>
      <c r="H25" s="7">
        <v>1346</v>
      </c>
      <c r="I25" s="7">
        <v>1347</v>
      </c>
      <c r="J25" s="7">
        <v>1349</v>
      </c>
      <c r="K25" s="7"/>
      <c r="L25" s="7"/>
      <c r="M25" s="7"/>
      <c r="N25" s="7"/>
      <c r="O25" s="7">
        <v>1352</v>
      </c>
      <c r="P25" s="7">
        <v>1353</v>
      </c>
      <c r="Q25" s="7">
        <v>1356</v>
      </c>
      <c r="R25" s="7">
        <v>1358</v>
      </c>
      <c r="S25" s="7">
        <v>1360</v>
      </c>
      <c r="T25" s="7">
        <v>1362</v>
      </c>
      <c r="U25" s="7"/>
      <c r="V25" s="7"/>
      <c r="W25" s="7"/>
      <c r="X25" s="7"/>
      <c r="Y25" s="7"/>
      <c r="Z25" s="7"/>
      <c r="AA25" s="7"/>
      <c r="AB25" s="7"/>
      <c r="AC25" s="7"/>
      <c r="AD25" s="7">
        <v>1366</v>
      </c>
      <c r="AE25" s="7">
        <v>1367</v>
      </c>
      <c r="AF25" s="7">
        <v>1369</v>
      </c>
      <c r="AG25" s="7">
        <v>1371</v>
      </c>
      <c r="AH25" s="7"/>
      <c r="AI25" s="7"/>
      <c r="AJ25" s="32"/>
      <c r="AK25" s="3"/>
    </row>
    <row r="26" spans="1:37" customFormat="1" outlineLevel="1">
      <c r="A26" s="4"/>
      <c r="B26" s="27" t="s">
        <v>112</v>
      </c>
      <c r="C26" s="6"/>
      <c r="D26" s="7">
        <f>'APRIL 2020'!AI50</f>
        <v>4398</v>
      </c>
      <c r="E26" s="7"/>
      <c r="F26" s="7"/>
      <c r="G26" s="7"/>
      <c r="H26" s="7">
        <v>4426</v>
      </c>
      <c r="I26" s="7">
        <v>4436</v>
      </c>
      <c r="J26" s="7">
        <v>4447</v>
      </c>
      <c r="K26" s="7"/>
      <c r="L26" s="7"/>
      <c r="M26" s="7"/>
      <c r="N26" s="7"/>
      <c r="O26" s="7">
        <v>4482</v>
      </c>
      <c r="P26" s="7">
        <v>4490</v>
      </c>
      <c r="Q26" s="7">
        <v>4501</v>
      </c>
      <c r="R26" s="7">
        <v>4513</v>
      </c>
      <c r="S26" s="7">
        <v>4525</v>
      </c>
      <c r="T26" s="7">
        <v>4535</v>
      </c>
      <c r="U26" s="7"/>
      <c r="V26" s="7"/>
      <c r="W26" s="7"/>
      <c r="X26" s="7"/>
      <c r="Y26" s="7"/>
      <c r="Z26" s="7"/>
      <c r="AA26" s="7"/>
      <c r="AB26" s="7"/>
      <c r="AC26" s="7"/>
      <c r="AD26" s="7">
        <v>4607</v>
      </c>
      <c r="AE26" s="7">
        <v>4617</v>
      </c>
      <c r="AF26" s="7">
        <v>4627</v>
      </c>
      <c r="AG26" s="7">
        <v>4639</v>
      </c>
      <c r="AH26" s="7"/>
      <c r="AI26" s="7"/>
      <c r="AJ26" s="32"/>
      <c r="AK26" s="3"/>
    </row>
    <row r="27" spans="1:37" outlineLevel="1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 spans="1:37" customFormat="1" outlineLevel="1">
      <c r="A28" s="4"/>
      <c r="B28" s="25"/>
      <c r="C28" s="26" t="s">
        <v>19</v>
      </c>
      <c r="D28" s="26">
        <v>31</v>
      </c>
      <c r="E28" s="26">
        <v>1</v>
      </c>
      <c r="F28" s="26">
        <v>2</v>
      </c>
      <c r="G28" s="26">
        <v>3</v>
      </c>
      <c r="H28" s="26">
        <v>4</v>
      </c>
      <c r="I28" s="26">
        <v>5</v>
      </c>
      <c r="J28" s="26">
        <v>6</v>
      </c>
      <c r="K28" s="26">
        <v>7</v>
      </c>
      <c r="L28" s="26">
        <v>8</v>
      </c>
      <c r="M28" s="26">
        <v>9</v>
      </c>
      <c r="N28" s="26">
        <v>10</v>
      </c>
      <c r="O28" s="26">
        <v>11</v>
      </c>
      <c r="P28" s="26">
        <v>12</v>
      </c>
      <c r="Q28" s="26">
        <v>13</v>
      </c>
      <c r="R28" s="26">
        <v>14</v>
      </c>
      <c r="S28" s="26">
        <v>15</v>
      </c>
      <c r="T28" s="26">
        <v>16</v>
      </c>
      <c r="U28" s="26">
        <v>17</v>
      </c>
      <c r="V28" s="26">
        <v>18</v>
      </c>
      <c r="W28" s="26">
        <v>19</v>
      </c>
      <c r="X28" s="26">
        <v>20</v>
      </c>
      <c r="Y28" s="26">
        <v>21</v>
      </c>
      <c r="Z28" s="26">
        <v>22</v>
      </c>
      <c r="AA28" s="26">
        <v>23</v>
      </c>
      <c r="AB28" s="26">
        <v>24</v>
      </c>
      <c r="AC28" s="26">
        <v>25</v>
      </c>
      <c r="AD28" s="26">
        <v>26</v>
      </c>
      <c r="AE28" s="26">
        <v>27</v>
      </c>
      <c r="AF28" s="26">
        <v>28</v>
      </c>
      <c r="AG28" s="26">
        <v>29</v>
      </c>
      <c r="AH28" s="26">
        <v>30</v>
      </c>
      <c r="AI28" s="26">
        <v>31</v>
      </c>
      <c r="AJ28" s="26" t="s">
        <v>32</v>
      </c>
      <c r="AK28" s="3"/>
    </row>
    <row r="29" spans="1:37" customFormat="1" outlineLevel="1">
      <c r="A29" s="4"/>
      <c r="B29" s="27" t="s">
        <v>0</v>
      </c>
      <c r="C29" s="7"/>
      <c r="D29" s="7">
        <f>D5</f>
        <v>59504</v>
      </c>
      <c r="E29" s="7">
        <f t="shared" ref="E29:F50" si="0">IF(E5=0,D29,E5)</f>
        <v>59504</v>
      </c>
      <c r="F29" s="7">
        <f t="shared" si="0"/>
        <v>59504</v>
      </c>
      <c r="G29" s="7">
        <f t="shared" ref="G29:AJ36" si="1">IF(G5=0,F29,G5)</f>
        <v>59504</v>
      </c>
      <c r="H29" s="7">
        <f t="shared" si="1"/>
        <v>59537</v>
      </c>
      <c r="I29" s="7">
        <f t="shared" si="1"/>
        <v>59616</v>
      </c>
      <c r="J29" s="7">
        <f t="shared" si="1"/>
        <v>59698</v>
      </c>
      <c r="K29" s="7">
        <f t="shared" si="1"/>
        <v>59698</v>
      </c>
      <c r="L29" s="7">
        <f t="shared" si="1"/>
        <v>59698</v>
      </c>
      <c r="M29" s="7">
        <f t="shared" si="1"/>
        <v>59698</v>
      </c>
      <c r="N29" s="7">
        <f t="shared" si="1"/>
        <v>59698</v>
      </c>
      <c r="O29" s="7">
        <f t="shared" si="1"/>
        <v>59742</v>
      </c>
      <c r="P29" s="7">
        <f t="shared" si="1"/>
        <v>59795</v>
      </c>
      <c r="Q29" s="7">
        <f t="shared" si="1"/>
        <v>59807</v>
      </c>
      <c r="R29" s="7">
        <f t="shared" si="1"/>
        <v>59887</v>
      </c>
      <c r="S29" s="7">
        <f t="shared" si="1"/>
        <v>59941</v>
      </c>
      <c r="T29" s="7">
        <f t="shared" si="1"/>
        <v>59959</v>
      </c>
      <c r="U29" s="7">
        <f t="shared" si="1"/>
        <v>59959</v>
      </c>
      <c r="V29" s="7">
        <f t="shared" si="1"/>
        <v>59959</v>
      </c>
      <c r="W29" s="7">
        <f t="shared" si="1"/>
        <v>59959</v>
      </c>
      <c r="X29" s="7">
        <f t="shared" si="1"/>
        <v>59959</v>
      </c>
      <c r="Y29" s="7">
        <f t="shared" si="1"/>
        <v>59959</v>
      </c>
      <c r="Z29" s="7">
        <f t="shared" si="1"/>
        <v>59959</v>
      </c>
      <c r="AA29" s="7">
        <f t="shared" si="1"/>
        <v>59959</v>
      </c>
      <c r="AB29" s="7">
        <f t="shared" si="1"/>
        <v>59959</v>
      </c>
      <c r="AC29" s="7">
        <f t="shared" si="1"/>
        <v>59959</v>
      </c>
      <c r="AD29" s="7">
        <f t="shared" si="1"/>
        <v>59994</v>
      </c>
      <c r="AE29" s="7">
        <f t="shared" si="1"/>
        <v>60040</v>
      </c>
      <c r="AF29" s="7">
        <f t="shared" si="1"/>
        <v>60080</v>
      </c>
      <c r="AG29" s="7">
        <f t="shared" si="1"/>
        <v>60111</v>
      </c>
      <c r="AH29" s="7">
        <f t="shared" si="1"/>
        <v>60111</v>
      </c>
      <c r="AI29" s="7">
        <f t="shared" si="1"/>
        <v>60111</v>
      </c>
      <c r="AJ29" s="7">
        <f t="shared" si="1"/>
        <v>60111</v>
      </c>
      <c r="AK29" s="3"/>
    </row>
    <row r="30" spans="1:37" customFormat="1" outlineLevel="1">
      <c r="A30" s="4"/>
      <c r="B30" s="27" t="s">
        <v>1</v>
      </c>
      <c r="C30" s="7"/>
      <c r="D30" s="7">
        <f>D6</f>
        <v>64925</v>
      </c>
      <c r="E30" s="7">
        <f t="shared" si="0"/>
        <v>64925</v>
      </c>
      <c r="F30" s="7">
        <f t="shared" si="0"/>
        <v>64925</v>
      </c>
      <c r="G30" s="7">
        <f t="shared" si="1"/>
        <v>64925</v>
      </c>
      <c r="H30" s="7">
        <f t="shared" si="1"/>
        <v>64959</v>
      </c>
      <c r="I30" s="7">
        <f t="shared" si="1"/>
        <v>65046</v>
      </c>
      <c r="J30" s="7">
        <f t="shared" si="1"/>
        <v>65137</v>
      </c>
      <c r="K30" s="7">
        <f t="shared" si="1"/>
        <v>65137</v>
      </c>
      <c r="L30" s="7">
        <f t="shared" si="1"/>
        <v>65137</v>
      </c>
      <c r="M30" s="7">
        <f t="shared" si="1"/>
        <v>65137</v>
      </c>
      <c r="N30" s="7">
        <f t="shared" si="1"/>
        <v>65137</v>
      </c>
      <c r="O30" s="7">
        <f t="shared" si="1"/>
        <v>65181</v>
      </c>
      <c r="P30" s="7">
        <f t="shared" si="1"/>
        <v>65235</v>
      </c>
      <c r="Q30" s="7">
        <f t="shared" si="1"/>
        <v>65247</v>
      </c>
      <c r="R30" s="7">
        <f t="shared" si="1"/>
        <v>65330</v>
      </c>
      <c r="S30" s="7">
        <f t="shared" si="1"/>
        <v>65386</v>
      </c>
      <c r="T30" s="7">
        <f t="shared" si="1"/>
        <v>65406</v>
      </c>
      <c r="U30" s="7">
        <f t="shared" si="1"/>
        <v>65406</v>
      </c>
      <c r="V30" s="7">
        <f t="shared" si="1"/>
        <v>65406</v>
      </c>
      <c r="W30" s="7">
        <f t="shared" si="1"/>
        <v>65406</v>
      </c>
      <c r="X30" s="7">
        <f t="shared" si="1"/>
        <v>65406</v>
      </c>
      <c r="Y30" s="7">
        <f t="shared" si="1"/>
        <v>65406</v>
      </c>
      <c r="Z30" s="7">
        <f t="shared" si="1"/>
        <v>65406</v>
      </c>
      <c r="AA30" s="7">
        <f t="shared" si="1"/>
        <v>65406</v>
      </c>
      <c r="AB30" s="7">
        <f t="shared" si="1"/>
        <v>65406</v>
      </c>
      <c r="AC30" s="7">
        <f t="shared" si="1"/>
        <v>65406</v>
      </c>
      <c r="AD30" s="7">
        <f t="shared" si="1"/>
        <v>65445</v>
      </c>
      <c r="AE30" s="7">
        <f t="shared" si="1"/>
        <v>65494</v>
      </c>
      <c r="AF30" s="7">
        <f t="shared" si="1"/>
        <v>65535</v>
      </c>
      <c r="AG30" s="7">
        <f t="shared" si="1"/>
        <v>65567</v>
      </c>
      <c r="AH30" s="7">
        <f t="shared" si="1"/>
        <v>65567</v>
      </c>
      <c r="AI30" s="7">
        <f t="shared" si="1"/>
        <v>65567</v>
      </c>
      <c r="AJ30" s="7">
        <f t="shared" si="1"/>
        <v>65567</v>
      </c>
      <c r="AK30" s="3"/>
    </row>
    <row r="31" spans="1:37" customFormat="1" outlineLevel="1">
      <c r="A31" s="4"/>
      <c r="B31" s="27" t="s">
        <v>2</v>
      </c>
      <c r="C31" s="7"/>
      <c r="D31" s="7">
        <f>D7</f>
        <v>70693</v>
      </c>
      <c r="E31" s="7">
        <f t="shared" si="0"/>
        <v>70693</v>
      </c>
      <c r="F31" s="7">
        <f t="shared" si="0"/>
        <v>70693</v>
      </c>
      <c r="G31" s="7">
        <f t="shared" si="1"/>
        <v>70693</v>
      </c>
      <c r="H31" s="7">
        <f t="shared" si="1"/>
        <v>70765</v>
      </c>
      <c r="I31" s="7">
        <f t="shared" si="1"/>
        <v>70894</v>
      </c>
      <c r="J31" s="7">
        <f t="shared" si="1"/>
        <v>71030</v>
      </c>
      <c r="K31" s="7">
        <f t="shared" si="1"/>
        <v>71030</v>
      </c>
      <c r="L31" s="7">
        <f t="shared" si="1"/>
        <v>71030</v>
      </c>
      <c r="M31" s="7">
        <f t="shared" si="1"/>
        <v>71030</v>
      </c>
      <c r="N31" s="7">
        <f t="shared" si="1"/>
        <v>71030</v>
      </c>
      <c r="O31" s="7">
        <f t="shared" si="1"/>
        <v>71039</v>
      </c>
      <c r="P31" s="7">
        <f t="shared" si="1"/>
        <v>71108</v>
      </c>
      <c r="Q31" s="7">
        <f t="shared" si="1"/>
        <v>71180</v>
      </c>
      <c r="R31" s="7">
        <f t="shared" si="1"/>
        <v>71238</v>
      </c>
      <c r="S31" s="7">
        <f t="shared" si="1"/>
        <v>71314</v>
      </c>
      <c r="T31" s="7">
        <f t="shared" si="1"/>
        <v>71371</v>
      </c>
      <c r="U31" s="7">
        <f t="shared" si="1"/>
        <v>71371</v>
      </c>
      <c r="V31" s="7">
        <f t="shared" si="1"/>
        <v>71371</v>
      </c>
      <c r="W31" s="7">
        <f t="shared" si="1"/>
        <v>71371</v>
      </c>
      <c r="X31" s="7">
        <f t="shared" si="1"/>
        <v>71371</v>
      </c>
      <c r="Y31" s="7">
        <f t="shared" si="1"/>
        <v>71371</v>
      </c>
      <c r="Z31" s="7">
        <f t="shared" si="1"/>
        <v>71371</v>
      </c>
      <c r="AA31" s="7">
        <f t="shared" si="1"/>
        <v>71371</v>
      </c>
      <c r="AB31" s="7">
        <f t="shared" si="1"/>
        <v>71371</v>
      </c>
      <c r="AC31" s="7">
        <f t="shared" si="1"/>
        <v>71371</v>
      </c>
      <c r="AD31" s="7">
        <f t="shared" si="1"/>
        <v>71451</v>
      </c>
      <c r="AE31" s="7">
        <f t="shared" si="1"/>
        <v>71461</v>
      </c>
      <c r="AF31" s="7">
        <f t="shared" si="1"/>
        <v>71483</v>
      </c>
      <c r="AG31" s="7">
        <f t="shared" si="1"/>
        <v>71502</v>
      </c>
      <c r="AH31" s="7">
        <f t="shared" si="1"/>
        <v>71502</v>
      </c>
      <c r="AI31" s="7">
        <f t="shared" si="1"/>
        <v>71502</v>
      </c>
      <c r="AJ31" s="7">
        <f t="shared" si="1"/>
        <v>71502</v>
      </c>
      <c r="AK31" s="3"/>
    </row>
    <row r="32" spans="1:37" customFormat="1" outlineLevel="1">
      <c r="A32" s="4"/>
      <c r="B32" s="27" t="s">
        <v>3</v>
      </c>
      <c r="C32" s="7"/>
      <c r="D32" s="7">
        <f>D8</f>
        <v>73159</v>
      </c>
      <c r="E32" s="7">
        <f t="shared" si="0"/>
        <v>73159</v>
      </c>
      <c r="F32" s="7">
        <f t="shared" si="0"/>
        <v>73159</v>
      </c>
      <c r="G32" s="7">
        <f t="shared" si="1"/>
        <v>73159</v>
      </c>
      <c r="H32" s="7">
        <f t="shared" si="1"/>
        <v>73165</v>
      </c>
      <c r="I32" s="7">
        <f t="shared" si="1"/>
        <v>73280</v>
      </c>
      <c r="J32" s="7">
        <f t="shared" si="1"/>
        <v>73397</v>
      </c>
      <c r="K32" s="7">
        <f t="shared" si="1"/>
        <v>73397</v>
      </c>
      <c r="L32" s="7">
        <f t="shared" si="1"/>
        <v>73397</v>
      </c>
      <c r="M32" s="7">
        <f t="shared" si="1"/>
        <v>73397</v>
      </c>
      <c r="N32" s="7">
        <f t="shared" si="1"/>
        <v>73397</v>
      </c>
      <c r="O32" s="7">
        <f t="shared" si="1"/>
        <v>73405</v>
      </c>
      <c r="P32" s="7">
        <f t="shared" si="1"/>
        <v>73468</v>
      </c>
      <c r="Q32" s="7">
        <f t="shared" si="1"/>
        <v>73533</v>
      </c>
      <c r="R32" s="7">
        <f t="shared" si="1"/>
        <v>73585</v>
      </c>
      <c r="S32" s="7">
        <f t="shared" si="1"/>
        <v>73654</v>
      </c>
      <c r="T32" s="7">
        <f t="shared" si="1"/>
        <v>73706</v>
      </c>
      <c r="U32" s="7">
        <f t="shared" si="1"/>
        <v>73706</v>
      </c>
      <c r="V32" s="7">
        <f t="shared" si="1"/>
        <v>73706</v>
      </c>
      <c r="W32" s="7">
        <f t="shared" si="1"/>
        <v>73706</v>
      </c>
      <c r="X32" s="7">
        <f t="shared" si="1"/>
        <v>73706</v>
      </c>
      <c r="Y32" s="7">
        <f t="shared" si="1"/>
        <v>73706</v>
      </c>
      <c r="Z32" s="7">
        <f t="shared" si="1"/>
        <v>73706</v>
      </c>
      <c r="AA32" s="7">
        <f t="shared" si="1"/>
        <v>73706</v>
      </c>
      <c r="AB32" s="7">
        <f t="shared" si="1"/>
        <v>73706</v>
      </c>
      <c r="AC32" s="7">
        <f t="shared" si="1"/>
        <v>73706</v>
      </c>
      <c r="AD32" s="7">
        <f t="shared" si="1"/>
        <v>73780</v>
      </c>
      <c r="AE32" s="7">
        <f t="shared" si="1"/>
        <v>73789</v>
      </c>
      <c r="AF32" s="7">
        <f t="shared" si="1"/>
        <v>73809</v>
      </c>
      <c r="AG32" s="7">
        <f t="shared" si="1"/>
        <v>73822</v>
      </c>
      <c r="AH32" s="7">
        <f t="shared" si="1"/>
        <v>73822</v>
      </c>
      <c r="AI32" s="7">
        <f t="shared" si="1"/>
        <v>73822</v>
      </c>
      <c r="AJ32" s="7">
        <f t="shared" si="1"/>
        <v>73822</v>
      </c>
      <c r="AK32" s="3"/>
    </row>
    <row r="33" spans="1:37" customFormat="1" outlineLevel="1">
      <c r="A33" s="4"/>
      <c r="B33" s="27" t="s">
        <v>114</v>
      </c>
      <c r="C33" s="7"/>
      <c r="D33" s="7">
        <f t="shared" ref="D33:D50" si="2">D9</f>
        <v>95340</v>
      </c>
      <c r="E33" s="7">
        <f t="shared" si="0"/>
        <v>95340</v>
      </c>
      <c r="F33" s="7">
        <f t="shared" si="0"/>
        <v>95340</v>
      </c>
      <c r="G33" s="7">
        <f t="shared" si="1"/>
        <v>95340</v>
      </c>
      <c r="H33" s="7">
        <f t="shared" si="1"/>
        <v>95402</v>
      </c>
      <c r="I33" s="7">
        <f t="shared" si="1"/>
        <v>95402</v>
      </c>
      <c r="J33" s="7">
        <f t="shared" si="1"/>
        <v>95402</v>
      </c>
      <c r="K33" s="7">
        <f t="shared" si="1"/>
        <v>95402</v>
      </c>
      <c r="L33" s="7">
        <f t="shared" si="1"/>
        <v>95402</v>
      </c>
      <c r="M33" s="7">
        <f t="shared" si="1"/>
        <v>95402</v>
      </c>
      <c r="N33" s="7">
        <f t="shared" si="1"/>
        <v>95402</v>
      </c>
      <c r="O33" s="7">
        <f t="shared" si="1"/>
        <v>95413</v>
      </c>
      <c r="P33" s="7">
        <f t="shared" si="1"/>
        <v>95578</v>
      </c>
      <c r="Q33" s="7">
        <f t="shared" si="1"/>
        <v>95818</v>
      </c>
      <c r="R33" s="7">
        <f t="shared" si="1"/>
        <v>96037</v>
      </c>
      <c r="S33" s="7">
        <f t="shared" si="1"/>
        <v>96037</v>
      </c>
      <c r="T33" s="7">
        <f t="shared" si="1"/>
        <v>96037</v>
      </c>
      <c r="U33" s="7">
        <f t="shared" si="1"/>
        <v>96037</v>
      </c>
      <c r="V33" s="7">
        <f t="shared" si="1"/>
        <v>96037</v>
      </c>
      <c r="W33" s="7">
        <f t="shared" si="1"/>
        <v>96037</v>
      </c>
      <c r="X33" s="7">
        <f t="shared" si="1"/>
        <v>96037</v>
      </c>
      <c r="Y33" s="7">
        <f t="shared" si="1"/>
        <v>96037</v>
      </c>
      <c r="Z33" s="7">
        <f t="shared" si="1"/>
        <v>96037</v>
      </c>
      <c r="AA33" s="7">
        <f t="shared" si="1"/>
        <v>96037</v>
      </c>
      <c r="AB33" s="7">
        <f t="shared" si="1"/>
        <v>96037</v>
      </c>
      <c r="AC33" s="7">
        <f t="shared" si="1"/>
        <v>96037</v>
      </c>
      <c r="AD33" s="7">
        <f t="shared" si="1"/>
        <v>96058</v>
      </c>
      <c r="AE33" s="7">
        <f t="shared" si="1"/>
        <v>96090</v>
      </c>
      <c r="AF33" s="7">
        <f t="shared" si="1"/>
        <v>96343</v>
      </c>
      <c r="AG33" s="7">
        <f t="shared" si="1"/>
        <v>96585</v>
      </c>
      <c r="AH33" s="7">
        <f t="shared" si="1"/>
        <v>96585</v>
      </c>
      <c r="AI33" s="7">
        <f t="shared" si="1"/>
        <v>96585</v>
      </c>
      <c r="AJ33" s="7"/>
      <c r="AK33" s="3"/>
    </row>
    <row r="34" spans="1:37" customFormat="1" outlineLevel="1">
      <c r="A34" s="4"/>
      <c r="B34" s="27" t="s">
        <v>115</v>
      </c>
      <c r="C34" s="7"/>
      <c r="D34" s="7">
        <f t="shared" si="2"/>
        <v>102374</v>
      </c>
      <c r="E34" s="7">
        <f t="shared" si="0"/>
        <v>102374</v>
      </c>
      <c r="F34" s="7">
        <f t="shared" si="0"/>
        <v>102374</v>
      </c>
      <c r="G34" s="7">
        <f t="shared" si="1"/>
        <v>102374</v>
      </c>
      <c r="H34" s="7">
        <f t="shared" si="1"/>
        <v>102402</v>
      </c>
      <c r="I34" s="7">
        <f t="shared" si="1"/>
        <v>102402</v>
      </c>
      <c r="J34" s="7">
        <f t="shared" si="1"/>
        <v>102405</v>
      </c>
      <c r="K34" s="7">
        <f t="shared" si="1"/>
        <v>102405</v>
      </c>
      <c r="L34" s="7">
        <f t="shared" si="1"/>
        <v>102405</v>
      </c>
      <c r="M34" s="7">
        <f t="shared" si="1"/>
        <v>102405</v>
      </c>
      <c r="N34" s="7">
        <f t="shared" si="1"/>
        <v>102405</v>
      </c>
      <c r="O34" s="7">
        <f t="shared" si="1"/>
        <v>102412</v>
      </c>
      <c r="P34" s="7">
        <f t="shared" si="1"/>
        <v>102485</v>
      </c>
      <c r="Q34" s="7">
        <f t="shared" si="1"/>
        <v>102594</v>
      </c>
      <c r="R34" s="7">
        <f t="shared" si="1"/>
        <v>102691</v>
      </c>
      <c r="S34" s="7">
        <f t="shared" si="1"/>
        <v>102691</v>
      </c>
      <c r="T34" s="7">
        <f t="shared" si="1"/>
        <v>102691</v>
      </c>
      <c r="U34" s="7">
        <f t="shared" si="1"/>
        <v>102691</v>
      </c>
      <c r="V34" s="7">
        <f t="shared" si="1"/>
        <v>102691</v>
      </c>
      <c r="W34" s="7">
        <f t="shared" si="1"/>
        <v>102691</v>
      </c>
      <c r="X34" s="7">
        <f t="shared" si="1"/>
        <v>102691</v>
      </c>
      <c r="Y34" s="7">
        <f t="shared" si="1"/>
        <v>102691</v>
      </c>
      <c r="Z34" s="7">
        <f t="shared" si="1"/>
        <v>102691</v>
      </c>
      <c r="AA34" s="7">
        <f t="shared" si="1"/>
        <v>102691</v>
      </c>
      <c r="AB34" s="7">
        <f t="shared" si="1"/>
        <v>102691</v>
      </c>
      <c r="AC34" s="7">
        <f t="shared" si="1"/>
        <v>102691</v>
      </c>
      <c r="AD34" s="7">
        <f t="shared" si="1"/>
        <v>102703</v>
      </c>
      <c r="AE34" s="7">
        <f t="shared" si="1"/>
        <v>102718</v>
      </c>
      <c r="AF34" s="7">
        <f t="shared" si="1"/>
        <v>102824</v>
      </c>
      <c r="AG34" s="7">
        <f t="shared" si="1"/>
        <v>102927</v>
      </c>
      <c r="AH34" s="7">
        <f t="shared" si="1"/>
        <v>102927</v>
      </c>
      <c r="AI34" s="7">
        <f t="shared" si="1"/>
        <v>102927</v>
      </c>
      <c r="AJ34" s="7"/>
      <c r="AK34" s="3"/>
    </row>
    <row r="35" spans="1:37" customFormat="1" outlineLevel="1">
      <c r="A35" s="4"/>
      <c r="B35" s="27" t="s">
        <v>116</v>
      </c>
      <c r="C35" s="7"/>
      <c r="D35" s="7">
        <f t="shared" si="2"/>
        <v>1222130</v>
      </c>
      <c r="E35" s="7">
        <f t="shared" si="0"/>
        <v>1222130</v>
      </c>
      <c r="F35" s="7">
        <f t="shared" si="0"/>
        <v>1222130</v>
      </c>
      <c r="G35" s="7">
        <f t="shared" si="1"/>
        <v>1222130</v>
      </c>
      <c r="H35" s="7">
        <f t="shared" si="1"/>
        <v>1222144</v>
      </c>
      <c r="I35" s="7">
        <f t="shared" si="1"/>
        <v>1222144</v>
      </c>
      <c r="J35" s="7">
        <f t="shared" si="1"/>
        <v>1222144</v>
      </c>
      <c r="K35" s="7">
        <f t="shared" si="1"/>
        <v>1222144</v>
      </c>
      <c r="L35" s="7">
        <f t="shared" si="1"/>
        <v>1222144</v>
      </c>
      <c r="M35" s="7">
        <f t="shared" si="1"/>
        <v>1222144</v>
      </c>
      <c r="N35" s="7">
        <f t="shared" si="1"/>
        <v>1222144</v>
      </c>
      <c r="O35" s="7">
        <f t="shared" si="1"/>
        <v>1222145</v>
      </c>
      <c r="P35" s="7">
        <f t="shared" si="1"/>
        <v>1222195</v>
      </c>
      <c r="Q35" s="7">
        <f t="shared" si="1"/>
        <v>1222250</v>
      </c>
      <c r="R35" s="7">
        <f t="shared" si="1"/>
        <v>1222308</v>
      </c>
      <c r="S35" s="7">
        <f t="shared" si="1"/>
        <v>1222308</v>
      </c>
      <c r="T35" s="7">
        <f t="shared" si="1"/>
        <v>1222308</v>
      </c>
      <c r="U35" s="7">
        <f t="shared" si="1"/>
        <v>1222308</v>
      </c>
      <c r="V35" s="7">
        <f t="shared" si="1"/>
        <v>1222308</v>
      </c>
      <c r="W35" s="7">
        <f t="shared" si="1"/>
        <v>1222308</v>
      </c>
      <c r="X35" s="7">
        <f t="shared" si="1"/>
        <v>1222308</v>
      </c>
      <c r="Y35" s="7">
        <f t="shared" si="1"/>
        <v>1222308</v>
      </c>
      <c r="Z35" s="7">
        <f t="shared" si="1"/>
        <v>1222308</v>
      </c>
      <c r="AA35" s="7">
        <f t="shared" si="1"/>
        <v>1222308</v>
      </c>
      <c r="AB35" s="7">
        <f t="shared" si="1"/>
        <v>1222308</v>
      </c>
      <c r="AC35" s="7">
        <f t="shared" si="1"/>
        <v>1222308</v>
      </c>
      <c r="AD35" s="7">
        <f t="shared" si="1"/>
        <v>1222575</v>
      </c>
      <c r="AE35" s="7">
        <f t="shared" si="1"/>
        <v>1222586</v>
      </c>
      <c r="AF35" s="7">
        <f t="shared" si="1"/>
        <v>1222642</v>
      </c>
      <c r="AG35" s="7">
        <f t="shared" si="1"/>
        <v>1222702</v>
      </c>
      <c r="AH35" s="7">
        <f t="shared" si="1"/>
        <v>1222702</v>
      </c>
      <c r="AI35" s="7">
        <f t="shared" si="1"/>
        <v>1222702</v>
      </c>
      <c r="AJ35" s="7"/>
      <c r="AK35" s="3"/>
    </row>
    <row r="36" spans="1:37" customFormat="1" outlineLevel="1">
      <c r="A36" s="4"/>
      <c r="B36" s="28" t="s">
        <v>98</v>
      </c>
      <c r="C36" s="7"/>
      <c r="D36" s="7">
        <f t="shared" si="2"/>
        <v>57846</v>
      </c>
      <c r="E36" s="7">
        <f t="shared" si="0"/>
        <v>57846</v>
      </c>
      <c r="F36" s="7">
        <f t="shared" si="0"/>
        <v>57846</v>
      </c>
      <c r="G36" s="7">
        <f t="shared" si="1"/>
        <v>57846</v>
      </c>
      <c r="H36" s="7">
        <f t="shared" si="1"/>
        <v>57847</v>
      </c>
      <c r="I36" s="7">
        <f t="shared" si="1"/>
        <v>57916</v>
      </c>
      <c r="J36" s="7">
        <f t="shared" si="1"/>
        <v>57946</v>
      </c>
      <c r="K36" s="7">
        <f t="shared" si="1"/>
        <v>57946</v>
      </c>
      <c r="L36" s="7">
        <f t="shared" si="1"/>
        <v>57946</v>
      </c>
      <c r="M36" s="7">
        <f t="shared" si="1"/>
        <v>57946</v>
      </c>
      <c r="N36" s="7">
        <f t="shared" si="1"/>
        <v>57946</v>
      </c>
      <c r="O36" s="7">
        <f t="shared" si="1"/>
        <v>57947</v>
      </c>
      <c r="P36" s="7">
        <f t="shared" si="1"/>
        <v>57991</v>
      </c>
      <c r="Q36" s="7">
        <f t="shared" si="1"/>
        <v>58048</v>
      </c>
      <c r="R36" s="7">
        <f t="shared" si="1"/>
        <v>58124</v>
      </c>
      <c r="S36" s="7">
        <f t="shared" si="1"/>
        <v>58169</v>
      </c>
      <c r="T36" s="7">
        <f t="shared" si="1"/>
        <v>58170</v>
      </c>
      <c r="U36" s="7">
        <f t="shared" si="1"/>
        <v>58170</v>
      </c>
      <c r="V36" s="7">
        <f t="shared" si="1"/>
        <v>58170</v>
      </c>
      <c r="W36" s="7">
        <f t="shared" si="1"/>
        <v>58170</v>
      </c>
      <c r="X36" s="7">
        <f t="shared" si="1"/>
        <v>58170</v>
      </c>
      <c r="Y36" s="7">
        <f t="shared" si="1"/>
        <v>58170</v>
      </c>
      <c r="Z36" s="7">
        <f t="shared" si="1"/>
        <v>58170</v>
      </c>
      <c r="AA36" s="7">
        <f t="shared" si="1"/>
        <v>58170</v>
      </c>
      <c r="AB36" s="7">
        <f t="shared" si="1"/>
        <v>58170</v>
      </c>
      <c r="AC36" s="7">
        <f t="shared" si="1"/>
        <v>58170</v>
      </c>
      <c r="AD36" s="7">
        <f t="shared" si="1"/>
        <v>58171</v>
      </c>
      <c r="AE36" s="7">
        <f t="shared" si="1"/>
        <v>58175</v>
      </c>
      <c r="AF36" s="7">
        <f t="shared" si="1"/>
        <v>58225</v>
      </c>
      <c r="AG36" s="7">
        <f t="shared" si="1"/>
        <v>58292</v>
      </c>
      <c r="AH36" s="7">
        <f t="shared" si="1"/>
        <v>58292</v>
      </c>
      <c r="AI36" s="7">
        <f t="shared" si="1"/>
        <v>58292</v>
      </c>
      <c r="AJ36" s="7">
        <f t="shared" si="1"/>
        <v>58292</v>
      </c>
      <c r="AK36" s="3"/>
    </row>
    <row r="37" spans="1:37" customFormat="1" outlineLevel="1">
      <c r="A37" s="4"/>
      <c r="B37" s="28" t="s">
        <v>99</v>
      </c>
      <c r="C37" s="7"/>
      <c r="D37" s="7">
        <f t="shared" si="2"/>
        <v>12041.4</v>
      </c>
      <c r="E37" s="7">
        <f t="shared" si="0"/>
        <v>12041.4</v>
      </c>
      <c r="F37" s="7">
        <f t="shared" si="0"/>
        <v>12041.4</v>
      </c>
      <c r="G37" s="7">
        <f t="shared" ref="G37:AJ37" si="3">IF(G13=0,F37,G13)</f>
        <v>12041.4</v>
      </c>
      <c r="H37" s="7">
        <f t="shared" si="3"/>
        <v>12077.2</v>
      </c>
      <c r="I37" s="7">
        <f t="shared" si="3"/>
        <v>12141.8</v>
      </c>
      <c r="J37" s="7">
        <f t="shared" si="3"/>
        <v>12164.4</v>
      </c>
      <c r="K37" s="7">
        <f t="shared" si="3"/>
        <v>12164.4</v>
      </c>
      <c r="L37" s="7">
        <f t="shared" si="3"/>
        <v>12164.4</v>
      </c>
      <c r="M37" s="7">
        <f t="shared" si="3"/>
        <v>12164.4</v>
      </c>
      <c r="N37" s="7">
        <f t="shared" si="3"/>
        <v>12164.4</v>
      </c>
      <c r="O37" s="7">
        <f t="shared" si="3"/>
        <v>12202.4</v>
      </c>
      <c r="P37" s="7">
        <f t="shared" si="3"/>
        <v>12242.1</v>
      </c>
      <c r="Q37" s="7">
        <f t="shared" si="3"/>
        <v>12284.1</v>
      </c>
      <c r="R37" s="7">
        <f t="shared" si="3"/>
        <v>12320</v>
      </c>
      <c r="S37" s="7">
        <f t="shared" si="3"/>
        <v>12327.7</v>
      </c>
      <c r="T37" s="7">
        <f t="shared" si="3"/>
        <v>12336.6</v>
      </c>
      <c r="U37" s="7">
        <f t="shared" si="3"/>
        <v>12336.6</v>
      </c>
      <c r="V37" s="7">
        <f t="shared" si="3"/>
        <v>12336.6</v>
      </c>
      <c r="W37" s="7">
        <f t="shared" si="3"/>
        <v>12336.6</v>
      </c>
      <c r="X37" s="7">
        <f t="shared" si="3"/>
        <v>12336.6</v>
      </c>
      <c r="Y37" s="7">
        <f t="shared" si="3"/>
        <v>12336.6</v>
      </c>
      <c r="Z37" s="7">
        <f t="shared" si="3"/>
        <v>12336.6</v>
      </c>
      <c r="AA37" s="7">
        <f t="shared" si="3"/>
        <v>12336.6</v>
      </c>
      <c r="AB37" s="7">
        <f t="shared" si="3"/>
        <v>12336.6</v>
      </c>
      <c r="AC37" s="7">
        <f t="shared" si="3"/>
        <v>12336.6</v>
      </c>
      <c r="AD37" s="7">
        <f t="shared" si="3"/>
        <v>12336.6</v>
      </c>
      <c r="AE37" s="7">
        <f t="shared" si="3"/>
        <v>12358.7</v>
      </c>
      <c r="AF37" s="7">
        <f t="shared" si="3"/>
        <v>12380.9</v>
      </c>
      <c r="AG37" s="7">
        <f t="shared" si="3"/>
        <v>12408.5</v>
      </c>
      <c r="AH37" s="7">
        <f t="shared" si="3"/>
        <v>12408.5</v>
      </c>
      <c r="AI37" s="7">
        <f t="shared" si="3"/>
        <v>12408.5</v>
      </c>
      <c r="AJ37" s="7">
        <f t="shared" si="3"/>
        <v>12408.5</v>
      </c>
      <c r="AK37" s="3"/>
    </row>
    <row r="38" spans="1:37" customFormat="1" outlineLevel="1">
      <c r="A38" s="4"/>
      <c r="B38" s="27" t="s">
        <v>100</v>
      </c>
      <c r="C38" s="7"/>
      <c r="D38" s="7">
        <f t="shared" si="2"/>
        <v>2254</v>
      </c>
      <c r="E38" s="7">
        <f t="shared" si="0"/>
        <v>2254</v>
      </c>
      <c r="F38" s="7">
        <f t="shared" si="0"/>
        <v>2254</v>
      </c>
      <c r="G38" s="7">
        <f t="shared" ref="G38:AJ45" si="4">IF(G14=0,F38,G14)</f>
        <v>2254</v>
      </c>
      <c r="H38" s="7">
        <f t="shared" si="4"/>
        <v>2263</v>
      </c>
      <c r="I38" s="7">
        <f t="shared" si="4"/>
        <v>2273</v>
      </c>
      <c r="J38" s="7">
        <f t="shared" si="4"/>
        <v>2278</v>
      </c>
      <c r="K38" s="7">
        <f t="shared" si="4"/>
        <v>2278</v>
      </c>
      <c r="L38" s="7">
        <f t="shared" si="4"/>
        <v>2278</v>
      </c>
      <c r="M38" s="7">
        <f t="shared" si="4"/>
        <v>2278</v>
      </c>
      <c r="N38" s="7">
        <f t="shared" si="4"/>
        <v>2278</v>
      </c>
      <c r="O38" s="7">
        <f t="shared" si="4"/>
        <v>2278</v>
      </c>
      <c r="P38" s="7">
        <f t="shared" si="4"/>
        <v>2296</v>
      </c>
      <c r="Q38" s="7">
        <f t="shared" si="4"/>
        <v>2310</v>
      </c>
      <c r="R38" s="7">
        <f t="shared" si="4"/>
        <v>2327</v>
      </c>
      <c r="S38" s="7">
        <f t="shared" si="4"/>
        <v>2328</v>
      </c>
      <c r="T38" s="7">
        <f t="shared" si="4"/>
        <v>2328</v>
      </c>
      <c r="U38" s="7">
        <f t="shared" si="4"/>
        <v>2328</v>
      </c>
      <c r="V38" s="7">
        <f t="shared" si="4"/>
        <v>2328</v>
      </c>
      <c r="W38" s="7">
        <f t="shared" si="4"/>
        <v>2328</v>
      </c>
      <c r="X38" s="7">
        <f t="shared" si="4"/>
        <v>2328</v>
      </c>
      <c r="Y38" s="7">
        <f t="shared" si="4"/>
        <v>2328</v>
      </c>
      <c r="Z38" s="7">
        <f t="shared" si="4"/>
        <v>2328</v>
      </c>
      <c r="AA38" s="7">
        <f t="shared" si="4"/>
        <v>2328</v>
      </c>
      <c r="AB38" s="7">
        <f t="shared" si="4"/>
        <v>2328</v>
      </c>
      <c r="AC38" s="7">
        <f t="shared" si="4"/>
        <v>2328</v>
      </c>
      <c r="AD38" s="7">
        <f t="shared" si="4"/>
        <v>2328</v>
      </c>
      <c r="AE38" s="7">
        <f t="shared" si="4"/>
        <v>2329</v>
      </c>
      <c r="AF38" s="7">
        <f t="shared" si="4"/>
        <v>2337</v>
      </c>
      <c r="AG38" s="7">
        <f t="shared" si="4"/>
        <v>2338</v>
      </c>
      <c r="AH38" s="7">
        <f t="shared" si="4"/>
        <v>2338</v>
      </c>
      <c r="AI38" s="7">
        <f t="shared" si="4"/>
        <v>2338</v>
      </c>
      <c r="AJ38" s="7">
        <f t="shared" si="4"/>
        <v>2338</v>
      </c>
      <c r="AK38" s="3"/>
    </row>
    <row r="39" spans="1:37" customFormat="1" outlineLevel="1">
      <c r="A39" s="4"/>
      <c r="B39" s="27" t="s">
        <v>101</v>
      </c>
      <c r="C39" s="7"/>
      <c r="D39" s="7">
        <f t="shared" si="2"/>
        <v>27888</v>
      </c>
      <c r="E39" s="7">
        <f t="shared" si="0"/>
        <v>27888</v>
      </c>
      <c r="F39" s="7">
        <f t="shared" si="0"/>
        <v>27888</v>
      </c>
      <c r="G39" s="7">
        <f t="shared" si="4"/>
        <v>27888</v>
      </c>
      <c r="H39" s="7">
        <f t="shared" si="4"/>
        <v>27925</v>
      </c>
      <c r="I39" s="7">
        <f t="shared" si="4"/>
        <v>27953</v>
      </c>
      <c r="J39" s="7">
        <f t="shared" si="4"/>
        <v>27983</v>
      </c>
      <c r="K39" s="7">
        <f t="shared" si="4"/>
        <v>27983</v>
      </c>
      <c r="L39" s="7">
        <f t="shared" si="4"/>
        <v>27983</v>
      </c>
      <c r="M39" s="7">
        <f t="shared" si="4"/>
        <v>27983</v>
      </c>
      <c r="N39" s="7">
        <f t="shared" si="4"/>
        <v>27983</v>
      </c>
      <c r="O39" s="7">
        <f t="shared" si="4"/>
        <v>28021</v>
      </c>
      <c r="P39" s="7">
        <f t="shared" si="4"/>
        <v>28083</v>
      </c>
      <c r="Q39" s="7">
        <f t="shared" si="4"/>
        <v>28142</v>
      </c>
      <c r="R39" s="7">
        <f t="shared" si="4"/>
        <v>28208</v>
      </c>
      <c r="S39" s="7">
        <f t="shared" si="4"/>
        <v>28238</v>
      </c>
      <c r="T39" s="7">
        <f t="shared" si="4"/>
        <v>28285</v>
      </c>
      <c r="U39" s="7">
        <f t="shared" si="4"/>
        <v>28285</v>
      </c>
      <c r="V39" s="7">
        <f t="shared" si="4"/>
        <v>28285</v>
      </c>
      <c r="W39" s="7">
        <f t="shared" si="4"/>
        <v>28285</v>
      </c>
      <c r="X39" s="7">
        <f t="shared" si="4"/>
        <v>28285</v>
      </c>
      <c r="Y39" s="7">
        <f t="shared" si="4"/>
        <v>28285</v>
      </c>
      <c r="Z39" s="7">
        <f t="shared" si="4"/>
        <v>28285</v>
      </c>
      <c r="AA39" s="7">
        <f t="shared" si="4"/>
        <v>28285</v>
      </c>
      <c r="AB39" s="7">
        <f t="shared" si="4"/>
        <v>28285</v>
      </c>
      <c r="AC39" s="7">
        <f t="shared" si="4"/>
        <v>28285</v>
      </c>
      <c r="AD39" s="7">
        <f t="shared" si="4"/>
        <v>28311</v>
      </c>
      <c r="AE39" s="7">
        <f t="shared" si="4"/>
        <v>28311</v>
      </c>
      <c r="AF39" s="7">
        <f t="shared" si="4"/>
        <v>28355</v>
      </c>
      <c r="AG39" s="7">
        <f t="shared" si="4"/>
        <v>28399</v>
      </c>
      <c r="AH39" s="7">
        <f t="shared" si="4"/>
        <v>28399</v>
      </c>
      <c r="AI39" s="7">
        <f t="shared" si="4"/>
        <v>28399</v>
      </c>
      <c r="AJ39" s="7">
        <f t="shared" si="4"/>
        <v>28399</v>
      </c>
      <c r="AK39" s="3"/>
    </row>
    <row r="40" spans="1:37" customFormat="1" outlineLevel="1">
      <c r="A40" s="4"/>
      <c r="B40" s="28" t="s">
        <v>102</v>
      </c>
      <c r="C40" s="7"/>
      <c r="D40" s="7">
        <f t="shared" si="2"/>
        <v>77602</v>
      </c>
      <c r="E40" s="7">
        <f t="shared" si="0"/>
        <v>77602</v>
      </c>
      <c r="F40" s="7">
        <f t="shared" si="0"/>
        <v>77602</v>
      </c>
      <c r="G40" s="7">
        <f t="shared" si="4"/>
        <v>77602</v>
      </c>
      <c r="H40" s="7">
        <f t="shared" si="4"/>
        <v>77630</v>
      </c>
      <c r="I40" s="7">
        <f t="shared" si="4"/>
        <v>77854</v>
      </c>
      <c r="J40" s="7">
        <f t="shared" si="4"/>
        <v>78007</v>
      </c>
      <c r="K40" s="7">
        <f t="shared" si="4"/>
        <v>78007</v>
      </c>
      <c r="L40" s="7">
        <f t="shared" si="4"/>
        <v>78007</v>
      </c>
      <c r="M40" s="7">
        <f t="shared" si="4"/>
        <v>78007</v>
      </c>
      <c r="N40" s="7">
        <f t="shared" si="4"/>
        <v>78007</v>
      </c>
      <c r="O40" s="7">
        <f t="shared" si="4"/>
        <v>78022</v>
      </c>
      <c r="P40" s="7">
        <f t="shared" si="4"/>
        <v>78194</v>
      </c>
      <c r="Q40" s="7">
        <f t="shared" si="4"/>
        <v>78367</v>
      </c>
      <c r="R40" s="7">
        <f t="shared" si="4"/>
        <v>78535</v>
      </c>
      <c r="S40" s="7">
        <f t="shared" si="4"/>
        <v>78630</v>
      </c>
      <c r="T40" s="7">
        <f t="shared" si="4"/>
        <v>78681</v>
      </c>
      <c r="U40" s="7">
        <f t="shared" si="4"/>
        <v>78681</v>
      </c>
      <c r="V40" s="7">
        <f t="shared" si="4"/>
        <v>78681</v>
      </c>
      <c r="W40" s="7">
        <f t="shared" si="4"/>
        <v>78681</v>
      </c>
      <c r="X40" s="7">
        <f t="shared" si="4"/>
        <v>78681</v>
      </c>
      <c r="Y40" s="7">
        <f t="shared" si="4"/>
        <v>78681</v>
      </c>
      <c r="Z40" s="7">
        <f t="shared" si="4"/>
        <v>78681</v>
      </c>
      <c r="AA40" s="7">
        <f t="shared" si="4"/>
        <v>78681</v>
      </c>
      <c r="AB40" s="7">
        <f t="shared" si="4"/>
        <v>78681</v>
      </c>
      <c r="AC40" s="7">
        <f t="shared" si="4"/>
        <v>78681</v>
      </c>
      <c r="AD40" s="7">
        <f t="shared" si="4"/>
        <v>78706</v>
      </c>
      <c r="AE40" s="7">
        <f t="shared" si="4"/>
        <v>78729</v>
      </c>
      <c r="AF40" s="7">
        <f t="shared" si="4"/>
        <v>78875</v>
      </c>
      <c r="AG40" s="7">
        <f t="shared" si="4"/>
        <v>79008</v>
      </c>
      <c r="AH40" s="7">
        <f t="shared" si="4"/>
        <v>79008</v>
      </c>
      <c r="AI40" s="7">
        <f t="shared" si="4"/>
        <v>79008</v>
      </c>
      <c r="AJ40" s="7">
        <f t="shared" si="4"/>
        <v>79008</v>
      </c>
      <c r="AK40" s="3"/>
    </row>
    <row r="41" spans="1:37" customFormat="1" outlineLevel="1">
      <c r="A41" s="4"/>
      <c r="B41" s="28" t="s">
        <v>103</v>
      </c>
      <c r="C41" s="7"/>
      <c r="D41" s="7">
        <f t="shared" si="2"/>
        <v>95750</v>
      </c>
      <c r="E41" s="7">
        <f t="shared" si="0"/>
        <v>95750</v>
      </c>
      <c r="F41" s="7">
        <f t="shared" si="0"/>
        <v>95750</v>
      </c>
      <c r="G41" s="7">
        <f t="shared" si="4"/>
        <v>95750</v>
      </c>
      <c r="H41" s="7">
        <f t="shared" si="4"/>
        <v>95797</v>
      </c>
      <c r="I41" s="7">
        <f t="shared" si="4"/>
        <v>96011</v>
      </c>
      <c r="J41" s="7">
        <f t="shared" si="4"/>
        <v>96180</v>
      </c>
      <c r="K41" s="7">
        <f t="shared" si="4"/>
        <v>96180</v>
      </c>
      <c r="L41" s="7">
        <f t="shared" si="4"/>
        <v>96180</v>
      </c>
      <c r="M41" s="7">
        <f t="shared" si="4"/>
        <v>96180</v>
      </c>
      <c r="N41" s="7">
        <f t="shared" si="4"/>
        <v>96180</v>
      </c>
      <c r="O41" s="7">
        <f t="shared" si="4"/>
        <v>96232</v>
      </c>
      <c r="P41" s="7">
        <f t="shared" si="4"/>
        <v>96404</v>
      </c>
      <c r="Q41" s="7">
        <f t="shared" si="4"/>
        <v>96580</v>
      </c>
      <c r="R41" s="7">
        <f t="shared" si="4"/>
        <v>96736</v>
      </c>
      <c r="S41" s="7">
        <f t="shared" si="4"/>
        <v>96841</v>
      </c>
      <c r="T41" s="7">
        <f t="shared" si="4"/>
        <v>96900</v>
      </c>
      <c r="U41" s="7">
        <f t="shared" si="4"/>
        <v>96900</v>
      </c>
      <c r="V41" s="7">
        <f t="shared" si="4"/>
        <v>96900</v>
      </c>
      <c r="W41" s="7">
        <f t="shared" si="4"/>
        <v>96900</v>
      </c>
      <c r="X41" s="7">
        <f t="shared" si="4"/>
        <v>96900</v>
      </c>
      <c r="Y41" s="7">
        <f t="shared" si="4"/>
        <v>96900</v>
      </c>
      <c r="Z41" s="7">
        <f t="shared" si="4"/>
        <v>96900</v>
      </c>
      <c r="AA41" s="7">
        <f t="shared" si="4"/>
        <v>96900</v>
      </c>
      <c r="AB41" s="7">
        <f t="shared" si="4"/>
        <v>96900</v>
      </c>
      <c r="AC41" s="7">
        <f t="shared" si="4"/>
        <v>96900</v>
      </c>
      <c r="AD41" s="7">
        <f t="shared" si="4"/>
        <v>96968</v>
      </c>
      <c r="AE41" s="7">
        <f t="shared" si="4"/>
        <v>96990</v>
      </c>
      <c r="AF41" s="7">
        <f t="shared" si="4"/>
        <v>97128</v>
      </c>
      <c r="AG41" s="7">
        <f t="shared" si="4"/>
        <v>97258</v>
      </c>
      <c r="AH41" s="7">
        <f t="shared" si="4"/>
        <v>97258</v>
      </c>
      <c r="AI41" s="7">
        <f t="shared" si="4"/>
        <v>97258</v>
      </c>
      <c r="AJ41" s="7">
        <f t="shared" si="4"/>
        <v>97258</v>
      </c>
      <c r="AK41" s="3"/>
    </row>
    <row r="42" spans="1:37" customFormat="1" outlineLevel="1">
      <c r="A42" s="4"/>
      <c r="B42" s="27" t="s">
        <v>104</v>
      </c>
      <c r="C42" s="7"/>
      <c r="D42" s="7">
        <f t="shared" si="2"/>
        <v>6311</v>
      </c>
      <c r="E42" s="7">
        <f t="shared" si="0"/>
        <v>6311</v>
      </c>
      <c r="F42" s="7">
        <f t="shared" si="0"/>
        <v>6311</v>
      </c>
      <c r="G42" s="7">
        <f t="shared" si="4"/>
        <v>6311</v>
      </c>
      <c r="H42" s="7">
        <f t="shared" si="4"/>
        <v>6311</v>
      </c>
      <c r="I42" s="7">
        <f t="shared" si="4"/>
        <v>6311</v>
      </c>
      <c r="J42" s="7">
        <f t="shared" si="4"/>
        <v>6311</v>
      </c>
      <c r="K42" s="7">
        <f t="shared" si="4"/>
        <v>6311</v>
      </c>
      <c r="L42" s="7">
        <f t="shared" si="4"/>
        <v>6311</v>
      </c>
      <c r="M42" s="7">
        <f t="shared" si="4"/>
        <v>6311</v>
      </c>
      <c r="N42" s="7">
        <f t="shared" si="4"/>
        <v>6311</v>
      </c>
      <c r="O42" s="7">
        <f t="shared" si="4"/>
        <v>6311</v>
      </c>
      <c r="P42" s="7">
        <f t="shared" si="4"/>
        <v>6311</v>
      </c>
      <c r="Q42" s="7">
        <f t="shared" si="4"/>
        <v>6311</v>
      </c>
      <c r="R42" s="7">
        <f t="shared" si="4"/>
        <v>6311</v>
      </c>
      <c r="S42" s="7">
        <f t="shared" si="4"/>
        <v>6311</v>
      </c>
      <c r="T42" s="7">
        <f t="shared" si="4"/>
        <v>6311</v>
      </c>
      <c r="U42" s="7">
        <f t="shared" si="4"/>
        <v>6311</v>
      </c>
      <c r="V42" s="7">
        <f t="shared" si="4"/>
        <v>6311</v>
      </c>
      <c r="W42" s="7">
        <f t="shared" si="4"/>
        <v>6311</v>
      </c>
      <c r="X42" s="7">
        <f t="shared" si="4"/>
        <v>6311</v>
      </c>
      <c r="Y42" s="7">
        <f t="shared" si="4"/>
        <v>6311</v>
      </c>
      <c r="Z42" s="7">
        <f t="shared" si="4"/>
        <v>6311</v>
      </c>
      <c r="AA42" s="7">
        <f t="shared" si="4"/>
        <v>6311</v>
      </c>
      <c r="AB42" s="7">
        <f t="shared" si="4"/>
        <v>6311</v>
      </c>
      <c r="AC42" s="7">
        <f t="shared" si="4"/>
        <v>6311</v>
      </c>
      <c r="AD42" s="7">
        <f t="shared" si="4"/>
        <v>6311</v>
      </c>
      <c r="AE42" s="7">
        <f t="shared" si="4"/>
        <v>6311</v>
      </c>
      <c r="AF42" s="7">
        <f t="shared" si="4"/>
        <v>6311</v>
      </c>
      <c r="AG42" s="7">
        <f t="shared" si="4"/>
        <v>6311</v>
      </c>
      <c r="AH42" s="7">
        <f t="shared" si="4"/>
        <v>6311</v>
      </c>
      <c r="AI42" s="7">
        <f t="shared" si="4"/>
        <v>6311</v>
      </c>
      <c r="AJ42" s="7">
        <f t="shared" si="4"/>
        <v>6311</v>
      </c>
      <c r="AK42" s="3"/>
    </row>
    <row r="43" spans="1:37" customFormat="1" outlineLevel="1">
      <c r="A43" s="4"/>
      <c r="B43" s="27" t="s">
        <v>105</v>
      </c>
      <c r="C43" s="7"/>
      <c r="D43" s="7">
        <f t="shared" si="2"/>
        <v>7724</v>
      </c>
      <c r="E43" s="7">
        <f t="shared" si="0"/>
        <v>7724</v>
      </c>
      <c r="F43" s="7">
        <f t="shared" si="0"/>
        <v>7724</v>
      </c>
      <c r="G43" s="7">
        <f t="shared" si="4"/>
        <v>7724</v>
      </c>
      <c r="H43" s="7">
        <f t="shared" si="4"/>
        <v>7762</v>
      </c>
      <c r="I43" s="7">
        <f t="shared" si="4"/>
        <v>7791</v>
      </c>
      <c r="J43" s="7">
        <f t="shared" si="4"/>
        <v>7818</v>
      </c>
      <c r="K43" s="7">
        <f t="shared" si="4"/>
        <v>7818</v>
      </c>
      <c r="L43" s="7">
        <f t="shared" si="4"/>
        <v>7818</v>
      </c>
      <c r="M43" s="7">
        <f t="shared" si="4"/>
        <v>7818</v>
      </c>
      <c r="N43" s="7">
        <f t="shared" si="4"/>
        <v>7818</v>
      </c>
      <c r="O43" s="7">
        <f t="shared" si="4"/>
        <v>7818</v>
      </c>
      <c r="P43" s="7">
        <f t="shared" si="4"/>
        <v>7873</v>
      </c>
      <c r="Q43" s="7">
        <f t="shared" si="4"/>
        <v>7913</v>
      </c>
      <c r="R43" s="7">
        <f t="shared" si="4"/>
        <v>7959</v>
      </c>
      <c r="S43" s="7">
        <f t="shared" si="4"/>
        <v>7968</v>
      </c>
      <c r="T43" s="7">
        <f t="shared" si="4"/>
        <v>7968</v>
      </c>
      <c r="U43" s="7">
        <f t="shared" si="4"/>
        <v>7968</v>
      </c>
      <c r="V43" s="7">
        <f t="shared" si="4"/>
        <v>7968</v>
      </c>
      <c r="W43" s="7">
        <f t="shared" si="4"/>
        <v>7968</v>
      </c>
      <c r="X43" s="7">
        <f t="shared" si="4"/>
        <v>7968</v>
      </c>
      <c r="Y43" s="7">
        <f t="shared" si="4"/>
        <v>7968</v>
      </c>
      <c r="Z43" s="7">
        <f t="shared" si="4"/>
        <v>7968</v>
      </c>
      <c r="AA43" s="7">
        <f t="shared" si="4"/>
        <v>7968</v>
      </c>
      <c r="AB43" s="7">
        <f t="shared" si="4"/>
        <v>7968</v>
      </c>
      <c r="AC43" s="7">
        <f t="shared" si="4"/>
        <v>7968</v>
      </c>
      <c r="AD43" s="7">
        <f t="shared" si="4"/>
        <v>7970</v>
      </c>
      <c r="AE43" s="7">
        <f t="shared" si="4"/>
        <v>7971</v>
      </c>
      <c r="AF43" s="7">
        <f t="shared" si="4"/>
        <v>7975</v>
      </c>
      <c r="AG43" s="7">
        <f t="shared" si="4"/>
        <v>7977</v>
      </c>
      <c r="AH43" s="7">
        <f t="shared" si="4"/>
        <v>7977</v>
      </c>
      <c r="AI43" s="7">
        <f t="shared" si="4"/>
        <v>7977</v>
      </c>
      <c r="AJ43" s="7">
        <f t="shared" si="4"/>
        <v>7977</v>
      </c>
      <c r="AK43" s="3"/>
    </row>
    <row r="44" spans="1:37" customFormat="1" outlineLevel="1">
      <c r="A44" s="4"/>
      <c r="B44" s="27" t="s">
        <v>106</v>
      </c>
      <c r="C44" s="7"/>
      <c r="D44" s="7">
        <f t="shared" si="2"/>
        <v>0</v>
      </c>
      <c r="E44" s="7">
        <f t="shared" si="0"/>
        <v>0</v>
      </c>
      <c r="F44" s="7">
        <f t="shared" si="0"/>
        <v>0</v>
      </c>
      <c r="G44" s="7">
        <f t="shared" si="4"/>
        <v>0</v>
      </c>
      <c r="H44" s="7">
        <f t="shared" si="4"/>
        <v>0</v>
      </c>
      <c r="I44" s="7">
        <f t="shared" si="4"/>
        <v>0</v>
      </c>
      <c r="J44" s="7">
        <f t="shared" si="4"/>
        <v>0</v>
      </c>
      <c r="K44" s="7">
        <f t="shared" si="4"/>
        <v>0</v>
      </c>
      <c r="L44" s="7">
        <f t="shared" si="4"/>
        <v>0</v>
      </c>
      <c r="M44" s="7">
        <f t="shared" si="4"/>
        <v>0</v>
      </c>
      <c r="N44" s="7">
        <f t="shared" si="4"/>
        <v>0</v>
      </c>
      <c r="O44" s="7">
        <f t="shared" ref="O44:T45" si="5">IF(O20=0,N44,O20)</f>
        <v>0</v>
      </c>
      <c r="P44" s="7">
        <f t="shared" si="5"/>
        <v>0</v>
      </c>
      <c r="Q44" s="7">
        <f t="shared" si="5"/>
        <v>0</v>
      </c>
      <c r="R44" s="7">
        <f t="shared" si="5"/>
        <v>0</v>
      </c>
      <c r="S44" s="7">
        <f t="shared" si="5"/>
        <v>0</v>
      </c>
      <c r="T44" s="7">
        <f t="shared" si="5"/>
        <v>0</v>
      </c>
      <c r="U44" s="7">
        <f t="shared" si="4"/>
        <v>0</v>
      </c>
      <c r="V44" s="7">
        <f t="shared" si="4"/>
        <v>0</v>
      </c>
      <c r="W44" s="7">
        <f t="shared" si="4"/>
        <v>0</v>
      </c>
      <c r="X44" s="7">
        <f t="shared" si="4"/>
        <v>0</v>
      </c>
      <c r="Y44" s="7">
        <f t="shared" si="4"/>
        <v>0</v>
      </c>
      <c r="Z44" s="7">
        <f t="shared" si="4"/>
        <v>0</v>
      </c>
      <c r="AA44" s="7">
        <f t="shared" si="4"/>
        <v>0</v>
      </c>
      <c r="AB44" s="7">
        <f t="shared" si="4"/>
        <v>0</v>
      </c>
      <c r="AC44" s="7">
        <f t="shared" si="4"/>
        <v>0</v>
      </c>
      <c r="AD44" s="7">
        <f t="shared" si="4"/>
        <v>0</v>
      </c>
      <c r="AE44" s="7">
        <f t="shared" si="4"/>
        <v>0</v>
      </c>
      <c r="AF44" s="7">
        <f t="shared" si="4"/>
        <v>0</v>
      </c>
      <c r="AG44" s="7">
        <f t="shared" si="4"/>
        <v>0</v>
      </c>
      <c r="AH44" s="7">
        <f t="shared" si="4"/>
        <v>0</v>
      </c>
      <c r="AI44" s="7">
        <f t="shared" si="4"/>
        <v>0</v>
      </c>
      <c r="AJ44" s="7">
        <f t="shared" si="4"/>
        <v>0</v>
      </c>
      <c r="AK44" s="3"/>
    </row>
    <row r="45" spans="1:37" customFormat="1" outlineLevel="1">
      <c r="A45" s="4"/>
      <c r="B45" s="27" t="s">
        <v>107</v>
      </c>
      <c r="C45" s="7"/>
      <c r="D45" s="7">
        <f t="shared" si="2"/>
        <v>46151</v>
      </c>
      <c r="E45" s="7">
        <f t="shared" si="0"/>
        <v>46151</v>
      </c>
      <c r="F45" s="7">
        <f t="shared" si="0"/>
        <v>46151</v>
      </c>
      <c r="G45" s="7">
        <f t="shared" si="4"/>
        <v>46151</v>
      </c>
      <c r="H45" s="7">
        <f t="shared" si="4"/>
        <v>46161</v>
      </c>
      <c r="I45" s="7">
        <f t="shared" si="4"/>
        <v>46173</v>
      </c>
      <c r="J45" s="7">
        <f t="shared" si="4"/>
        <v>46183</v>
      </c>
      <c r="K45" s="7">
        <f t="shared" si="4"/>
        <v>46183</v>
      </c>
      <c r="L45" s="7">
        <f t="shared" si="4"/>
        <v>46183</v>
      </c>
      <c r="M45" s="7">
        <f t="shared" si="4"/>
        <v>46183</v>
      </c>
      <c r="N45" s="7">
        <f t="shared" si="4"/>
        <v>46183</v>
      </c>
      <c r="O45" s="7">
        <f t="shared" si="5"/>
        <v>46194</v>
      </c>
      <c r="P45" s="7">
        <f t="shared" si="5"/>
        <v>46208</v>
      </c>
      <c r="Q45" s="7">
        <f t="shared" si="5"/>
        <v>46216</v>
      </c>
      <c r="R45" s="7">
        <f t="shared" si="5"/>
        <v>46223</v>
      </c>
      <c r="S45" s="7">
        <f t="shared" si="5"/>
        <v>46233</v>
      </c>
      <c r="T45" s="7">
        <f t="shared" si="5"/>
        <v>46242</v>
      </c>
      <c r="U45" s="7">
        <f t="shared" si="4"/>
        <v>46242</v>
      </c>
      <c r="V45" s="7">
        <f t="shared" si="4"/>
        <v>46242</v>
      </c>
      <c r="W45" s="7">
        <f t="shared" si="4"/>
        <v>46242</v>
      </c>
      <c r="X45" s="7">
        <f t="shared" si="4"/>
        <v>46242</v>
      </c>
      <c r="Y45" s="7">
        <f t="shared" si="4"/>
        <v>46242</v>
      </c>
      <c r="Z45" s="7">
        <f t="shared" si="4"/>
        <v>46242</v>
      </c>
      <c r="AA45" s="7">
        <f t="shared" si="4"/>
        <v>46242</v>
      </c>
      <c r="AB45" s="7">
        <f t="shared" si="4"/>
        <v>46242</v>
      </c>
      <c r="AC45" s="7">
        <f t="shared" si="4"/>
        <v>46242</v>
      </c>
      <c r="AD45" s="7">
        <f t="shared" si="4"/>
        <v>46256</v>
      </c>
      <c r="AE45" s="7">
        <f t="shared" si="4"/>
        <v>46256</v>
      </c>
      <c r="AF45" s="7">
        <f t="shared" si="4"/>
        <v>46267</v>
      </c>
      <c r="AG45" s="7">
        <f t="shared" si="4"/>
        <v>46276</v>
      </c>
      <c r="AH45" s="7">
        <f t="shared" si="4"/>
        <v>46276</v>
      </c>
      <c r="AI45" s="7">
        <f t="shared" si="4"/>
        <v>46276</v>
      </c>
      <c r="AJ45" s="7">
        <f t="shared" ref="G45:AJ50" si="6">IF(AJ21=0,AI45,AJ21)</f>
        <v>46276</v>
      </c>
      <c r="AK45" s="3"/>
    </row>
    <row r="46" spans="1:37" customFormat="1" outlineLevel="1">
      <c r="A46" s="4"/>
      <c r="B46" s="28" t="s">
        <v>108</v>
      </c>
      <c r="C46" s="7"/>
      <c r="D46" s="7">
        <f t="shared" si="2"/>
        <v>6454</v>
      </c>
      <c r="E46" s="7">
        <f t="shared" si="0"/>
        <v>6454</v>
      </c>
      <c r="F46" s="7">
        <f t="shared" si="0"/>
        <v>6454</v>
      </c>
      <c r="G46" s="7">
        <f t="shared" ref="G46:AI50" si="7">IF(G22=0,F46,G22)</f>
        <v>6454</v>
      </c>
      <c r="H46" s="7">
        <f t="shared" si="7"/>
        <v>6453</v>
      </c>
      <c r="I46" s="7">
        <f t="shared" si="7"/>
        <v>6453</v>
      </c>
      <c r="J46" s="7">
        <f t="shared" si="7"/>
        <v>6454</v>
      </c>
      <c r="K46" s="7">
        <f t="shared" si="7"/>
        <v>6454</v>
      </c>
      <c r="L46" s="7">
        <f t="shared" si="7"/>
        <v>6454</v>
      </c>
      <c r="M46" s="7">
        <f t="shared" si="7"/>
        <v>6454</v>
      </c>
      <c r="N46" s="7">
        <f t="shared" si="7"/>
        <v>6454</v>
      </c>
      <c r="O46" s="7">
        <f t="shared" si="7"/>
        <v>6455</v>
      </c>
      <c r="P46" s="7">
        <f t="shared" si="7"/>
        <v>6456</v>
      </c>
      <c r="Q46" s="7">
        <f t="shared" si="7"/>
        <v>6456</v>
      </c>
      <c r="R46" s="7">
        <f t="shared" si="7"/>
        <v>6457</v>
      </c>
      <c r="S46" s="7">
        <f t="shared" si="7"/>
        <v>6457</v>
      </c>
      <c r="T46" s="7">
        <f t="shared" si="7"/>
        <v>6458</v>
      </c>
      <c r="U46" s="7">
        <f t="shared" si="7"/>
        <v>6458</v>
      </c>
      <c r="V46" s="7">
        <f t="shared" si="7"/>
        <v>6458</v>
      </c>
      <c r="W46" s="7">
        <f t="shared" si="7"/>
        <v>6458</v>
      </c>
      <c r="X46" s="7">
        <f t="shared" si="7"/>
        <v>6458</v>
      </c>
      <c r="Y46" s="7">
        <f t="shared" si="7"/>
        <v>6458</v>
      </c>
      <c r="Z46" s="7">
        <f t="shared" si="7"/>
        <v>6458</v>
      </c>
      <c r="AA46" s="7">
        <f t="shared" si="7"/>
        <v>6458</v>
      </c>
      <c r="AB46" s="7">
        <f t="shared" si="7"/>
        <v>6458</v>
      </c>
      <c r="AC46" s="7">
        <f t="shared" si="7"/>
        <v>6458</v>
      </c>
      <c r="AD46" s="7">
        <f t="shared" si="7"/>
        <v>6460</v>
      </c>
      <c r="AE46" s="7">
        <f t="shared" si="7"/>
        <v>6460</v>
      </c>
      <c r="AF46" s="7">
        <f t="shared" si="7"/>
        <v>6461</v>
      </c>
      <c r="AG46" s="7">
        <f t="shared" si="7"/>
        <v>6461</v>
      </c>
      <c r="AH46" s="7">
        <f t="shared" si="7"/>
        <v>6461</v>
      </c>
      <c r="AI46" s="7">
        <f t="shared" si="7"/>
        <v>6461</v>
      </c>
      <c r="AJ46" s="7">
        <f t="shared" si="6"/>
        <v>6461</v>
      </c>
      <c r="AK46" s="3"/>
    </row>
    <row r="47" spans="1:37" customFormat="1" outlineLevel="1">
      <c r="A47" s="4"/>
      <c r="B47" s="27" t="s">
        <v>109</v>
      </c>
      <c r="C47" s="7"/>
      <c r="D47" s="7">
        <f t="shared" si="2"/>
        <v>7511</v>
      </c>
      <c r="E47" s="7">
        <f t="shared" si="0"/>
        <v>7511</v>
      </c>
      <c r="F47" s="7">
        <f t="shared" si="0"/>
        <v>7511</v>
      </c>
      <c r="G47" s="7">
        <f t="shared" si="7"/>
        <v>7511</v>
      </c>
      <c r="H47" s="7">
        <f t="shared" si="7"/>
        <v>7518</v>
      </c>
      <c r="I47" s="7">
        <f t="shared" si="7"/>
        <v>7531</v>
      </c>
      <c r="J47" s="7">
        <f t="shared" si="7"/>
        <v>7539</v>
      </c>
      <c r="K47" s="7">
        <f t="shared" si="7"/>
        <v>7539</v>
      </c>
      <c r="L47" s="7">
        <f t="shared" si="7"/>
        <v>7539</v>
      </c>
      <c r="M47" s="7">
        <f t="shared" si="7"/>
        <v>7539</v>
      </c>
      <c r="N47" s="7">
        <f t="shared" si="7"/>
        <v>7539</v>
      </c>
      <c r="O47" s="7">
        <f t="shared" si="7"/>
        <v>7539</v>
      </c>
      <c r="P47" s="7">
        <f t="shared" si="7"/>
        <v>7556</v>
      </c>
      <c r="Q47" s="7">
        <f t="shared" si="7"/>
        <v>7571</v>
      </c>
      <c r="R47" s="7">
        <f t="shared" si="7"/>
        <v>7585</v>
      </c>
      <c r="S47" s="7">
        <f t="shared" si="7"/>
        <v>7591</v>
      </c>
      <c r="T47" s="7">
        <f t="shared" si="7"/>
        <v>7591</v>
      </c>
      <c r="U47" s="7">
        <f t="shared" si="7"/>
        <v>7591</v>
      </c>
      <c r="V47" s="7">
        <f t="shared" si="7"/>
        <v>7591</v>
      </c>
      <c r="W47" s="7">
        <f t="shared" si="7"/>
        <v>7591</v>
      </c>
      <c r="X47" s="7">
        <f t="shared" si="7"/>
        <v>7591</v>
      </c>
      <c r="Y47" s="7">
        <f t="shared" si="7"/>
        <v>7591</v>
      </c>
      <c r="Z47" s="7">
        <f t="shared" si="7"/>
        <v>7591</v>
      </c>
      <c r="AA47" s="7">
        <f t="shared" si="7"/>
        <v>7591</v>
      </c>
      <c r="AB47" s="7">
        <f t="shared" si="7"/>
        <v>7591</v>
      </c>
      <c r="AC47" s="7">
        <f t="shared" si="7"/>
        <v>7591</v>
      </c>
      <c r="AD47" s="7">
        <f t="shared" si="7"/>
        <v>7593</v>
      </c>
      <c r="AE47" s="7">
        <f t="shared" si="7"/>
        <v>7594</v>
      </c>
      <c r="AF47" s="7">
        <f t="shared" si="7"/>
        <v>7602</v>
      </c>
      <c r="AG47" s="7">
        <f t="shared" si="7"/>
        <v>7614</v>
      </c>
      <c r="AH47" s="7">
        <f t="shared" si="7"/>
        <v>7614</v>
      </c>
      <c r="AI47" s="7">
        <f t="shared" si="7"/>
        <v>7614</v>
      </c>
      <c r="AJ47" s="7">
        <f t="shared" si="6"/>
        <v>7614</v>
      </c>
      <c r="AK47" s="3"/>
    </row>
    <row r="48" spans="1:37" customFormat="1" outlineLevel="1">
      <c r="A48" s="4"/>
      <c r="B48" s="27" t="s">
        <v>110</v>
      </c>
      <c r="C48" s="7"/>
      <c r="D48" s="7">
        <f t="shared" si="2"/>
        <v>4610</v>
      </c>
      <c r="E48" s="7">
        <f t="shared" si="0"/>
        <v>4610</v>
      </c>
      <c r="F48" s="7">
        <f t="shared" si="0"/>
        <v>4610</v>
      </c>
      <c r="G48" s="7">
        <f t="shared" si="7"/>
        <v>4610</v>
      </c>
      <c r="H48" s="7">
        <f t="shared" si="7"/>
        <v>4613</v>
      </c>
      <c r="I48" s="7">
        <f t="shared" si="7"/>
        <v>4616</v>
      </c>
      <c r="J48" s="7">
        <f t="shared" si="7"/>
        <v>4618</v>
      </c>
      <c r="K48" s="7">
        <f t="shared" si="7"/>
        <v>4618</v>
      </c>
      <c r="L48" s="7">
        <f t="shared" si="7"/>
        <v>4618</v>
      </c>
      <c r="M48" s="7">
        <f t="shared" si="7"/>
        <v>4618</v>
      </c>
      <c r="N48" s="7">
        <f t="shared" si="7"/>
        <v>4618</v>
      </c>
      <c r="O48" s="7">
        <f t="shared" si="7"/>
        <v>4621</v>
      </c>
      <c r="P48" s="7">
        <f t="shared" si="7"/>
        <v>4624</v>
      </c>
      <c r="Q48" s="7">
        <f t="shared" si="7"/>
        <v>4627</v>
      </c>
      <c r="R48" s="7">
        <f t="shared" si="7"/>
        <v>4630</v>
      </c>
      <c r="S48" s="7">
        <f t="shared" si="7"/>
        <v>4633</v>
      </c>
      <c r="T48" s="7">
        <f t="shared" si="7"/>
        <v>4633</v>
      </c>
      <c r="U48" s="7">
        <f t="shared" si="7"/>
        <v>4633</v>
      </c>
      <c r="V48" s="7">
        <f t="shared" si="7"/>
        <v>4633</v>
      </c>
      <c r="W48" s="7">
        <f t="shared" si="7"/>
        <v>4633</v>
      </c>
      <c r="X48" s="7">
        <f t="shared" si="7"/>
        <v>4633</v>
      </c>
      <c r="Y48" s="7">
        <f t="shared" si="7"/>
        <v>4633</v>
      </c>
      <c r="Z48" s="7">
        <f t="shared" si="7"/>
        <v>4633</v>
      </c>
      <c r="AA48" s="7">
        <f t="shared" si="7"/>
        <v>4633</v>
      </c>
      <c r="AB48" s="7">
        <f t="shared" si="7"/>
        <v>4633</v>
      </c>
      <c r="AC48" s="7">
        <f t="shared" si="7"/>
        <v>4633</v>
      </c>
      <c r="AD48" s="7">
        <f t="shared" si="7"/>
        <v>4634</v>
      </c>
      <c r="AE48" s="7">
        <f t="shared" si="7"/>
        <v>4634</v>
      </c>
      <c r="AF48" s="7">
        <f t="shared" si="7"/>
        <v>4636</v>
      </c>
      <c r="AG48" s="7">
        <f t="shared" si="7"/>
        <v>4638</v>
      </c>
      <c r="AH48" s="7">
        <f t="shared" si="7"/>
        <v>4638</v>
      </c>
      <c r="AI48" s="7">
        <f t="shared" si="7"/>
        <v>4638</v>
      </c>
      <c r="AJ48" s="7">
        <f t="shared" si="6"/>
        <v>4638</v>
      </c>
      <c r="AK48" s="3"/>
    </row>
    <row r="49" spans="1:37" customFormat="1" outlineLevel="1">
      <c r="A49" s="4"/>
      <c r="B49" s="27" t="s">
        <v>111</v>
      </c>
      <c r="C49" s="7"/>
      <c r="D49" s="7">
        <f t="shared" si="2"/>
        <v>1344</v>
      </c>
      <c r="E49" s="7">
        <f t="shared" si="0"/>
        <v>1344</v>
      </c>
      <c r="F49" s="7">
        <f t="shared" si="0"/>
        <v>1344</v>
      </c>
      <c r="G49" s="7">
        <f t="shared" si="7"/>
        <v>1344</v>
      </c>
      <c r="H49" s="7">
        <f t="shared" si="7"/>
        <v>1346</v>
      </c>
      <c r="I49" s="7">
        <f t="shared" si="7"/>
        <v>1347</v>
      </c>
      <c r="J49" s="7">
        <f t="shared" si="7"/>
        <v>1349</v>
      </c>
      <c r="K49" s="7">
        <f t="shared" si="7"/>
        <v>1349</v>
      </c>
      <c r="L49" s="7">
        <f t="shared" si="7"/>
        <v>1349</v>
      </c>
      <c r="M49" s="7">
        <f t="shared" si="7"/>
        <v>1349</v>
      </c>
      <c r="N49" s="7">
        <f t="shared" si="7"/>
        <v>1349</v>
      </c>
      <c r="O49" s="7">
        <f t="shared" si="7"/>
        <v>1352</v>
      </c>
      <c r="P49" s="7">
        <f t="shared" si="7"/>
        <v>1353</v>
      </c>
      <c r="Q49" s="7">
        <f t="shared" si="7"/>
        <v>1356</v>
      </c>
      <c r="R49" s="7">
        <f t="shared" si="7"/>
        <v>1358</v>
      </c>
      <c r="S49" s="7">
        <f t="shared" si="7"/>
        <v>1360</v>
      </c>
      <c r="T49" s="7">
        <f t="shared" si="7"/>
        <v>1362</v>
      </c>
      <c r="U49" s="7">
        <f t="shared" si="7"/>
        <v>1362</v>
      </c>
      <c r="V49" s="7">
        <f t="shared" si="7"/>
        <v>1362</v>
      </c>
      <c r="W49" s="7">
        <f t="shared" si="7"/>
        <v>1362</v>
      </c>
      <c r="X49" s="7">
        <f t="shared" si="7"/>
        <v>1362</v>
      </c>
      <c r="Y49" s="7">
        <f t="shared" si="7"/>
        <v>1362</v>
      </c>
      <c r="Z49" s="7">
        <f t="shared" si="7"/>
        <v>1362</v>
      </c>
      <c r="AA49" s="7">
        <f t="shared" si="7"/>
        <v>1362</v>
      </c>
      <c r="AB49" s="7">
        <f t="shared" si="7"/>
        <v>1362</v>
      </c>
      <c r="AC49" s="7">
        <f t="shared" si="7"/>
        <v>1362</v>
      </c>
      <c r="AD49" s="7">
        <f t="shared" si="7"/>
        <v>1366</v>
      </c>
      <c r="AE49" s="7">
        <f t="shared" si="7"/>
        <v>1367</v>
      </c>
      <c r="AF49" s="7">
        <f t="shared" si="7"/>
        <v>1369</v>
      </c>
      <c r="AG49" s="7">
        <f t="shared" si="7"/>
        <v>1371</v>
      </c>
      <c r="AH49" s="7">
        <f t="shared" si="7"/>
        <v>1371</v>
      </c>
      <c r="AI49" s="7">
        <f t="shared" si="7"/>
        <v>1371</v>
      </c>
      <c r="AJ49" s="7">
        <f t="shared" si="6"/>
        <v>1371</v>
      </c>
      <c r="AK49" s="3"/>
    </row>
    <row r="50" spans="1:37" customFormat="1" outlineLevel="1">
      <c r="A50" s="4"/>
      <c r="B50" s="27" t="s">
        <v>112</v>
      </c>
      <c r="C50" s="7"/>
      <c r="D50" s="7">
        <f t="shared" si="2"/>
        <v>4398</v>
      </c>
      <c r="E50" s="7">
        <f t="shared" si="0"/>
        <v>4398</v>
      </c>
      <c r="F50" s="7">
        <f t="shared" si="0"/>
        <v>4398</v>
      </c>
      <c r="G50" s="7">
        <f t="shared" si="6"/>
        <v>4398</v>
      </c>
      <c r="H50" s="7">
        <f t="shared" si="6"/>
        <v>4426</v>
      </c>
      <c r="I50" s="7">
        <f t="shared" si="6"/>
        <v>4436</v>
      </c>
      <c r="J50" s="7">
        <f t="shared" si="6"/>
        <v>4447</v>
      </c>
      <c r="K50" s="7">
        <f t="shared" si="6"/>
        <v>4447</v>
      </c>
      <c r="L50" s="7">
        <f t="shared" si="6"/>
        <v>4447</v>
      </c>
      <c r="M50" s="7">
        <f t="shared" si="6"/>
        <v>4447</v>
      </c>
      <c r="N50" s="7">
        <f t="shared" si="6"/>
        <v>4447</v>
      </c>
      <c r="O50" s="7">
        <f t="shared" si="6"/>
        <v>4482</v>
      </c>
      <c r="P50" s="7">
        <f t="shared" si="6"/>
        <v>4490</v>
      </c>
      <c r="Q50" s="7">
        <f t="shared" si="7"/>
        <v>4501</v>
      </c>
      <c r="R50" s="7">
        <f t="shared" si="7"/>
        <v>4513</v>
      </c>
      <c r="S50" s="7">
        <f t="shared" si="6"/>
        <v>4525</v>
      </c>
      <c r="T50" s="7">
        <f t="shared" si="6"/>
        <v>4535</v>
      </c>
      <c r="U50" s="7">
        <f t="shared" si="6"/>
        <v>4535</v>
      </c>
      <c r="V50" s="7">
        <f t="shared" si="6"/>
        <v>4535</v>
      </c>
      <c r="W50" s="7">
        <f t="shared" si="6"/>
        <v>4535</v>
      </c>
      <c r="X50" s="7">
        <f t="shared" si="6"/>
        <v>4535</v>
      </c>
      <c r="Y50" s="7">
        <f t="shared" si="6"/>
        <v>4535</v>
      </c>
      <c r="Z50" s="7">
        <f t="shared" si="6"/>
        <v>4535</v>
      </c>
      <c r="AA50" s="7">
        <f t="shared" si="6"/>
        <v>4535</v>
      </c>
      <c r="AB50" s="7">
        <f t="shared" si="6"/>
        <v>4535</v>
      </c>
      <c r="AC50" s="7">
        <f t="shared" si="6"/>
        <v>4535</v>
      </c>
      <c r="AD50" s="7">
        <f t="shared" si="6"/>
        <v>4607</v>
      </c>
      <c r="AE50" s="7">
        <f t="shared" si="6"/>
        <v>4617</v>
      </c>
      <c r="AF50" s="7">
        <f t="shared" si="6"/>
        <v>4627</v>
      </c>
      <c r="AG50" s="7">
        <f t="shared" si="6"/>
        <v>4639</v>
      </c>
      <c r="AH50" s="7">
        <f t="shared" si="6"/>
        <v>4639</v>
      </c>
      <c r="AI50" s="7">
        <f t="shared" si="6"/>
        <v>4639</v>
      </c>
      <c r="AJ50" s="7">
        <f t="shared" si="6"/>
        <v>4639</v>
      </c>
      <c r="AK50" s="3"/>
    </row>
    <row r="51" spans="1:37" outlineLevel="1"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</row>
    <row r="52" spans="1:37" customFormat="1" outlineLevel="1">
      <c r="A52" s="4"/>
      <c r="B52" s="25"/>
      <c r="C52" s="26" t="s">
        <v>19</v>
      </c>
      <c r="D52" s="26">
        <v>31</v>
      </c>
      <c r="E52" s="26">
        <v>1</v>
      </c>
      <c r="F52" s="26">
        <v>2</v>
      </c>
      <c r="G52" s="26">
        <v>3</v>
      </c>
      <c r="H52" s="26">
        <v>4</v>
      </c>
      <c r="I52" s="26">
        <v>5</v>
      </c>
      <c r="J52" s="26">
        <v>6</v>
      </c>
      <c r="K52" s="26">
        <v>7</v>
      </c>
      <c r="L52" s="26">
        <v>8</v>
      </c>
      <c r="M52" s="26">
        <v>9</v>
      </c>
      <c r="N52" s="26">
        <v>10</v>
      </c>
      <c r="O52" s="26">
        <v>11</v>
      </c>
      <c r="P52" s="26">
        <v>12</v>
      </c>
      <c r="Q52" s="26">
        <v>13</v>
      </c>
      <c r="R52" s="26">
        <v>14</v>
      </c>
      <c r="S52" s="26">
        <v>15</v>
      </c>
      <c r="T52" s="26">
        <v>16</v>
      </c>
      <c r="U52" s="26">
        <v>17</v>
      </c>
      <c r="V52" s="26">
        <v>18</v>
      </c>
      <c r="W52" s="26">
        <v>19</v>
      </c>
      <c r="X52" s="26">
        <v>20</v>
      </c>
      <c r="Y52" s="26">
        <v>21</v>
      </c>
      <c r="Z52" s="26">
        <v>22</v>
      </c>
      <c r="AA52" s="26">
        <v>23</v>
      </c>
      <c r="AB52" s="26">
        <v>24</v>
      </c>
      <c r="AC52" s="26">
        <v>25</v>
      </c>
      <c r="AD52" s="26">
        <v>26</v>
      </c>
      <c r="AE52" s="26">
        <v>27</v>
      </c>
      <c r="AF52" s="26">
        <v>28</v>
      </c>
      <c r="AG52" s="26">
        <v>29</v>
      </c>
      <c r="AH52" s="26">
        <v>30</v>
      </c>
      <c r="AI52" s="26">
        <v>31</v>
      </c>
      <c r="AJ52" s="26" t="s">
        <v>32</v>
      </c>
      <c r="AK52" s="3"/>
    </row>
    <row r="53" spans="1:37" customFormat="1" outlineLevel="1">
      <c r="A53" s="4"/>
      <c r="B53" s="27" t="s">
        <v>0</v>
      </c>
      <c r="C53" s="7"/>
      <c r="D53" s="7"/>
      <c r="E53" s="7">
        <f t="shared" ref="E53:AI56" si="8">E29-D29</f>
        <v>0</v>
      </c>
      <c r="F53" s="7">
        <f t="shared" si="8"/>
        <v>0</v>
      </c>
      <c r="G53" s="7">
        <f t="shared" si="8"/>
        <v>0</v>
      </c>
      <c r="H53" s="7">
        <f t="shared" si="8"/>
        <v>33</v>
      </c>
      <c r="I53" s="7">
        <f t="shared" si="8"/>
        <v>79</v>
      </c>
      <c r="J53" s="7">
        <f t="shared" si="8"/>
        <v>82</v>
      </c>
      <c r="K53" s="7">
        <f t="shared" si="8"/>
        <v>0</v>
      </c>
      <c r="L53" s="7">
        <f t="shared" si="8"/>
        <v>0</v>
      </c>
      <c r="M53" s="7">
        <f t="shared" si="8"/>
        <v>0</v>
      </c>
      <c r="N53" s="7">
        <f t="shared" si="8"/>
        <v>0</v>
      </c>
      <c r="O53" s="7">
        <f t="shared" si="8"/>
        <v>44</v>
      </c>
      <c r="P53" s="7">
        <f t="shared" si="8"/>
        <v>53</v>
      </c>
      <c r="Q53" s="7">
        <f t="shared" si="8"/>
        <v>12</v>
      </c>
      <c r="R53" s="7">
        <f t="shared" si="8"/>
        <v>80</v>
      </c>
      <c r="S53" s="7">
        <f t="shared" si="8"/>
        <v>54</v>
      </c>
      <c r="T53" s="7">
        <f t="shared" si="8"/>
        <v>18</v>
      </c>
      <c r="U53" s="7">
        <f t="shared" si="8"/>
        <v>0</v>
      </c>
      <c r="V53" s="7">
        <f t="shared" si="8"/>
        <v>0</v>
      </c>
      <c r="W53" s="7">
        <f t="shared" si="8"/>
        <v>0</v>
      </c>
      <c r="X53" s="7">
        <f t="shared" si="8"/>
        <v>0</v>
      </c>
      <c r="Y53" s="7">
        <f t="shared" si="8"/>
        <v>0</v>
      </c>
      <c r="Z53" s="7">
        <f t="shared" si="8"/>
        <v>0</v>
      </c>
      <c r="AA53" s="7">
        <f t="shared" si="8"/>
        <v>0</v>
      </c>
      <c r="AB53" s="7">
        <f t="shared" si="8"/>
        <v>0</v>
      </c>
      <c r="AC53" s="7">
        <f t="shared" si="8"/>
        <v>0</v>
      </c>
      <c r="AD53" s="7">
        <f t="shared" si="8"/>
        <v>35</v>
      </c>
      <c r="AE53" s="7">
        <f t="shared" si="8"/>
        <v>46</v>
      </c>
      <c r="AF53" s="7">
        <f t="shared" si="8"/>
        <v>40</v>
      </c>
      <c r="AG53" s="7">
        <f t="shared" si="8"/>
        <v>31</v>
      </c>
      <c r="AH53" s="7">
        <f t="shared" si="8"/>
        <v>0</v>
      </c>
      <c r="AI53" s="7">
        <f t="shared" si="8"/>
        <v>0</v>
      </c>
      <c r="AJ53" s="7">
        <f>IF(AJ29=0,AI53,AJ29)</f>
        <v>60111</v>
      </c>
      <c r="AK53" s="3"/>
    </row>
    <row r="54" spans="1:37" customFormat="1" outlineLevel="1">
      <c r="A54" s="4"/>
      <c r="B54" s="27" t="s">
        <v>1</v>
      </c>
      <c r="C54" s="7"/>
      <c r="D54" s="7"/>
      <c r="E54" s="7">
        <f t="shared" si="8"/>
        <v>0</v>
      </c>
      <c r="F54" s="7">
        <f t="shared" si="8"/>
        <v>0</v>
      </c>
      <c r="G54" s="7">
        <f t="shared" si="8"/>
        <v>0</v>
      </c>
      <c r="H54" s="7">
        <f t="shared" si="8"/>
        <v>34</v>
      </c>
      <c r="I54" s="7">
        <f t="shared" si="8"/>
        <v>87</v>
      </c>
      <c r="J54" s="7">
        <f t="shared" si="8"/>
        <v>91</v>
      </c>
      <c r="K54" s="7">
        <f t="shared" si="8"/>
        <v>0</v>
      </c>
      <c r="L54" s="7">
        <f t="shared" si="8"/>
        <v>0</v>
      </c>
      <c r="M54" s="7">
        <f t="shared" si="8"/>
        <v>0</v>
      </c>
      <c r="N54" s="7">
        <f t="shared" si="8"/>
        <v>0</v>
      </c>
      <c r="O54" s="7">
        <f t="shared" si="8"/>
        <v>44</v>
      </c>
      <c r="P54" s="7">
        <f t="shared" si="8"/>
        <v>54</v>
      </c>
      <c r="Q54" s="7">
        <f t="shared" si="8"/>
        <v>12</v>
      </c>
      <c r="R54" s="7">
        <f t="shared" si="8"/>
        <v>83</v>
      </c>
      <c r="S54" s="7">
        <f t="shared" si="8"/>
        <v>56</v>
      </c>
      <c r="T54" s="7">
        <f t="shared" si="8"/>
        <v>20</v>
      </c>
      <c r="U54" s="7">
        <f t="shared" si="8"/>
        <v>0</v>
      </c>
      <c r="V54" s="7">
        <f t="shared" si="8"/>
        <v>0</v>
      </c>
      <c r="W54" s="7">
        <f t="shared" si="8"/>
        <v>0</v>
      </c>
      <c r="X54" s="7">
        <f t="shared" si="8"/>
        <v>0</v>
      </c>
      <c r="Y54" s="7">
        <f t="shared" si="8"/>
        <v>0</v>
      </c>
      <c r="Z54" s="7">
        <f t="shared" si="8"/>
        <v>0</v>
      </c>
      <c r="AA54" s="7">
        <f t="shared" si="8"/>
        <v>0</v>
      </c>
      <c r="AB54" s="7">
        <f t="shared" si="8"/>
        <v>0</v>
      </c>
      <c r="AC54" s="7">
        <f t="shared" si="8"/>
        <v>0</v>
      </c>
      <c r="AD54" s="7">
        <f t="shared" si="8"/>
        <v>39</v>
      </c>
      <c r="AE54" s="7">
        <f t="shared" si="8"/>
        <v>49</v>
      </c>
      <c r="AF54" s="7">
        <f t="shared" si="8"/>
        <v>41</v>
      </c>
      <c r="AG54" s="7">
        <f t="shared" si="8"/>
        <v>32</v>
      </c>
      <c r="AH54" s="7">
        <f t="shared" si="8"/>
        <v>0</v>
      </c>
      <c r="AI54" s="7">
        <f t="shared" si="8"/>
        <v>0</v>
      </c>
      <c r="AJ54" s="7">
        <f>IF(AJ30=0,AI54,AJ30)</f>
        <v>65567</v>
      </c>
      <c r="AK54" s="3"/>
    </row>
    <row r="55" spans="1:37" customFormat="1" outlineLevel="1">
      <c r="A55" s="4"/>
      <c r="B55" s="27" t="s">
        <v>2</v>
      </c>
      <c r="C55" s="7"/>
      <c r="D55" s="7"/>
      <c r="E55" s="7">
        <f t="shared" si="8"/>
        <v>0</v>
      </c>
      <c r="F55" s="7">
        <f t="shared" si="8"/>
        <v>0</v>
      </c>
      <c r="G55" s="7">
        <f t="shared" si="8"/>
        <v>0</v>
      </c>
      <c r="H55" s="7">
        <f t="shared" si="8"/>
        <v>72</v>
      </c>
      <c r="I55" s="7">
        <f t="shared" si="8"/>
        <v>129</v>
      </c>
      <c r="J55" s="7">
        <f t="shared" si="8"/>
        <v>136</v>
      </c>
      <c r="K55" s="7">
        <f t="shared" si="8"/>
        <v>0</v>
      </c>
      <c r="L55" s="7">
        <f t="shared" si="8"/>
        <v>0</v>
      </c>
      <c r="M55" s="7">
        <f t="shared" si="8"/>
        <v>0</v>
      </c>
      <c r="N55" s="7">
        <f t="shared" si="8"/>
        <v>0</v>
      </c>
      <c r="O55" s="7">
        <f t="shared" si="8"/>
        <v>9</v>
      </c>
      <c r="P55" s="7">
        <f t="shared" si="8"/>
        <v>69</v>
      </c>
      <c r="Q55" s="7">
        <f t="shared" si="8"/>
        <v>72</v>
      </c>
      <c r="R55" s="7">
        <f t="shared" si="8"/>
        <v>58</v>
      </c>
      <c r="S55" s="7">
        <f t="shared" si="8"/>
        <v>76</v>
      </c>
      <c r="T55" s="7">
        <f t="shared" si="8"/>
        <v>57</v>
      </c>
      <c r="U55" s="7">
        <f t="shared" si="8"/>
        <v>0</v>
      </c>
      <c r="V55" s="7">
        <f t="shared" si="8"/>
        <v>0</v>
      </c>
      <c r="W55" s="7">
        <f t="shared" si="8"/>
        <v>0</v>
      </c>
      <c r="X55" s="7">
        <f t="shared" si="8"/>
        <v>0</v>
      </c>
      <c r="Y55" s="7">
        <f t="shared" si="8"/>
        <v>0</v>
      </c>
      <c r="Z55" s="7">
        <f t="shared" si="8"/>
        <v>0</v>
      </c>
      <c r="AA55" s="7">
        <f t="shared" si="8"/>
        <v>0</v>
      </c>
      <c r="AB55" s="7">
        <f t="shared" si="8"/>
        <v>0</v>
      </c>
      <c r="AC55" s="7">
        <f t="shared" si="8"/>
        <v>0</v>
      </c>
      <c r="AD55" s="7">
        <f t="shared" si="8"/>
        <v>80</v>
      </c>
      <c r="AE55" s="7">
        <f t="shared" si="8"/>
        <v>10</v>
      </c>
      <c r="AF55" s="7">
        <f t="shared" si="8"/>
        <v>22</v>
      </c>
      <c r="AG55" s="7">
        <f t="shared" si="8"/>
        <v>19</v>
      </c>
      <c r="AH55" s="7">
        <f t="shared" si="8"/>
        <v>0</v>
      </c>
      <c r="AI55" s="7">
        <f t="shared" si="8"/>
        <v>0</v>
      </c>
      <c r="AJ55" s="7">
        <f>IF(AJ31=0,AI55,AJ31)</f>
        <v>71502</v>
      </c>
      <c r="AK55" s="3"/>
    </row>
    <row r="56" spans="1:37" customFormat="1" outlineLevel="1">
      <c r="A56" s="4"/>
      <c r="B56" s="27" t="s">
        <v>3</v>
      </c>
      <c r="C56" s="7"/>
      <c r="D56" s="7"/>
      <c r="E56" s="7">
        <f t="shared" si="8"/>
        <v>0</v>
      </c>
      <c r="F56" s="7">
        <f t="shared" si="8"/>
        <v>0</v>
      </c>
      <c r="G56" s="7">
        <f t="shared" si="8"/>
        <v>0</v>
      </c>
      <c r="H56" s="7">
        <f t="shared" si="8"/>
        <v>6</v>
      </c>
      <c r="I56" s="7">
        <f t="shared" si="8"/>
        <v>115</v>
      </c>
      <c r="J56" s="7">
        <f t="shared" si="8"/>
        <v>117</v>
      </c>
      <c r="K56" s="7">
        <f t="shared" si="8"/>
        <v>0</v>
      </c>
      <c r="L56" s="7">
        <f t="shared" si="8"/>
        <v>0</v>
      </c>
      <c r="M56" s="7">
        <f t="shared" si="8"/>
        <v>0</v>
      </c>
      <c r="N56" s="7">
        <f t="shared" si="8"/>
        <v>0</v>
      </c>
      <c r="O56" s="7">
        <f t="shared" si="8"/>
        <v>8</v>
      </c>
      <c r="P56" s="7">
        <f t="shared" si="8"/>
        <v>63</v>
      </c>
      <c r="Q56" s="7">
        <f t="shared" si="8"/>
        <v>65</v>
      </c>
      <c r="R56" s="7">
        <f t="shared" si="8"/>
        <v>52</v>
      </c>
      <c r="S56" s="7">
        <f t="shared" si="8"/>
        <v>69</v>
      </c>
      <c r="T56" s="7">
        <f t="shared" si="8"/>
        <v>52</v>
      </c>
      <c r="U56" s="7">
        <f t="shared" si="8"/>
        <v>0</v>
      </c>
      <c r="V56" s="7">
        <f t="shared" si="8"/>
        <v>0</v>
      </c>
      <c r="W56" s="7">
        <f t="shared" si="8"/>
        <v>0</v>
      </c>
      <c r="X56" s="7">
        <f t="shared" si="8"/>
        <v>0</v>
      </c>
      <c r="Y56" s="7">
        <f t="shared" si="8"/>
        <v>0</v>
      </c>
      <c r="Z56" s="7">
        <f t="shared" si="8"/>
        <v>0</v>
      </c>
      <c r="AA56" s="7">
        <f t="shared" si="8"/>
        <v>0</v>
      </c>
      <c r="AB56" s="7">
        <f t="shared" si="8"/>
        <v>0</v>
      </c>
      <c r="AC56" s="7">
        <f t="shared" si="8"/>
        <v>0</v>
      </c>
      <c r="AD56" s="7">
        <f t="shared" si="8"/>
        <v>74</v>
      </c>
      <c r="AE56" s="7">
        <f t="shared" si="8"/>
        <v>9</v>
      </c>
      <c r="AF56" s="7">
        <f t="shared" si="8"/>
        <v>20</v>
      </c>
      <c r="AG56" s="7">
        <f t="shared" si="8"/>
        <v>13</v>
      </c>
      <c r="AH56" s="7">
        <f t="shared" si="8"/>
        <v>0</v>
      </c>
      <c r="AI56" s="7">
        <f t="shared" si="8"/>
        <v>0</v>
      </c>
      <c r="AJ56" s="7">
        <f>IF(AJ32=0,AI56,AJ32)</f>
        <v>73822</v>
      </c>
      <c r="AK56" s="3"/>
    </row>
    <row r="57" spans="1:37" customFormat="1" outlineLevel="1">
      <c r="A57" s="4"/>
      <c r="B57" s="27" t="s">
        <v>114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3"/>
    </row>
    <row r="58" spans="1:37" customFormat="1" outlineLevel="1">
      <c r="A58" s="4"/>
      <c r="B58" s="27" t="s">
        <v>115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3"/>
    </row>
    <row r="59" spans="1:37" customFormat="1" outlineLevel="1">
      <c r="A59" s="4"/>
      <c r="B59" s="27" t="s">
        <v>116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3"/>
    </row>
    <row r="60" spans="1:37" customFormat="1" outlineLevel="1">
      <c r="A60" s="4"/>
      <c r="B60" s="28" t="s">
        <v>98</v>
      </c>
      <c r="C60" s="7"/>
      <c r="D60" s="7"/>
      <c r="E60" s="7">
        <f t="shared" ref="E60:AI68" si="9">E36-D36</f>
        <v>0</v>
      </c>
      <c r="F60" s="7">
        <f t="shared" si="9"/>
        <v>0</v>
      </c>
      <c r="G60" s="7">
        <f t="shared" si="9"/>
        <v>0</v>
      </c>
      <c r="H60" s="7">
        <f t="shared" si="9"/>
        <v>1</v>
      </c>
      <c r="I60" s="7">
        <f t="shared" si="9"/>
        <v>69</v>
      </c>
      <c r="J60" s="7">
        <f t="shared" si="9"/>
        <v>30</v>
      </c>
      <c r="K60" s="7">
        <f t="shared" si="9"/>
        <v>0</v>
      </c>
      <c r="L60" s="7">
        <f t="shared" si="9"/>
        <v>0</v>
      </c>
      <c r="M60" s="7">
        <f t="shared" si="9"/>
        <v>0</v>
      </c>
      <c r="N60" s="7">
        <f t="shared" si="9"/>
        <v>0</v>
      </c>
      <c r="O60" s="7">
        <f t="shared" si="9"/>
        <v>1</v>
      </c>
      <c r="P60" s="7">
        <f t="shared" si="9"/>
        <v>44</v>
      </c>
      <c r="Q60" s="7">
        <f t="shared" si="9"/>
        <v>57</v>
      </c>
      <c r="R60" s="7">
        <f t="shared" si="9"/>
        <v>76</v>
      </c>
      <c r="S60" s="7">
        <f t="shared" si="9"/>
        <v>45</v>
      </c>
      <c r="T60" s="7">
        <f t="shared" si="9"/>
        <v>1</v>
      </c>
      <c r="U60" s="7">
        <f t="shared" si="9"/>
        <v>0</v>
      </c>
      <c r="V60" s="7">
        <f t="shared" si="9"/>
        <v>0</v>
      </c>
      <c r="W60" s="7">
        <f t="shared" si="9"/>
        <v>0</v>
      </c>
      <c r="X60" s="7">
        <f t="shared" si="9"/>
        <v>0</v>
      </c>
      <c r="Y60" s="7">
        <f t="shared" si="9"/>
        <v>0</v>
      </c>
      <c r="Z60" s="7">
        <f t="shared" si="9"/>
        <v>0</v>
      </c>
      <c r="AA60" s="7">
        <f t="shared" si="9"/>
        <v>0</v>
      </c>
      <c r="AB60" s="7">
        <f t="shared" si="9"/>
        <v>0</v>
      </c>
      <c r="AC60" s="7">
        <f t="shared" si="9"/>
        <v>0</v>
      </c>
      <c r="AD60" s="7">
        <f t="shared" si="9"/>
        <v>1</v>
      </c>
      <c r="AE60" s="7">
        <f t="shared" si="9"/>
        <v>4</v>
      </c>
      <c r="AF60" s="7">
        <f t="shared" si="9"/>
        <v>50</v>
      </c>
      <c r="AG60" s="7">
        <f t="shared" si="9"/>
        <v>67</v>
      </c>
      <c r="AH60" s="7">
        <f t="shared" si="9"/>
        <v>0</v>
      </c>
      <c r="AI60" s="7">
        <f t="shared" si="9"/>
        <v>0</v>
      </c>
      <c r="AJ60" s="7">
        <f t="shared" ref="AJ60:AJ72" si="10">IF(AJ36=0,AI60,AJ36)</f>
        <v>58292</v>
      </c>
      <c r="AK60" s="3"/>
    </row>
    <row r="61" spans="1:37" customFormat="1" outlineLevel="1">
      <c r="A61" s="4"/>
      <c r="B61" s="28" t="s">
        <v>99</v>
      </c>
      <c r="C61" s="7"/>
      <c r="D61" s="7"/>
      <c r="E61" s="7">
        <f t="shared" si="9"/>
        <v>0</v>
      </c>
      <c r="F61" s="7">
        <f t="shared" si="9"/>
        <v>0</v>
      </c>
      <c r="G61" s="7">
        <f t="shared" si="9"/>
        <v>0</v>
      </c>
      <c r="H61" s="7">
        <f t="shared" si="9"/>
        <v>35.800000000001091</v>
      </c>
      <c r="I61" s="7">
        <f t="shared" si="9"/>
        <v>64.599999999998545</v>
      </c>
      <c r="J61" s="7">
        <f t="shared" si="9"/>
        <v>22.600000000000364</v>
      </c>
      <c r="K61" s="7">
        <f t="shared" si="9"/>
        <v>0</v>
      </c>
      <c r="L61" s="7">
        <f t="shared" si="9"/>
        <v>0</v>
      </c>
      <c r="M61" s="7">
        <f t="shared" si="9"/>
        <v>0</v>
      </c>
      <c r="N61" s="7">
        <f t="shared" si="9"/>
        <v>0</v>
      </c>
      <c r="O61" s="7">
        <f t="shared" si="9"/>
        <v>38</v>
      </c>
      <c r="P61" s="7">
        <f t="shared" si="9"/>
        <v>39.700000000000728</v>
      </c>
      <c r="Q61" s="7">
        <f t="shared" si="9"/>
        <v>42</v>
      </c>
      <c r="R61" s="7">
        <f t="shared" si="9"/>
        <v>35.899999999999636</v>
      </c>
      <c r="S61" s="7">
        <f t="shared" si="9"/>
        <v>7.7000000000007276</v>
      </c>
      <c r="T61" s="7">
        <f t="shared" si="9"/>
        <v>8.8999999999996362</v>
      </c>
      <c r="U61" s="7">
        <f t="shared" si="9"/>
        <v>0</v>
      </c>
      <c r="V61" s="7">
        <f t="shared" si="9"/>
        <v>0</v>
      </c>
      <c r="W61" s="7">
        <f t="shared" si="9"/>
        <v>0</v>
      </c>
      <c r="X61" s="7">
        <f t="shared" si="9"/>
        <v>0</v>
      </c>
      <c r="Y61" s="7">
        <f t="shared" si="9"/>
        <v>0</v>
      </c>
      <c r="Z61" s="7">
        <f t="shared" si="9"/>
        <v>0</v>
      </c>
      <c r="AA61" s="7">
        <f t="shared" si="9"/>
        <v>0</v>
      </c>
      <c r="AB61" s="7">
        <f t="shared" si="9"/>
        <v>0</v>
      </c>
      <c r="AC61" s="7">
        <f t="shared" si="9"/>
        <v>0</v>
      </c>
      <c r="AD61" s="7">
        <f t="shared" si="9"/>
        <v>0</v>
      </c>
      <c r="AE61" s="7">
        <f t="shared" si="9"/>
        <v>22.100000000000364</v>
      </c>
      <c r="AF61" s="7">
        <f t="shared" si="9"/>
        <v>22.199999999998909</v>
      </c>
      <c r="AG61" s="7">
        <f t="shared" si="9"/>
        <v>27.600000000000364</v>
      </c>
      <c r="AH61" s="7">
        <f t="shared" si="9"/>
        <v>0</v>
      </c>
      <c r="AI61" s="7">
        <f t="shared" si="9"/>
        <v>0</v>
      </c>
      <c r="AJ61" s="7">
        <f t="shared" si="10"/>
        <v>12408.5</v>
      </c>
      <c r="AK61" s="3"/>
    </row>
    <row r="62" spans="1:37" customFormat="1" outlineLevel="1">
      <c r="A62" s="4"/>
      <c r="B62" s="27" t="s">
        <v>100</v>
      </c>
      <c r="C62" s="7"/>
      <c r="D62" s="7"/>
      <c r="E62" s="7">
        <f t="shared" si="9"/>
        <v>0</v>
      </c>
      <c r="F62" s="7">
        <f t="shared" si="9"/>
        <v>0</v>
      </c>
      <c r="G62" s="7">
        <f t="shared" si="9"/>
        <v>0</v>
      </c>
      <c r="H62" s="7">
        <f t="shared" si="9"/>
        <v>9</v>
      </c>
      <c r="I62" s="7">
        <f t="shared" si="9"/>
        <v>10</v>
      </c>
      <c r="J62" s="7">
        <f t="shared" si="9"/>
        <v>5</v>
      </c>
      <c r="K62" s="7">
        <f t="shared" si="9"/>
        <v>0</v>
      </c>
      <c r="L62" s="7">
        <f t="shared" si="9"/>
        <v>0</v>
      </c>
      <c r="M62" s="7">
        <f>M38-L38+71</f>
        <v>71</v>
      </c>
      <c r="N62" s="7">
        <f t="shared" si="9"/>
        <v>0</v>
      </c>
      <c r="O62" s="7">
        <f t="shared" si="9"/>
        <v>0</v>
      </c>
      <c r="P62" s="7">
        <f t="shared" si="9"/>
        <v>18</v>
      </c>
      <c r="Q62" s="7">
        <f t="shared" si="9"/>
        <v>14</v>
      </c>
      <c r="R62" s="7">
        <f t="shared" si="9"/>
        <v>17</v>
      </c>
      <c r="S62" s="7">
        <f t="shared" si="9"/>
        <v>1</v>
      </c>
      <c r="T62" s="7">
        <f t="shared" si="9"/>
        <v>0</v>
      </c>
      <c r="U62" s="7">
        <f t="shared" si="9"/>
        <v>0</v>
      </c>
      <c r="V62" s="7">
        <f t="shared" si="9"/>
        <v>0</v>
      </c>
      <c r="W62" s="7">
        <f t="shared" si="9"/>
        <v>0</v>
      </c>
      <c r="X62" s="7">
        <f t="shared" si="9"/>
        <v>0</v>
      </c>
      <c r="Y62" s="7">
        <f t="shared" si="9"/>
        <v>0</v>
      </c>
      <c r="Z62" s="7">
        <f t="shared" si="9"/>
        <v>0</v>
      </c>
      <c r="AA62" s="7">
        <f t="shared" si="9"/>
        <v>0</v>
      </c>
      <c r="AB62" s="7">
        <f t="shared" si="9"/>
        <v>0</v>
      </c>
      <c r="AC62" s="7">
        <f t="shared" si="9"/>
        <v>0</v>
      </c>
      <c r="AD62" s="7">
        <f t="shared" si="9"/>
        <v>0</v>
      </c>
      <c r="AE62" s="7">
        <f t="shared" si="9"/>
        <v>1</v>
      </c>
      <c r="AF62" s="7">
        <f t="shared" si="9"/>
        <v>8</v>
      </c>
      <c r="AG62" s="7">
        <f t="shared" si="9"/>
        <v>1</v>
      </c>
      <c r="AH62" s="7">
        <f t="shared" si="9"/>
        <v>0</v>
      </c>
      <c r="AI62" s="7">
        <f t="shared" si="9"/>
        <v>0</v>
      </c>
      <c r="AJ62" s="7">
        <f t="shared" si="10"/>
        <v>2338</v>
      </c>
      <c r="AK62" s="3"/>
    </row>
    <row r="63" spans="1:37" customFormat="1" outlineLevel="1">
      <c r="A63" s="4"/>
      <c r="B63" s="27" t="s">
        <v>101</v>
      </c>
      <c r="C63" s="7"/>
      <c r="D63" s="7"/>
      <c r="E63" s="7">
        <f t="shared" si="9"/>
        <v>0</v>
      </c>
      <c r="F63" s="7">
        <f t="shared" si="9"/>
        <v>0</v>
      </c>
      <c r="G63" s="7">
        <f t="shared" si="9"/>
        <v>0</v>
      </c>
      <c r="H63" s="7">
        <f t="shared" si="9"/>
        <v>37</v>
      </c>
      <c r="I63" s="7">
        <f t="shared" si="9"/>
        <v>28</v>
      </c>
      <c r="J63" s="7">
        <f t="shared" si="9"/>
        <v>30</v>
      </c>
      <c r="K63" s="7">
        <f t="shared" si="9"/>
        <v>0</v>
      </c>
      <c r="L63" s="7">
        <f t="shared" si="9"/>
        <v>0</v>
      </c>
      <c r="M63" s="7">
        <f t="shared" si="9"/>
        <v>0</v>
      </c>
      <c r="N63" s="7">
        <f t="shared" si="9"/>
        <v>0</v>
      </c>
      <c r="O63" s="7">
        <f t="shared" si="9"/>
        <v>38</v>
      </c>
      <c r="P63" s="7">
        <f t="shared" si="9"/>
        <v>62</v>
      </c>
      <c r="Q63" s="7">
        <f t="shared" si="9"/>
        <v>59</v>
      </c>
      <c r="R63" s="7">
        <f t="shared" si="9"/>
        <v>66</v>
      </c>
      <c r="S63" s="7">
        <f t="shared" si="9"/>
        <v>30</v>
      </c>
      <c r="T63" s="7">
        <f t="shared" si="9"/>
        <v>47</v>
      </c>
      <c r="U63" s="7">
        <f t="shared" si="9"/>
        <v>0</v>
      </c>
      <c r="V63" s="7">
        <f t="shared" si="9"/>
        <v>0</v>
      </c>
      <c r="W63" s="7">
        <f t="shared" si="9"/>
        <v>0</v>
      </c>
      <c r="X63" s="7">
        <f t="shared" si="9"/>
        <v>0</v>
      </c>
      <c r="Y63" s="7">
        <f t="shared" si="9"/>
        <v>0</v>
      </c>
      <c r="Z63" s="7">
        <f t="shared" si="9"/>
        <v>0</v>
      </c>
      <c r="AA63" s="7">
        <f t="shared" si="9"/>
        <v>0</v>
      </c>
      <c r="AB63" s="7">
        <f t="shared" si="9"/>
        <v>0</v>
      </c>
      <c r="AC63" s="7">
        <f t="shared" si="9"/>
        <v>0</v>
      </c>
      <c r="AD63" s="7">
        <f t="shared" si="9"/>
        <v>26</v>
      </c>
      <c r="AE63" s="7">
        <f t="shared" si="9"/>
        <v>0</v>
      </c>
      <c r="AF63" s="7">
        <f t="shared" si="9"/>
        <v>44</v>
      </c>
      <c r="AG63" s="7">
        <f t="shared" si="9"/>
        <v>44</v>
      </c>
      <c r="AH63" s="7">
        <f t="shared" si="9"/>
        <v>0</v>
      </c>
      <c r="AI63" s="7">
        <f t="shared" si="9"/>
        <v>0</v>
      </c>
      <c r="AJ63" s="7">
        <f t="shared" si="10"/>
        <v>28399</v>
      </c>
      <c r="AK63" s="3"/>
    </row>
    <row r="64" spans="1:37" customFormat="1" outlineLevel="1">
      <c r="A64" s="4"/>
      <c r="B64" s="28" t="s">
        <v>102</v>
      </c>
      <c r="C64" s="7"/>
      <c r="D64" s="7"/>
      <c r="E64" s="7">
        <f t="shared" si="9"/>
        <v>0</v>
      </c>
      <c r="F64" s="7">
        <f t="shared" si="9"/>
        <v>0</v>
      </c>
      <c r="G64" s="7">
        <f t="shared" si="9"/>
        <v>0</v>
      </c>
      <c r="H64" s="7">
        <f t="shared" si="9"/>
        <v>28</v>
      </c>
      <c r="I64" s="7">
        <f t="shared" si="9"/>
        <v>224</v>
      </c>
      <c r="J64" s="7">
        <f t="shared" si="9"/>
        <v>153</v>
      </c>
      <c r="K64" s="7">
        <f t="shared" si="9"/>
        <v>0</v>
      </c>
      <c r="L64" s="7">
        <f t="shared" si="9"/>
        <v>0</v>
      </c>
      <c r="M64" s="7">
        <f t="shared" si="9"/>
        <v>0</v>
      </c>
      <c r="N64" s="7">
        <f t="shared" si="9"/>
        <v>0</v>
      </c>
      <c r="O64" s="7">
        <f t="shared" si="9"/>
        <v>15</v>
      </c>
      <c r="P64" s="7">
        <f t="shared" si="9"/>
        <v>172</v>
      </c>
      <c r="Q64" s="7">
        <f t="shared" si="9"/>
        <v>173</v>
      </c>
      <c r="R64" s="7">
        <f t="shared" si="9"/>
        <v>168</v>
      </c>
      <c r="S64" s="7">
        <f t="shared" si="9"/>
        <v>95</v>
      </c>
      <c r="T64" s="7">
        <f t="shared" si="9"/>
        <v>51</v>
      </c>
      <c r="U64" s="7">
        <f t="shared" si="9"/>
        <v>0</v>
      </c>
      <c r="V64" s="7">
        <f t="shared" si="9"/>
        <v>0</v>
      </c>
      <c r="W64" s="7">
        <f t="shared" si="9"/>
        <v>0</v>
      </c>
      <c r="X64" s="7">
        <f t="shared" si="9"/>
        <v>0</v>
      </c>
      <c r="Y64" s="7">
        <f t="shared" si="9"/>
        <v>0</v>
      </c>
      <c r="Z64" s="7">
        <f t="shared" si="9"/>
        <v>0</v>
      </c>
      <c r="AA64" s="7">
        <f t="shared" si="9"/>
        <v>0</v>
      </c>
      <c r="AB64" s="7">
        <f t="shared" si="9"/>
        <v>0</v>
      </c>
      <c r="AC64" s="7">
        <f t="shared" si="9"/>
        <v>0</v>
      </c>
      <c r="AD64" s="7">
        <v>0</v>
      </c>
      <c r="AE64" s="7">
        <f t="shared" si="9"/>
        <v>23</v>
      </c>
      <c r="AF64" s="7">
        <f t="shared" si="9"/>
        <v>146</v>
      </c>
      <c r="AG64" s="7">
        <f t="shared" si="9"/>
        <v>133</v>
      </c>
      <c r="AH64" s="7">
        <f t="shared" si="9"/>
        <v>0</v>
      </c>
      <c r="AI64" s="7">
        <f t="shared" si="9"/>
        <v>0</v>
      </c>
      <c r="AJ64" s="7">
        <f t="shared" si="10"/>
        <v>79008</v>
      </c>
      <c r="AK64" s="3"/>
    </row>
    <row r="65" spans="1:37" customFormat="1" outlineLevel="1">
      <c r="A65" s="4"/>
      <c r="B65" s="28" t="s">
        <v>103</v>
      </c>
      <c r="C65" s="7"/>
      <c r="D65" s="7"/>
      <c r="E65" s="7">
        <f t="shared" si="9"/>
        <v>0</v>
      </c>
      <c r="F65" s="7">
        <f t="shared" si="9"/>
        <v>0</v>
      </c>
      <c r="G65" s="7">
        <f t="shared" si="9"/>
        <v>0</v>
      </c>
      <c r="H65" s="7">
        <f t="shared" si="9"/>
        <v>47</v>
      </c>
      <c r="I65" s="7">
        <f t="shared" si="9"/>
        <v>214</v>
      </c>
      <c r="J65" s="7">
        <f t="shared" si="9"/>
        <v>169</v>
      </c>
      <c r="K65" s="7">
        <f t="shared" si="9"/>
        <v>0</v>
      </c>
      <c r="L65" s="7">
        <f t="shared" si="9"/>
        <v>0</v>
      </c>
      <c r="M65" s="7">
        <f t="shared" si="9"/>
        <v>0</v>
      </c>
      <c r="N65" s="7">
        <f t="shared" si="9"/>
        <v>0</v>
      </c>
      <c r="O65" s="7">
        <f t="shared" si="9"/>
        <v>52</v>
      </c>
      <c r="P65" s="7">
        <f t="shared" si="9"/>
        <v>172</v>
      </c>
      <c r="Q65" s="7">
        <f t="shared" si="9"/>
        <v>176</v>
      </c>
      <c r="R65" s="7">
        <f t="shared" si="9"/>
        <v>156</v>
      </c>
      <c r="S65" s="7">
        <f t="shared" si="9"/>
        <v>105</v>
      </c>
      <c r="T65" s="7">
        <f t="shared" si="9"/>
        <v>59</v>
      </c>
      <c r="U65" s="7">
        <f t="shared" si="9"/>
        <v>0</v>
      </c>
      <c r="V65" s="7">
        <f t="shared" si="9"/>
        <v>0</v>
      </c>
      <c r="W65" s="7">
        <f t="shared" si="9"/>
        <v>0</v>
      </c>
      <c r="X65" s="7">
        <f t="shared" si="9"/>
        <v>0</v>
      </c>
      <c r="Y65" s="7">
        <f t="shared" si="9"/>
        <v>0</v>
      </c>
      <c r="Z65" s="7">
        <f t="shared" si="9"/>
        <v>0</v>
      </c>
      <c r="AA65" s="7">
        <f t="shared" si="9"/>
        <v>0</v>
      </c>
      <c r="AB65" s="7">
        <f t="shared" si="9"/>
        <v>0</v>
      </c>
      <c r="AC65" s="7">
        <f t="shared" si="9"/>
        <v>0</v>
      </c>
      <c r="AD65" s="7">
        <f>AD41-AC41</f>
        <v>68</v>
      </c>
      <c r="AE65" s="7">
        <f t="shared" si="9"/>
        <v>22</v>
      </c>
      <c r="AF65" s="7">
        <f t="shared" si="9"/>
        <v>138</v>
      </c>
      <c r="AG65" s="7">
        <f t="shared" si="9"/>
        <v>130</v>
      </c>
      <c r="AH65" s="7">
        <f t="shared" si="9"/>
        <v>0</v>
      </c>
      <c r="AI65" s="7">
        <f t="shared" si="9"/>
        <v>0</v>
      </c>
      <c r="AJ65" s="7">
        <f t="shared" si="10"/>
        <v>97258</v>
      </c>
      <c r="AK65" s="3"/>
    </row>
    <row r="66" spans="1:37" customFormat="1" outlineLevel="1">
      <c r="A66" s="4"/>
      <c r="B66" s="27" t="s">
        <v>104</v>
      </c>
      <c r="C66" s="7"/>
      <c r="D66" s="7"/>
      <c r="E66" s="7">
        <f t="shared" si="9"/>
        <v>0</v>
      </c>
      <c r="F66" s="7">
        <f t="shared" si="9"/>
        <v>0</v>
      </c>
      <c r="G66" s="7">
        <f t="shared" si="9"/>
        <v>0</v>
      </c>
      <c r="H66" s="7">
        <f t="shared" si="9"/>
        <v>0</v>
      </c>
      <c r="I66" s="7">
        <f t="shared" si="9"/>
        <v>0</v>
      </c>
      <c r="J66" s="7">
        <f t="shared" si="9"/>
        <v>0</v>
      </c>
      <c r="K66" s="7">
        <f t="shared" si="9"/>
        <v>0</v>
      </c>
      <c r="L66" s="7">
        <f t="shared" si="9"/>
        <v>0</v>
      </c>
      <c r="M66" s="7">
        <f t="shared" si="9"/>
        <v>0</v>
      </c>
      <c r="N66" s="7">
        <f t="shared" si="9"/>
        <v>0</v>
      </c>
      <c r="O66" s="7">
        <f t="shared" si="9"/>
        <v>0</v>
      </c>
      <c r="P66" s="7">
        <f t="shared" si="9"/>
        <v>0</v>
      </c>
      <c r="Q66" s="7">
        <f t="shared" si="9"/>
        <v>0</v>
      </c>
      <c r="R66" s="7">
        <f t="shared" si="9"/>
        <v>0</v>
      </c>
      <c r="S66" s="7">
        <f t="shared" si="9"/>
        <v>0</v>
      </c>
      <c r="T66" s="7">
        <f t="shared" si="9"/>
        <v>0</v>
      </c>
      <c r="U66" s="7">
        <f t="shared" si="9"/>
        <v>0</v>
      </c>
      <c r="V66" s="7">
        <f t="shared" si="9"/>
        <v>0</v>
      </c>
      <c r="W66" s="7">
        <f t="shared" si="9"/>
        <v>0</v>
      </c>
      <c r="X66" s="7">
        <f t="shared" si="9"/>
        <v>0</v>
      </c>
      <c r="Y66" s="7">
        <f t="shared" si="9"/>
        <v>0</v>
      </c>
      <c r="Z66" s="7">
        <f t="shared" si="9"/>
        <v>0</v>
      </c>
      <c r="AA66" s="7">
        <f t="shared" si="9"/>
        <v>0</v>
      </c>
      <c r="AB66" s="7">
        <f t="shared" si="9"/>
        <v>0</v>
      </c>
      <c r="AC66" s="7">
        <f t="shared" si="9"/>
        <v>0</v>
      </c>
      <c r="AD66" s="7">
        <f t="shared" si="9"/>
        <v>0</v>
      </c>
      <c r="AE66" s="7">
        <f t="shared" si="9"/>
        <v>0</v>
      </c>
      <c r="AF66" s="7">
        <f t="shared" si="9"/>
        <v>0</v>
      </c>
      <c r="AG66" s="7">
        <f t="shared" si="9"/>
        <v>0</v>
      </c>
      <c r="AH66" s="7">
        <f t="shared" si="9"/>
        <v>0</v>
      </c>
      <c r="AI66" s="7">
        <f t="shared" si="9"/>
        <v>0</v>
      </c>
      <c r="AJ66" s="7">
        <f t="shared" si="10"/>
        <v>6311</v>
      </c>
      <c r="AK66" s="3"/>
    </row>
    <row r="67" spans="1:37" customFormat="1" outlineLevel="1">
      <c r="A67" s="4"/>
      <c r="B67" s="27" t="s">
        <v>105</v>
      </c>
      <c r="C67" s="7"/>
      <c r="D67" s="7"/>
      <c r="E67" s="7">
        <f t="shared" si="9"/>
        <v>0</v>
      </c>
      <c r="F67" s="7">
        <f t="shared" si="9"/>
        <v>0</v>
      </c>
      <c r="G67" s="7">
        <f t="shared" si="9"/>
        <v>0</v>
      </c>
      <c r="H67" s="7">
        <f t="shared" si="9"/>
        <v>38</v>
      </c>
      <c r="I67" s="7">
        <f t="shared" si="9"/>
        <v>29</v>
      </c>
      <c r="J67" s="7">
        <f t="shared" si="9"/>
        <v>27</v>
      </c>
      <c r="K67" s="7">
        <f t="shared" si="9"/>
        <v>0</v>
      </c>
      <c r="L67" s="7">
        <f t="shared" si="9"/>
        <v>0</v>
      </c>
      <c r="M67" s="7">
        <f t="shared" si="9"/>
        <v>0</v>
      </c>
      <c r="N67" s="7">
        <f t="shared" si="9"/>
        <v>0</v>
      </c>
      <c r="O67" s="7">
        <f t="shared" si="9"/>
        <v>0</v>
      </c>
      <c r="P67" s="7">
        <f t="shared" si="9"/>
        <v>55</v>
      </c>
      <c r="Q67" s="7">
        <f t="shared" si="9"/>
        <v>40</v>
      </c>
      <c r="R67" s="7">
        <f t="shared" si="9"/>
        <v>46</v>
      </c>
      <c r="S67" s="7">
        <f t="shared" si="9"/>
        <v>9</v>
      </c>
      <c r="T67" s="7">
        <f t="shared" si="9"/>
        <v>0</v>
      </c>
      <c r="U67" s="7">
        <f t="shared" si="9"/>
        <v>0</v>
      </c>
      <c r="V67" s="7">
        <f t="shared" si="9"/>
        <v>0</v>
      </c>
      <c r="W67" s="7">
        <f t="shared" si="9"/>
        <v>0</v>
      </c>
      <c r="X67" s="7">
        <f t="shared" si="9"/>
        <v>0</v>
      </c>
      <c r="Y67" s="7">
        <f t="shared" si="9"/>
        <v>0</v>
      </c>
      <c r="Z67" s="7">
        <f t="shared" si="9"/>
        <v>0</v>
      </c>
      <c r="AA67" s="7">
        <f t="shared" si="9"/>
        <v>0</v>
      </c>
      <c r="AB67" s="7">
        <f t="shared" si="9"/>
        <v>0</v>
      </c>
      <c r="AC67" s="7">
        <f t="shared" si="9"/>
        <v>0</v>
      </c>
      <c r="AD67" s="7">
        <f t="shared" si="9"/>
        <v>2</v>
      </c>
      <c r="AE67" s="7">
        <f t="shared" si="9"/>
        <v>1</v>
      </c>
      <c r="AF67" s="7">
        <f t="shared" si="9"/>
        <v>4</v>
      </c>
      <c r="AG67" s="7">
        <f t="shared" si="9"/>
        <v>2</v>
      </c>
      <c r="AH67" s="7">
        <f t="shared" si="9"/>
        <v>0</v>
      </c>
      <c r="AI67" s="7">
        <f t="shared" si="9"/>
        <v>0</v>
      </c>
      <c r="AJ67" s="7">
        <f t="shared" si="10"/>
        <v>7977</v>
      </c>
      <c r="AK67" s="3"/>
    </row>
    <row r="68" spans="1:37" customFormat="1" outlineLevel="1">
      <c r="A68" s="4"/>
      <c r="B68" s="27" t="s">
        <v>106</v>
      </c>
      <c r="C68" s="7"/>
      <c r="D68" s="7"/>
      <c r="E68" s="7">
        <f t="shared" si="9"/>
        <v>0</v>
      </c>
      <c r="F68" s="7">
        <f t="shared" si="9"/>
        <v>0</v>
      </c>
      <c r="G68" s="7">
        <f t="shared" si="9"/>
        <v>0</v>
      </c>
      <c r="H68" s="7">
        <f t="shared" si="9"/>
        <v>0</v>
      </c>
      <c r="I68" s="7">
        <f t="shared" si="9"/>
        <v>0</v>
      </c>
      <c r="J68" s="7">
        <f t="shared" si="9"/>
        <v>0</v>
      </c>
      <c r="K68" s="7">
        <f t="shared" si="9"/>
        <v>0</v>
      </c>
      <c r="L68" s="7">
        <f t="shared" si="9"/>
        <v>0</v>
      </c>
      <c r="M68" s="7">
        <f t="shared" si="9"/>
        <v>0</v>
      </c>
      <c r="N68" s="7">
        <f t="shared" si="9"/>
        <v>0</v>
      </c>
      <c r="O68" s="7">
        <f t="shared" ref="E68:AI72" si="11">O44-N44</f>
        <v>0</v>
      </c>
      <c r="P68" s="7">
        <f t="shared" si="11"/>
        <v>0</v>
      </c>
      <c r="Q68" s="7">
        <f t="shared" si="11"/>
        <v>0</v>
      </c>
      <c r="R68" s="7">
        <f t="shared" si="11"/>
        <v>0</v>
      </c>
      <c r="S68" s="7">
        <f t="shared" si="11"/>
        <v>0</v>
      </c>
      <c r="T68" s="7">
        <f t="shared" si="11"/>
        <v>0</v>
      </c>
      <c r="U68" s="7">
        <f t="shared" si="11"/>
        <v>0</v>
      </c>
      <c r="V68" s="7">
        <f t="shared" si="11"/>
        <v>0</v>
      </c>
      <c r="W68" s="7">
        <f t="shared" si="11"/>
        <v>0</v>
      </c>
      <c r="X68" s="7">
        <f t="shared" si="11"/>
        <v>0</v>
      </c>
      <c r="Y68" s="7">
        <f t="shared" si="11"/>
        <v>0</v>
      </c>
      <c r="Z68" s="7">
        <f t="shared" si="11"/>
        <v>0</v>
      </c>
      <c r="AA68" s="7">
        <f t="shared" si="11"/>
        <v>0</v>
      </c>
      <c r="AB68" s="7">
        <f t="shared" si="11"/>
        <v>0</v>
      </c>
      <c r="AC68" s="7">
        <f t="shared" si="11"/>
        <v>0</v>
      </c>
      <c r="AD68" s="7">
        <f t="shared" si="11"/>
        <v>0</v>
      </c>
      <c r="AE68" s="7">
        <f t="shared" si="11"/>
        <v>0</v>
      </c>
      <c r="AF68" s="7">
        <f t="shared" si="11"/>
        <v>0</v>
      </c>
      <c r="AG68" s="7">
        <f t="shared" si="11"/>
        <v>0</v>
      </c>
      <c r="AH68" s="7">
        <f t="shared" si="11"/>
        <v>0</v>
      </c>
      <c r="AI68" s="7">
        <f t="shared" si="11"/>
        <v>0</v>
      </c>
      <c r="AJ68" s="7">
        <f t="shared" si="10"/>
        <v>0</v>
      </c>
      <c r="AK68" s="3"/>
    </row>
    <row r="69" spans="1:37" customFormat="1" outlineLevel="1">
      <c r="A69" s="4"/>
      <c r="B69" s="27" t="s">
        <v>107</v>
      </c>
      <c r="C69" s="7"/>
      <c r="D69" s="7"/>
      <c r="E69" s="7">
        <f t="shared" si="11"/>
        <v>0</v>
      </c>
      <c r="F69" s="7">
        <f t="shared" si="11"/>
        <v>0</v>
      </c>
      <c r="G69" s="7">
        <f t="shared" si="11"/>
        <v>0</v>
      </c>
      <c r="H69" s="7">
        <f t="shared" si="11"/>
        <v>10</v>
      </c>
      <c r="I69" s="7">
        <f t="shared" si="11"/>
        <v>12</v>
      </c>
      <c r="J69" s="7">
        <f t="shared" si="11"/>
        <v>10</v>
      </c>
      <c r="K69" s="7">
        <f t="shared" si="11"/>
        <v>0</v>
      </c>
      <c r="L69" s="7">
        <f>L45-K45</f>
        <v>0</v>
      </c>
      <c r="M69" s="7">
        <f t="shared" si="11"/>
        <v>0</v>
      </c>
      <c r="N69" s="7">
        <f t="shared" si="11"/>
        <v>0</v>
      </c>
      <c r="O69" s="7">
        <f t="shared" si="11"/>
        <v>11</v>
      </c>
      <c r="P69" s="7">
        <f t="shared" si="11"/>
        <v>14</v>
      </c>
      <c r="Q69" s="7">
        <f t="shared" si="11"/>
        <v>8</v>
      </c>
      <c r="R69" s="7">
        <f t="shared" si="11"/>
        <v>7</v>
      </c>
      <c r="S69" s="7">
        <f t="shared" si="11"/>
        <v>10</v>
      </c>
      <c r="T69" s="7">
        <f t="shared" si="11"/>
        <v>9</v>
      </c>
      <c r="U69" s="7">
        <f t="shared" si="11"/>
        <v>0</v>
      </c>
      <c r="V69" s="7">
        <f t="shared" si="11"/>
        <v>0</v>
      </c>
      <c r="W69" s="7">
        <f t="shared" si="11"/>
        <v>0</v>
      </c>
      <c r="X69" s="7">
        <f t="shared" si="11"/>
        <v>0</v>
      </c>
      <c r="Y69" s="7">
        <f t="shared" si="11"/>
        <v>0</v>
      </c>
      <c r="Z69" s="7">
        <f t="shared" si="11"/>
        <v>0</v>
      </c>
      <c r="AA69" s="7">
        <f t="shared" si="11"/>
        <v>0</v>
      </c>
      <c r="AB69" s="7">
        <f t="shared" si="11"/>
        <v>0</v>
      </c>
      <c r="AC69" s="7">
        <f t="shared" si="11"/>
        <v>0</v>
      </c>
      <c r="AD69" s="7">
        <f t="shared" si="11"/>
        <v>14</v>
      </c>
      <c r="AE69" s="7">
        <f t="shared" si="11"/>
        <v>0</v>
      </c>
      <c r="AF69" s="7">
        <f t="shared" si="11"/>
        <v>11</v>
      </c>
      <c r="AG69" s="7">
        <f t="shared" si="11"/>
        <v>9</v>
      </c>
      <c r="AH69" s="7">
        <f t="shared" si="11"/>
        <v>0</v>
      </c>
      <c r="AI69" s="7">
        <f t="shared" si="11"/>
        <v>0</v>
      </c>
      <c r="AJ69" s="7">
        <f t="shared" si="10"/>
        <v>46276</v>
      </c>
      <c r="AK69" s="3"/>
    </row>
    <row r="70" spans="1:37" customFormat="1" outlineLevel="1">
      <c r="A70" s="4"/>
      <c r="B70" s="28" t="s">
        <v>108</v>
      </c>
      <c r="C70" s="7"/>
      <c r="D70" s="7"/>
      <c r="E70" s="7">
        <f t="shared" si="11"/>
        <v>0</v>
      </c>
      <c r="F70" s="7">
        <f t="shared" si="11"/>
        <v>0</v>
      </c>
      <c r="G70" s="7">
        <f t="shared" si="11"/>
        <v>0</v>
      </c>
      <c r="H70" s="7">
        <f t="shared" si="11"/>
        <v>-1</v>
      </c>
      <c r="I70" s="7">
        <f t="shared" si="11"/>
        <v>0</v>
      </c>
      <c r="J70" s="7">
        <f t="shared" si="11"/>
        <v>1</v>
      </c>
      <c r="K70" s="7">
        <f t="shared" si="11"/>
        <v>0</v>
      </c>
      <c r="L70" s="7">
        <f t="shared" si="11"/>
        <v>0</v>
      </c>
      <c r="M70" s="7">
        <f t="shared" si="11"/>
        <v>0</v>
      </c>
      <c r="N70" s="7">
        <f t="shared" si="11"/>
        <v>0</v>
      </c>
      <c r="O70" s="7">
        <f t="shared" si="11"/>
        <v>1</v>
      </c>
      <c r="P70" s="7">
        <f t="shared" si="11"/>
        <v>1</v>
      </c>
      <c r="Q70" s="7">
        <f t="shared" si="11"/>
        <v>0</v>
      </c>
      <c r="R70" s="7">
        <f t="shared" si="11"/>
        <v>1</v>
      </c>
      <c r="S70" s="7">
        <f t="shared" si="11"/>
        <v>0</v>
      </c>
      <c r="T70" s="7">
        <f t="shared" si="11"/>
        <v>1</v>
      </c>
      <c r="U70" s="7">
        <f t="shared" si="11"/>
        <v>0</v>
      </c>
      <c r="V70" s="7">
        <f t="shared" si="11"/>
        <v>0</v>
      </c>
      <c r="W70" s="7">
        <f t="shared" si="11"/>
        <v>0</v>
      </c>
      <c r="X70" s="7">
        <f t="shared" si="11"/>
        <v>0</v>
      </c>
      <c r="Y70" s="7">
        <f t="shared" si="11"/>
        <v>0</v>
      </c>
      <c r="Z70" s="7">
        <f t="shared" si="11"/>
        <v>0</v>
      </c>
      <c r="AA70" s="7">
        <f t="shared" si="11"/>
        <v>0</v>
      </c>
      <c r="AB70" s="7">
        <f t="shared" si="11"/>
        <v>0</v>
      </c>
      <c r="AC70" s="7">
        <f t="shared" si="11"/>
        <v>0</v>
      </c>
      <c r="AD70" s="7">
        <f t="shared" si="11"/>
        <v>2</v>
      </c>
      <c r="AE70" s="7">
        <f t="shared" si="11"/>
        <v>0</v>
      </c>
      <c r="AF70" s="7">
        <f t="shared" si="11"/>
        <v>1</v>
      </c>
      <c r="AG70" s="7">
        <f t="shared" si="11"/>
        <v>0</v>
      </c>
      <c r="AH70" s="7">
        <f t="shared" si="11"/>
        <v>0</v>
      </c>
      <c r="AI70" s="7">
        <f t="shared" si="11"/>
        <v>0</v>
      </c>
      <c r="AJ70" s="7">
        <f t="shared" si="10"/>
        <v>6461</v>
      </c>
      <c r="AK70" s="3"/>
    </row>
    <row r="71" spans="1:37" customFormat="1" outlineLevel="1">
      <c r="A71" s="4"/>
      <c r="B71" s="27" t="s">
        <v>109</v>
      </c>
      <c r="C71" s="7"/>
      <c r="D71" s="7"/>
      <c r="E71" s="7">
        <f t="shared" si="11"/>
        <v>0</v>
      </c>
      <c r="F71" s="7">
        <f t="shared" si="11"/>
        <v>0</v>
      </c>
      <c r="G71" s="7">
        <f t="shared" si="11"/>
        <v>0</v>
      </c>
      <c r="H71" s="7">
        <f t="shared" si="11"/>
        <v>7</v>
      </c>
      <c r="I71" s="7">
        <f t="shared" si="11"/>
        <v>13</v>
      </c>
      <c r="J71" s="7">
        <f t="shared" si="11"/>
        <v>8</v>
      </c>
      <c r="K71" s="7">
        <f t="shared" si="11"/>
        <v>0</v>
      </c>
      <c r="L71" s="7">
        <f t="shared" si="11"/>
        <v>0</v>
      </c>
      <c r="M71" s="7">
        <f t="shared" si="11"/>
        <v>0</v>
      </c>
      <c r="N71" s="7">
        <f t="shared" si="11"/>
        <v>0</v>
      </c>
      <c r="O71" s="7">
        <f t="shared" si="11"/>
        <v>0</v>
      </c>
      <c r="P71" s="7">
        <f t="shared" si="11"/>
        <v>17</v>
      </c>
      <c r="Q71" s="7">
        <f t="shared" si="11"/>
        <v>15</v>
      </c>
      <c r="R71" s="7">
        <f t="shared" si="11"/>
        <v>14</v>
      </c>
      <c r="S71" s="7">
        <f t="shared" si="11"/>
        <v>6</v>
      </c>
      <c r="T71" s="7">
        <f t="shared" si="11"/>
        <v>0</v>
      </c>
      <c r="U71" s="7">
        <f t="shared" si="11"/>
        <v>0</v>
      </c>
      <c r="V71" s="7">
        <f t="shared" si="11"/>
        <v>0</v>
      </c>
      <c r="W71" s="7">
        <f t="shared" si="11"/>
        <v>0</v>
      </c>
      <c r="X71" s="7">
        <f t="shared" si="11"/>
        <v>0</v>
      </c>
      <c r="Y71" s="7">
        <f t="shared" si="11"/>
        <v>0</v>
      </c>
      <c r="Z71" s="7">
        <f t="shared" si="11"/>
        <v>0</v>
      </c>
      <c r="AA71" s="7">
        <f t="shared" si="11"/>
        <v>0</v>
      </c>
      <c r="AB71" s="7">
        <f t="shared" si="11"/>
        <v>0</v>
      </c>
      <c r="AC71" s="7">
        <f t="shared" si="11"/>
        <v>0</v>
      </c>
      <c r="AD71" s="7">
        <f t="shared" si="11"/>
        <v>2</v>
      </c>
      <c r="AE71" s="7">
        <f t="shared" si="11"/>
        <v>1</v>
      </c>
      <c r="AF71" s="7">
        <f t="shared" si="11"/>
        <v>8</v>
      </c>
      <c r="AG71" s="7">
        <f t="shared" si="11"/>
        <v>12</v>
      </c>
      <c r="AH71" s="7">
        <f t="shared" si="11"/>
        <v>0</v>
      </c>
      <c r="AI71" s="7">
        <f t="shared" si="11"/>
        <v>0</v>
      </c>
      <c r="AJ71" s="7">
        <f t="shared" si="10"/>
        <v>7614</v>
      </c>
      <c r="AK71" s="3"/>
    </row>
    <row r="72" spans="1:37" customFormat="1" outlineLevel="1">
      <c r="A72" s="4"/>
      <c r="B72" s="27" t="s">
        <v>110</v>
      </c>
      <c r="C72" s="7"/>
      <c r="D72" s="7"/>
      <c r="E72" s="7">
        <f t="shared" si="11"/>
        <v>0</v>
      </c>
      <c r="F72" s="7">
        <f t="shared" si="11"/>
        <v>0</v>
      </c>
      <c r="G72" s="7">
        <f t="shared" si="11"/>
        <v>0</v>
      </c>
      <c r="H72" s="7">
        <f t="shared" si="11"/>
        <v>3</v>
      </c>
      <c r="I72" s="7">
        <f t="shared" si="11"/>
        <v>3</v>
      </c>
      <c r="J72" s="7">
        <f t="shared" si="11"/>
        <v>2</v>
      </c>
      <c r="K72" s="7">
        <f t="shared" si="11"/>
        <v>0</v>
      </c>
      <c r="L72" s="7">
        <f t="shared" si="11"/>
        <v>0</v>
      </c>
      <c r="M72" s="7">
        <f t="shared" si="11"/>
        <v>0</v>
      </c>
      <c r="N72" s="7">
        <f t="shared" si="11"/>
        <v>0</v>
      </c>
      <c r="O72" s="7">
        <f t="shared" si="11"/>
        <v>3</v>
      </c>
      <c r="P72" s="7">
        <f t="shared" si="11"/>
        <v>3</v>
      </c>
      <c r="Q72" s="7">
        <f t="shared" si="11"/>
        <v>3</v>
      </c>
      <c r="R72" s="7">
        <f t="shared" si="11"/>
        <v>3</v>
      </c>
      <c r="S72" s="7">
        <f t="shared" si="11"/>
        <v>3</v>
      </c>
      <c r="T72" s="7">
        <f t="shared" si="11"/>
        <v>0</v>
      </c>
      <c r="U72" s="7">
        <f t="shared" si="11"/>
        <v>0</v>
      </c>
      <c r="V72" s="7">
        <f t="shared" si="11"/>
        <v>0</v>
      </c>
      <c r="W72" s="7">
        <f t="shared" si="11"/>
        <v>0</v>
      </c>
      <c r="X72" s="7">
        <f t="shared" si="11"/>
        <v>0</v>
      </c>
      <c r="Y72" s="7">
        <f t="shared" si="11"/>
        <v>0</v>
      </c>
      <c r="Z72" s="7">
        <f t="shared" si="11"/>
        <v>0</v>
      </c>
      <c r="AA72" s="7">
        <f t="shared" si="11"/>
        <v>0</v>
      </c>
      <c r="AB72" s="7">
        <f t="shared" si="11"/>
        <v>0</v>
      </c>
      <c r="AC72" s="7">
        <f t="shared" si="11"/>
        <v>0</v>
      </c>
      <c r="AD72" s="7">
        <f t="shared" si="11"/>
        <v>1</v>
      </c>
      <c r="AE72" s="7">
        <f t="shared" si="11"/>
        <v>0</v>
      </c>
      <c r="AF72" s="7">
        <f t="shared" si="11"/>
        <v>2</v>
      </c>
      <c r="AG72" s="7">
        <f t="shared" si="11"/>
        <v>2</v>
      </c>
      <c r="AH72" s="7">
        <f t="shared" si="11"/>
        <v>0</v>
      </c>
      <c r="AI72" s="7">
        <f t="shared" si="11"/>
        <v>0</v>
      </c>
      <c r="AJ72" s="7">
        <f t="shared" si="10"/>
        <v>4638</v>
      </c>
      <c r="AK72" s="3"/>
    </row>
    <row r="73" spans="1:37" customFormat="1" outlineLevel="1">
      <c r="A73" s="4"/>
      <c r="B73" s="27" t="s">
        <v>111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3"/>
    </row>
    <row r="74" spans="1:37" customFormat="1" outlineLevel="1">
      <c r="A74" s="4"/>
      <c r="B74" s="27" t="s">
        <v>112</v>
      </c>
      <c r="C74" s="7"/>
      <c r="D74" s="7"/>
      <c r="E74" s="7">
        <f t="shared" ref="E74:AI74" si="12">E50-D50</f>
        <v>0</v>
      </c>
      <c r="F74" s="7">
        <f t="shared" si="12"/>
        <v>0</v>
      </c>
      <c r="G74" s="7">
        <f t="shared" si="12"/>
        <v>0</v>
      </c>
      <c r="H74" s="7">
        <f t="shared" si="12"/>
        <v>28</v>
      </c>
      <c r="I74" s="7">
        <f t="shared" si="12"/>
        <v>10</v>
      </c>
      <c r="J74" s="7">
        <f t="shared" si="12"/>
        <v>11</v>
      </c>
      <c r="K74" s="7">
        <f t="shared" si="12"/>
        <v>0</v>
      </c>
      <c r="L74" s="7">
        <f t="shared" si="12"/>
        <v>0</v>
      </c>
      <c r="M74" s="7">
        <f t="shared" si="12"/>
        <v>0</v>
      </c>
      <c r="N74" s="7">
        <f t="shared" si="12"/>
        <v>0</v>
      </c>
      <c r="O74" s="7">
        <f t="shared" si="12"/>
        <v>35</v>
      </c>
      <c r="P74" s="7">
        <f t="shared" si="12"/>
        <v>8</v>
      </c>
      <c r="Q74" s="7">
        <f>Q50-P50</f>
        <v>11</v>
      </c>
      <c r="R74" s="7">
        <f t="shared" si="12"/>
        <v>12</v>
      </c>
      <c r="S74" s="7">
        <f t="shared" si="12"/>
        <v>12</v>
      </c>
      <c r="T74" s="7">
        <f t="shared" si="12"/>
        <v>10</v>
      </c>
      <c r="U74" s="7">
        <f t="shared" si="12"/>
        <v>0</v>
      </c>
      <c r="V74" s="7">
        <f t="shared" si="12"/>
        <v>0</v>
      </c>
      <c r="W74" s="7">
        <f t="shared" si="12"/>
        <v>0</v>
      </c>
      <c r="X74" s="7">
        <f>X50-W50</f>
        <v>0</v>
      </c>
      <c r="Y74" s="7">
        <f t="shared" si="12"/>
        <v>0</v>
      </c>
      <c r="Z74" s="7">
        <f t="shared" si="12"/>
        <v>0</v>
      </c>
      <c r="AA74" s="7">
        <f t="shared" si="12"/>
        <v>0</v>
      </c>
      <c r="AB74" s="7">
        <f t="shared" si="12"/>
        <v>0</v>
      </c>
      <c r="AC74" s="7">
        <f t="shared" si="12"/>
        <v>0</v>
      </c>
      <c r="AD74" s="7">
        <f t="shared" si="12"/>
        <v>72</v>
      </c>
      <c r="AE74" s="7">
        <f t="shared" si="12"/>
        <v>10</v>
      </c>
      <c r="AF74" s="7">
        <f t="shared" si="12"/>
        <v>10</v>
      </c>
      <c r="AG74" s="7">
        <f t="shared" si="12"/>
        <v>12</v>
      </c>
      <c r="AH74" s="7">
        <f t="shared" si="12"/>
        <v>0</v>
      </c>
      <c r="AI74" s="7">
        <f t="shared" si="12"/>
        <v>0</v>
      </c>
      <c r="AJ74" s="7">
        <f t="shared" ref="AJ74" si="13">IF(AJ50=0,AI74,AJ50)</f>
        <v>4639</v>
      </c>
      <c r="AK74" s="3"/>
    </row>
    <row r="75" spans="1:37" ht="28.5">
      <c r="B75" s="29" t="s">
        <v>95</v>
      </c>
      <c r="E75" s="35"/>
    </row>
    <row r="76" spans="1:37" ht="15.75" customHeight="1">
      <c r="B76" s="14"/>
      <c r="E76" s="35"/>
    </row>
    <row r="77" spans="1:37" ht="15.75" customHeight="1">
      <c r="B77" s="38"/>
      <c r="E77" s="35"/>
    </row>
    <row r="78" spans="1:37">
      <c r="B78" s="13"/>
      <c r="D78" s="37"/>
    </row>
    <row r="79" spans="1:37">
      <c r="B79" s="24" t="s">
        <v>78</v>
      </c>
      <c r="D79" s="35"/>
      <c r="G79" s="3" t="s">
        <v>35</v>
      </c>
    </row>
    <row r="80" spans="1:37">
      <c r="B80" s="13"/>
    </row>
    <row r="81" spans="2:36">
      <c r="B81" s="25"/>
      <c r="C81" s="26" t="s">
        <v>33</v>
      </c>
      <c r="D81" s="26">
        <v>31</v>
      </c>
      <c r="E81" s="26">
        <v>1</v>
      </c>
      <c r="F81" s="26">
        <v>2</v>
      </c>
      <c r="G81" s="26">
        <v>3</v>
      </c>
      <c r="H81" s="26">
        <v>4</v>
      </c>
      <c r="I81" s="26">
        <v>5</v>
      </c>
      <c r="J81" s="26">
        <v>6</v>
      </c>
      <c r="K81" s="26">
        <v>7</v>
      </c>
      <c r="L81" s="26">
        <v>8</v>
      </c>
      <c r="M81" s="26">
        <v>9</v>
      </c>
      <c r="N81" s="26">
        <v>10</v>
      </c>
      <c r="O81" s="26">
        <v>11</v>
      </c>
      <c r="P81" s="26">
        <v>12</v>
      </c>
      <c r="Q81" s="26">
        <v>13</v>
      </c>
      <c r="R81" s="26">
        <v>14</v>
      </c>
      <c r="S81" s="26">
        <v>15</v>
      </c>
      <c r="T81" s="26">
        <v>16</v>
      </c>
      <c r="U81" s="26">
        <v>17</v>
      </c>
      <c r="V81" s="26">
        <v>18</v>
      </c>
      <c r="W81" s="26">
        <v>19</v>
      </c>
      <c r="X81" s="26">
        <v>20</v>
      </c>
      <c r="Y81" s="26">
        <v>21</v>
      </c>
      <c r="Z81" s="26">
        <v>22</v>
      </c>
      <c r="AA81" s="26">
        <v>23</v>
      </c>
      <c r="AB81" s="26">
        <v>24</v>
      </c>
      <c r="AC81" s="26">
        <v>25</v>
      </c>
      <c r="AD81" s="26">
        <v>26</v>
      </c>
      <c r="AE81" s="26">
        <v>27</v>
      </c>
      <c r="AF81" s="26">
        <v>28</v>
      </c>
      <c r="AG81" s="26">
        <v>29</v>
      </c>
      <c r="AH81" s="26">
        <v>30</v>
      </c>
      <c r="AI81" s="26">
        <v>31</v>
      </c>
      <c r="AJ81" s="26" t="s">
        <v>32</v>
      </c>
    </row>
    <row r="82" spans="2:36">
      <c r="B82" s="15" t="s">
        <v>97</v>
      </c>
      <c r="D82" s="16"/>
      <c r="E82" s="16">
        <f>SUM(E53:E56)</f>
        <v>0</v>
      </c>
      <c r="F82" s="16">
        <f t="shared" ref="F82:AI82" si="14">SUM(F53:F56)</f>
        <v>0</v>
      </c>
      <c r="G82" s="16">
        <f t="shared" si="14"/>
        <v>0</v>
      </c>
      <c r="H82" s="16">
        <f t="shared" si="14"/>
        <v>145</v>
      </c>
      <c r="I82" s="16">
        <f t="shared" si="14"/>
        <v>410</v>
      </c>
      <c r="J82" s="16">
        <f t="shared" si="14"/>
        <v>426</v>
      </c>
      <c r="K82" s="16">
        <f t="shared" si="14"/>
        <v>0</v>
      </c>
      <c r="L82" s="16">
        <f t="shared" si="14"/>
        <v>0</v>
      </c>
      <c r="M82" s="16">
        <f t="shared" si="14"/>
        <v>0</v>
      </c>
      <c r="N82" s="16">
        <f t="shared" si="14"/>
        <v>0</v>
      </c>
      <c r="O82" s="16">
        <f t="shared" si="14"/>
        <v>105</v>
      </c>
      <c r="P82" s="16">
        <f t="shared" si="14"/>
        <v>239</v>
      </c>
      <c r="Q82" s="16">
        <f t="shared" si="14"/>
        <v>161</v>
      </c>
      <c r="R82" s="16">
        <f t="shared" si="14"/>
        <v>273</v>
      </c>
      <c r="S82" s="16">
        <f t="shared" si="14"/>
        <v>255</v>
      </c>
      <c r="T82" s="16">
        <f t="shared" si="14"/>
        <v>147</v>
      </c>
      <c r="U82" s="16">
        <f t="shared" si="14"/>
        <v>0</v>
      </c>
      <c r="V82" s="16">
        <f t="shared" si="14"/>
        <v>0</v>
      </c>
      <c r="W82" s="16">
        <f t="shared" si="14"/>
        <v>0</v>
      </c>
      <c r="X82" s="16">
        <f t="shared" si="14"/>
        <v>0</v>
      </c>
      <c r="Y82" s="16">
        <f t="shared" si="14"/>
        <v>0</v>
      </c>
      <c r="Z82" s="16">
        <f t="shared" si="14"/>
        <v>0</v>
      </c>
      <c r="AA82" s="16">
        <f t="shared" si="14"/>
        <v>0</v>
      </c>
      <c r="AB82" s="16">
        <f t="shared" si="14"/>
        <v>0</v>
      </c>
      <c r="AC82" s="16">
        <f t="shared" si="14"/>
        <v>0</v>
      </c>
      <c r="AD82" s="16">
        <f t="shared" si="14"/>
        <v>228</v>
      </c>
      <c r="AE82" s="16">
        <f t="shared" si="14"/>
        <v>114</v>
      </c>
      <c r="AF82" s="16">
        <f t="shared" si="14"/>
        <v>123</v>
      </c>
      <c r="AG82" s="16">
        <f t="shared" si="14"/>
        <v>95</v>
      </c>
      <c r="AH82" s="16">
        <f t="shared" si="14"/>
        <v>0</v>
      </c>
      <c r="AI82" s="16">
        <f t="shared" si="14"/>
        <v>0</v>
      </c>
      <c r="AJ82" s="15"/>
    </row>
    <row r="83" spans="2:36">
      <c r="B83" s="15" t="s">
        <v>77</v>
      </c>
      <c r="C83" s="15"/>
      <c r="D83" s="15"/>
      <c r="E83" s="16">
        <f>E64+E65</f>
        <v>0</v>
      </c>
      <c r="F83" s="16">
        <f t="shared" ref="F83:AI83" si="15">F64+F65</f>
        <v>0</v>
      </c>
      <c r="G83" s="16">
        <f t="shared" si="15"/>
        <v>0</v>
      </c>
      <c r="H83" s="16">
        <f t="shared" si="15"/>
        <v>75</v>
      </c>
      <c r="I83" s="16">
        <f t="shared" si="15"/>
        <v>438</v>
      </c>
      <c r="J83" s="16">
        <f t="shared" si="15"/>
        <v>322</v>
      </c>
      <c r="K83" s="16">
        <f t="shared" si="15"/>
        <v>0</v>
      </c>
      <c r="L83" s="16">
        <f t="shared" si="15"/>
        <v>0</v>
      </c>
      <c r="M83" s="16">
        <f t="shared" si="15"/>
        <v>0</v>
      </c>
      <c r="N83" s="16">
        <f t="shared" si="15"/>
        <v>0</v>
      </c>
      <c r="O83" s="16">
        <f t="shared" si="15"/>
        <v>67</v>
      </c>
      <c r="P83" s="16">
        <f t="shared" si="15"/>
        <v>344</v>
      </c>
      <c r="Q83" s="16">
        <f t="shared" si="15"/>
        <v>349</v>
      </c>
      <c r="R83" s="16">
        <f t="shared" si="15"/>
        <v>324</v>
      </c>
      <c r="S83" s="16">
        <f t="shared" si="15"/>
        <v>200</v>
      </c>
      <c r="T83" s="16">
        <f t="shared" si="15"/>
        <v>110</v>
      </c>
      <c r="U83" s="16">
        <f t="shared" si="15"/>
        <v>0</v>
      </c>
      <c r="V83" s="16">
        <f t="shared" si="15"/>
        <v>0</v>
      </c>
      <c r="W83" s="16">
        <f t="shared" si="15"/>
        <v>0</v>
      </c>
      <c r="X83" s="16">
        <f t="shared" si="15"/>
        <v>0</v>
      </c>
      <c r="Y83" s="16">
        <f t="shared" si="15"/>
        <v>0</v>
      </c>
      <c r="Z83" s="16">
        <f t="shared" si="15"/>
        <v>0</v>
      </c>
      <c r="AA83" s="16">
        <f t="shared" si="15"/>
        <v>0</v>
      </c>
      <c r="AB83" s="16">
        <f t="shared" si="15"/>
        <v>0</v>
      </c>
      <c r="AC83" s="16">
        <f t="shared" si="15"/>
        <v>0</v>
      </c>
      <c r="AD83" s="16">
        <f t="shared" si="15"/>
        <v>68</v>
      </c>
      <c r="AE83" s="16">
        <f t="shared" si="15"/>
        <v>45</v>
      </c>
      <c r="AF83" s="16">
        <f t="shared" si="15"/>
        <v>284</v>
      </c>
      <c r="AG83" s="16">
        <f t="shared" si="15"/>
        <v>263</v>
      </c>
      <c r="AH83" s="16">
        <f t="shared" si="15"/>
        <v>0</v>
      </c>
      <c r="AI83" s="16">
        <f t="shared" si="15"/>
        <v>0</v>
      </c>
      <c r="AJ83" s="15"/>
    </row>
    <row r="84" spans="2:36">
      <c r="B84" s="15" t="s">
        <v>51</v>
      </c>
      <c r="C84" s="15"/>
      <c r="D84" s="15"/>
      <c r="E84" s="16">
        <f>E60</f>
        <v>0</v>
      </c>
      <c r="F84" s="16">
        <f t="shared" ref="F84:AI84" si="16">F60</f>
        <v>0</v>
      </c>
      <c r="G84" s="16">
        <f t="shared" si="16"/>
        <v>0</v>
      </c>
      <c r="H84" s="16">
        <f t="shared" si="16"/>
        <v>1</v>
      </c>
      <c r="I84" s="16">
        <f t="shared" si="16"/>
        <v>69</v>
      </c>
      <c r="J84" s="16">
        <f t="shared" si="16"/>
        <v>30</v>
      </c>
      <c r="K84" s="16">
        <f t="shared" si="16"/>
        <v>0</v>
      </c>
      <c r="L84" s="16">
        <f t="shared" si="16"/>
        <v>0</v>
      </c>
      <c r="M84" s="16">
        <f t="shared" si="16"/>
        <v>0</v>
      </c>
      <c r="N84" s="16">
        <f t="shared" si="16"/>
        <v>0</v>
      </c>
      <c r="O84" s="16">
        <f t="shared" si="16"/>
        <v>1</v>
      </c>
      <c r="P84" s="16">
        <f t="shared" si="16"/>
        <v>44</v>
      </c>
      <c r="Q84" s="16">
        <f t="shared" si="16"/>
        <v>57</v>
      </c>
      <c r="R84" s="16">
        <f t="shared" si="16"/>
        <v>76</v>
      </c>
      <c r="S84" s="16">
        <f t="shared" si="16"/>
        <v>45</v>
      </c>
      <c r="T84" s="16">
        <f t="shared" si="16"/>
        <v>1</v>
      </c>
      <c r="U84" s="16">
        <f t="shared" si="16"/>
        <v>0</v>
      </c>
      <c r="V84" s="16">
        <f t="shared" si="16"/>
        <v>0</v>
      </c>
      <c r="W84" s="16">
        <f t="shared" si="16"/>
        <v>0</v>
      </c>
      <c r="X84" s="16">
        <f t="shared" si="16"/>
        <v>0</v>
      </c>
      <c r="Y84" s="16">
        <f t="shared" si="16"/>
        <v>0</v>
      </c>
      <c r="Z84" s="16">
        <f t="shared" si="16"/>
        <v>0</v>
      </c>
      <c r="AA84" s="16">
        <f t="shared" si="16"/>
        <v>0</v>
      </c>
      <c r="AB84" s="16">
        <f t="shared" si="16"/>
        <v>0</v>
      </c>
      <c r="AC84" s="16">
        <f t="shared" si="16"/>
        <v>0</v>
      </c>
      <c r="AD84" s="16">
        <f t="shared" si="16"/>
        <v>1</v>
      </c>
      <c r="AE84" s="16">
        <f t="shared" si="16"/>
        <v>4</v>
      </c>
      <c r="AF84" s="16">
        <f t="shared" si="16"/>
        <v>50</v>
      </c>
      <c r="AG84" s="16">
        <f t="shared" si="16"/>
        <v>67</v>
      </c>
      <c r="AH84" s="16">
        <f t="shared" si="16"/>
        <v>0</v>
      </c>
      <c r="AI84" s="16">
        <f t="shared" si="16"/>
        <v>0</v>
      </c>
      <c r="AJ84" s="15"/>
    </row>
    <row r="85" spans="2:36">
      <c r="B85" s="15" t="s">
        <v>16</v>
      </c>
      <c r="C85" s="15"/>
      <c r="D85" s="15"/>
      <c r="E85" s="16">
        <f>E74</f>
        <v>0</v>
      </c>
      <c r="F85" s="16">
        <f t="shared" ref="F85:AI85" si="17">F74</f>
        <v>0</v>
      </c>
      <c r="G85" s="16">
        <f t="shared" si="17"/>
        <v>0</v>
      </c>
      <c r="H85" s="16">
        <f t="shared" si="17"/>
        <v>28</v>
      </c>
      <c r="I85" s="16">
        <f t="shared" si="17"/>
        <v>10</v>
      </c>
      <c r="J85" s="16">
        <f t="shared" si="17"/>
        <v>11</v>
      </c>
      <c r="K85" s="16">
        <f t="shared" si="17"/>
        <v>0</v>
      </c>
      <c r="L85" s="16">
        <f t="shared" si="17"/>
        <v>0</v>
      </c>
      <c r="M85" s="16">
        <f t="shared" si="17"/>
        <v>0</v>
      </c>
      <c r="N85" s="16">
        <f t="shared" si="17"/>
        <v>0</v>
      </c>
      <c r="O85" s="16">
        <f t="shared" si="17"/>
        <v>35</v>
      </c>
      <c r="P85" s="16">
        <f t="shared" si="17"/>
        <v>8</v>
      </c>
      <c r="Q85" s="16">
        <f t="shared" si="17"/>
        <v>11</v>
      </c>
      <c r="R85" s="16">
        <f t="shared" si="17"/>
        <v>12</v>
      </c>
      <c r="S85" s="16">
        <f t="shared" si="17"/>
        <v>12</v>
      </c>
      <c r="T85" s="16">
        <f t="shared" si="17"/>
        <v>10</v>
      </c>
      <c r="U85" s="16">
        <f t="shared" si="17"/>
        <v>0</v>
      </c>
      <c r="V85" s="16">
        <f t="shared" si="17"/>
        <v>0</v>
      </c>
      <c r="W85" s="16">
        <f t="shared" si="17"/>
        <v>0</v>
      </c>
      <c r="X85" s="16">
        <f t="shared" si="17"/>
        <v>0</v>
      </c>
      <c r="Y85" s="16">
        <f t="shared" si="17"/>
        <v>0</v>
      </c>
      <c r="Z85" s="16">
        <f t="shared" si="17"/>
        <v>0</v>
      </c>
      <c r="AA85" s="16">
        <f t="shared" si="17"/>
        <v>0</v>
      </c>
      <c r="AB85" s="16">
        <f t="shared" si="17"/>
        <v>0</v>
      </c>
      <c r="AC85" s="16">
        <f t="shared" si="17"/>
        <v>0</v>
      </c>
      <c r="AD85" s="16">
        <f t="shared" si="17"/>
        <v>72</v>
      </c>
      <c r="AE85" s="16">
        <f t="shared" si="17"/>
        <v>10</v>
      </c>
      <c r="AF85" s="16">
        <f t="shared" si="17"/>
        <v>10</v>
      </c>
      <c r="AG85" s="16">
        <f t="shared" si="17"/>
        <v>12</v>
      </c>
      <c r="AH85" s="16">
        <f t="shared" si="17"/>
        <v>0</v>
      </c>
      <c r="AI85" s="16">
        <f t="shared" si="17"/>
        <v>0</v>
      </c>
      <c r="AJ85" s="15"/>
    </row>
    <row r="86" spans="2:36">
      <c r="B86" s="15" t="s">
        <v>59</v>
      </c>
      <c r="C86" s="16"/>
      <c r="D86" s="16"/>
      <c r="E86" s="16">
        <f>SUM(E87:E90)</f>
        <v>0</v>
      </c>
      <c r="F86" s="16">
        <f t="shared" ref="F86:AI86" si="18">SUM(F87:F90)</f>
        <v>0</v>
      </c>
      <c r="G86" s="16">
        <f t="shared" si="18"/>
        <v>0</v>
      </c>
      <c r="H86" s="16">
        <f t="shared" si="18"/>
        <v>28</v>
      </c>
      <c r="I86" s="16">
        <f t="shared" si="18"/>
        <v>397</v>
      </c>
      <c r="J86" s="16">
        <f t="shared" si="18"/>
        <v>284</v>
      </c>
      <c r="K86" s="16">
        <f t="shared" si="18"/>
        <v>0</v>
      </c>
      <c r="L86" s="16">
        <f t="shared" si="18"/>
        <v>0</v>
      </c>
      <c r="M86" s="16">
        <f t="shared" si="18"/>
        <v>0</v>
      </c>
      <c r="N86" s="16">
        <f t="shared" si="18"/>
        <v>0</v>
      </c>
      <c r="O86" s="16">
        <f t="shared" si="18"/>
        <v>55</v>
      </c>
      <c r="P86" s="16">
        <f t="shared" si="18"/>
        <v>274</v>
      </c>
      <c r="Q86" s="16">
        <f t="shared" si="18"/>
        <v>301</v>
      </c>
      <c r="R86" s="16">
        <f t="shared" si="18"/>
        <v>270</v>
      </c>
      <c r="S86" s="16">
        <f t="shared" si="18"/>
        <v>181</v>
      </c>
      <c r="T86" s="16">
        <f t="shared" si="18"/>
        <v>100</v>
      </c>
      <c r="U86" s="16">
        <f t="shared" si="18"/>
        <v>0</v>
      </c>
      <c r="V86" s="16">
        <f t="shared" si="18"/>
        <v>0</v>
      </c>
      <c r="W86" s="16">
        <f t="shared" si="18"/>
        <v>0</v>
      </c>
      <c r="X86" s="16">
        <f t="shared" si="18"/>
        <v>0</v>
      </c>
      <c r="Y86" s="16">
        <f t="shared" si="18"/>
        <v>0</v>
      </c>
      <c r="Z86" s="16">
        <f t="shared" si="18"/>
        <v>0</v>
      </c>
      <c r="AA86" s="16">
        <f t="shared" si="18"/>
        <v>0</v>
      </c>
      <c r="AB86" s="16">
        <f t="shared" si="18"/>
        <v>0</v>
      </c>
      <c r="AC86" s="16">
        <f t="shared" si="18"/>
        <v>0</v>
      </c>
      <c r="AD86" s="16">
        <f t="shared" si="18"/>
        <v>50</v>
      </c>
      <c r="AE86" s="16">
        <f t="shared" si="18"/>
        <v>44</v>
      </c>
      <c r="AF86" s="16">
        <f t="shared" si="18"/>
        <v>268</v>
      </c>
      <c r="AG86" s="16">
        <f t="shared" si="18"/>
        <v>252</v>
      </c>
      <c r="AH86" s="16">
        <f t="shared" si="18"/>
        <v>0</v>
      </c>
      <c r="AI86" s="16">
        <f t="shared" si="18"/>
        <v>0</v>
      </c>
      <c r="AJ86" s="17">
        <f>SUM(E86:P86)</f>
        <v>1038</v>
      </c>
    </row>
    <row r="87" spans="2:36">
      <c r="B87" s="18" t="s">
        <v>60</v>
      </c>
      <c r="C87" s="16"/>
      <c r="D87" s="16"/>
      <c r="E87" s="16">
        <f>(E64+E65)-E66-E67-E68-E69-E70-E71-E72-E73</f>
        <v>0</v>
      </c>
      <c r="F87" s="16">
        <f t="shared" ref="F87:AI87" si="19">(F64+F65)-F66-F67-F68-F69-F70-F71-F72-F73</f>
        <v>0</v>
      </c>
      <c r="G87" s="16">
        <f t="shared" si="19"/>
        <v>0</v>
      </c>
      <c r="H87" s="16">
        <f t="shared" si="19"/>
        <v>18</v>
      </c>
      <c r="I87" s="16">
        <f t="shared" si="19"/>
        <v>381</v>
      </c>
      <c r="J87" s="16">
        <f t="shared" si="19"/>
        <v>274</v>
      </c>
      <c r="K87" s="16">
        <f t="shared" si="19"/>
        <v>0</v>
      </c>
      <c r="L87" s="16">
        <f t="shared" si="19"/>
        <v>0</v>
      </c>
      <c r="M87" s="16">
        <f t="shared" si="19"/>
        <v>0</v>
      </c>
      <c r="N87" s="16">
        <f t="shared" si="19"/>
        <v>0</v>
      </c>
      <c r="O87" s="16">
        <f t="shared" si="19"/>
        <v>52</v>
      </c>
      <c r="P87" s="16">
        <f t="shared" si="19"/>
        <v>254</v>
      </c>
      <c r="Q87" s="16">
        <f t="shared" si="19"/>
        <v>283</v>
      </c>
      <c r="R87" s="16">
        <f t="shared" si="19"/>
        <v>253</v>
      </c>
      <c r="S87" s="16">
        <f t="shared" si="19"/>
        <v>172</v>
      </c>
      <c r="T87" s="16">
        <f t="shared" si="19"/>
        <v>100</v>
      </c>
      <c r="U87" s="16">
        <f t="shared" si="19"/>
        <v>0</v>
      </c>
      <c r="V87" s="16">
        <f t="shared" si="19"/>
        <v>0</v>
      </c>
      <c r="W87" s="16">
        <f t="shared" si="19"/>
        <v>0</v>
      </c>
      <c r="X87" s="16">
        <f t="shared" si="19"/>
        <v>0</v>
      </c>
      <c r="Y87" s="16">
        <f t="shared" si="19"/>
        <v>0</v>
      </c>
      <c r="Z87" s="16">
        <f t="shared" si="19"/>
        <v>0</v>
      </c>
      <c r="AA87" s="16">
        <f t="shared" si="19"/>
        <v>0</v>
      </c>
      <c r="AB87" s="16">
        <f t="shared" si="19"/>
        <v>0</v>
      </c>
      <c r="AC87" s="16">
        <f t="shared" si="19"/>
        <v>0</v>
      </c>
      <c r="AD87" s="16">
        <f t="shared" si="19"/>
        <v>47</v>
      </c>
      <c r="AE87" s="16">
        <f t="shared" si="19"/>
        <v>43</v>
      </c>
      <c r="AF87" s="16">
        <f t="shared" si="19"/>
        <v>258</v>
      </c>
      <c r="AG87" s="16">
        <f t="shared" si="19"/>
        <v>238</v>
      </c>
      <c r="AH87" s="16">
        <f t="shared" si="19"/>
        <v>0</v>
      </c>
      <c r="AI87" s="16">
        <f t="shared" si="19"/>
        <v>0</v>
      </c>
      <c r="AJ87" s="17"/>
    </row>
    <row r="88" spans="2:36">
      <c r="B88" s="18" t="s">
        <v>52</v>
      </c>
      <c r="C88" s="16"/>
      <c r="D88" s="16"/>
      <c r="E88" s="16">
        <f>E66</f>
        <v>0</v>
      </c>
      <c r="F88" s="16">
        <f t="shared" ref="F88:AI88" si="20">F66</f>
        <v>0</v>
      </c>
      <c r="G88" s="16">
        <f t="shared" si="20"/>
        <v>0</v>
      </c>
      <c r="H88" s="16">
        <f t="shared" si="20"/>
        <v>0</v>
      </c>
      <c r="I88" s="16">
        <f t="shared" si="20"/>
        <v>0</v>
      </c>
      <c r="J88" s="16">
        <f t="shared" si="20"/>
        <v>0</v>
      </c>
      <c r="K88" s="16">
        <f t="shared" si="20"/>
        <v>0</v>
      </c>
      <c r="L88" s="16">
        <f t="shared" si="20"/>
        <v>0</v>
      </c>
      <c r="M88" s="16">
        <f t="shared" si="20"/>
        <v>0</v>
      </c>
      <c r="N88" s="16">
        <f t="shared" si="20"/>
        <v>0</v>
      </c>
      <c r="O88" s="16">
        <f t="shared" si="20"/>
        <v>0</v>
      </c>
      <c r="P88" s="16">
        <f t="shared" si="20"/>
        <v>0</v>
      </c>
      <c r="Q88" s="16">
        <f t="shared" si="20"/>
        <v>0</v>
      </c>
      <c r="R88" s="16">
        <f t="shared" si="20"/>
        <v>0</v>
      </c>
      <c r="S88" s="16">
        <f t="shared" si="20"/>
        <v>0</v>
      </c>
      <c r="T88" s="16">
        <f t="shared" si="20"/>
        <v>0</v>
      </c>
      <c r="U88" s="16">
        <f t="shared" si="20"/>
        <v>0</v>
      </c>
      <c r="V88" s="16">
        <f t="shared" si="20"/>
        <v>0</v>
      </c>
      <c r="W88" s="16">
        <f t="shared" si="20"/>
        <v>0</v>
      </c>
      <c r="X88" s="16">
        <f t="shared" si="20"/>
        <v>0</v>
      </c>
      <c r="Y88" s="16">
        <f t="shared" si="20"/>
        <v>0</v>
      </c>
      <c r="Z88" s="16">
        <f t="shared" si="20"/>
        <v>0</v>
      </c>
      <c r="AA88" s="16">
        <f t="shared" si="20"/>
        <v>0</v>
      </c>
      <c r="AB88" s="16">
        <f t="shared" si="20"/>
        <v>0</v>
      </c>
      <c r="AC88" s="16">
        <f t="shared" si="20"/>
        <v>0</v>
      </c>
      <c r="AD88" s="16">
        <f t="shared" si="20"/>
        <v>0</v>
      </c>
      <c r="AE88" s="16">
        <f t="shared" si="20"/>
        <v>0</v>
      </c>
      <c r="AF88" s="16">
        <f t="shared" si="20"/>
        <v>0</v>
      </c>
      <c r="AG88" s="16">
        <f t="shared" si="20"/>
        <v>0</v>
      </c>
      <c r="AH88" s="16">
        <f t="shared" si="20"/>
        <v>0</v>
      </c>
      <c r="AI88" s="16">
        <f t="shared" si="20"/>
        <v>0</v>
      </c>
      <c r="AJ88" s="17"/>
    </row>
    <row r="89" spans="2:36">
      <c r="B89" s="18" t="s">
        <v>63</v>
      </c>
      <c r="C89" s="36"/>
      <c r="D89" s="16"/>
      <c r="E89" s="16">
        <f>E72</f>
        <v>0</v>
      </c>
      <c r="F89" s="16">
        <f t="shared" ref="F89:AI89" si="21">F72</f>
        <v>0</v>
      </c>
      <c r="G89" s="16">
        <f t="shared" si="21"/>
        <v>0</v>
      </c>
      <c r="H89" s="16">
        <f t="shared" si="21"/>
        <v>3</v>
      </c>
      <c r="I89" s="16">
        <f t="shared" si="21"/>
        <v>3</v>
      </c>
      <c r="J89" s="16">
        <f t="shared" si="21"/>
        <v>2</v>
      </c>
      <c r="K89" s="16">
        <f t="shared" si="21"/>
        <v>0</v>
      </c>
      <c r="L89" s="16">
        <f t="shared" si="21"/>
        <v>0</v>
      </c>
      <c r="M89" s="16">
        <f t="shared" si="21"/>
        <v>0</v>
      </c>
      <c r="N89" s="16">
        <f t="shared" si="21"/>
        <v>0</v>
      </c>
      <c r="O89" s="16">
        <f t="shared" si="21"/>
        <v>3</v>
      </c>
      <c r="P89" s="16">
        <f t="shared" si="21"/>
        <v>3</v>
      </c>
      <c r="Q89" s="16">
        <f t="shared" si="21"/>
        <v>3</v>
      </c>
      <c r="R89" s="16">
        <f t="shared" si="21"/>
        <v>3</v>
      </c>
      <c r="S89" s="16">
        <f t="shared" si="21"/>
        <v>3</v>
      </c>
      <c r="T89" s="16">
        <f t="shared" si="21"/>
        <v>0</v>
      </c>
      <c r="U89" s="16">
        <f t="shared" si="21"/>
        <v>0</v>
      </c>
      <c r="V89" s="16">
        <f t="shared" si="21"/>
        <v>0</v>
      </c>
      <c r="W89" s="16">
        <f t="shared" si="21"/>
        <v>0</v>
      </c>
      <c r="X89" s="16">
        <f t="shared" si="21"/>
        <v>0</v>
      </c>
      <c r="Y89" s="16">
        <f t="shared" si="21"/>
        <v>0</v>
      </c>
      <c r="Z89" s="16">
        <f t="shared" si="21"/>
        <v>0</v>
      </c>
      <c r="AA89" s="16">
        <f t="shared" si="21"/>
        <v>0</v>
      </c>
      <c r="AB89" s="16">
        <f t="shared" si="21"/>
        <v>0</v>
      </c>
      <c r="AC89" s="16">
        <f t="shared" si="21"/>
        <v>0</v>
      </c>
      <c r="AD89" s="16">
        <f t="shared" si="21"/>
        <v>1</v>
      </c>
      <c r="AE89" s="16">
        <f t="shared" si="21"/>
        <v>0</v>
      </c>
      <c r="AF89" s="16">
        <f t="shared" si="21"/>
        <v>2</v>
      </c>
      <c r="AG89" s="16">
        <f t="shared" si="21"/>
        <v>2</v>
      </c>
      <c r="AH89" s="16">
        <f t="shared" si="21"/>
        <v>0</v>
      </c>
      <c r="AI89" s="16">
        <f t="shared" si="21"/>
        <v>0</v>
      </c>
      <c r="AJ89" s="17"/>
    </row>
    <row r="90" spans="2:36">
      <c r="B90" s="18" t="s">
        <v>62</v>
      </c>
      <c r="C90" s="36"/>
      <c r="D90" s="16"/>
      <c r="E90" s="16">
        <f>E71</f>
        <v>0</v>
      </c>
      <c r="F90" s="16">
        <f t="shared" ref="F90:AI90" si="22">F71</f>
        <v>0</v>
      </c>
      <c r="G90" s="16">
        <f t="shared" si="22"/>
        <v>0</v>
      </c>
      <c r="H90" s="16">
        <f t="shared" si="22"/>
        <v>7</v>
      </c>
      <c r="I90" s="16">
        <f t="shared" si="22"/>
        <v>13</v>
      </c>
      <c r="J90" s="16">
        <f t="shared" si="22"/>
        <v>8</v>
      </c>
      <c r="K90" s="16">
        <f t="shared" si="22"/>
        <v>0</v>
      </c>
      <c r="L90" s="16">
        <f t="shared" si="22"/>
        <v>0</v>
      </c>
      <c r="M90" s="16">
        <f t="shared" si="22"/>
        <v>0</v>
      </c>
      <c r="N90" s="16">
        <f t="shared" si="22"/>
        <v>0</v>
      </c>
      <c r="O90" s="16">
        <f t="shared" si="22"/>
        <v>0</v>
      </c>
      <c r="P90" s="16">
        <f t="shared" si="22"/>
        <v>17</v>
      </c>
      <c r="Q90" s="16">
        <f t="shared" si="22"/>
        <v>15</v>
      </c>
      <c r="R90" s="16">
        <f t="shared" si="22"/>
        <v>14</v>
      </c>
      <c r="S90" s="16">
        <f t="shared" si="22"/>
        <v>6</v>
      </c>
      <c r="T90" s="16">
        <f t="shared" si="22"/>
        <v>0</v>
      </c>
      <c r="U90" s="16">
        <f t="shared" si="22"/>
        <v>0</v>
      </c>
      <c r="V90" s="16">
        <f t="shared" si="22"/>
        <v>0</v>
      </c>
      <c r="W90" s="16">
        <f t="shared" si="22"/>
        <v>0</v>
      </c>
      <c r="X90" s="16">
        <f t="shared" si="22"/>
        <v>0</v>
      </c>
      <c r="Y90" s="16">
        <f t="shared" si="22"/>
        <v>0</v>
      </c>
      <c r="Z90" s="16">
        <f t="shared" si="22"/>
        <v>0</v>
      </c>
      <c r="AA90" s="16">
        <f t="shared" si="22"/>
        <v>0</v>
      </c>
      <c r="AB90" s="16">
        <f t="shared" si="22"/>
        <v>0</v>
      </c>
      <c r="AC90" s="16">
        <f t="shared" si="22"/>
        <v>0</v>
      </c>
      <c r="AD90" s="16">
        <f t="shared" si="22"/>
        <v>2</v>
      </c>
      <c r="AE90" s="16">
        <f t="shared" si="22"/>
        <v>1</v>
      </c>
      <c r="AF90" s="16">
        <f t="shared" si="22"/>
        <v>8</v>
      </c>
      <c r="AG90" s="16">
        <f t="shared" si="22"/>
        <v>12</v>
      </c>
      <c r="AH90" s="16">
        <f t="shared" si="22"/>
        <v>0</v>
      </c>
      <c r="AI90" s="16">
        <f t="shared" si="22"/>
        <v>0</v>
      </c>
      <c r="AJ90" s="17"/>
    </row>
    <row r="91" spans="2:36">
      <c r="B91" s="18" t="s">
        <v>141</v>
      </c>
      <c r="C91" s="16"/>
      <c r="D91" s="16"/>
      <c r="E91" s="16">
        <f>E73</f>
        <v>0</v>
      </c>
      <c r="F91" s="16">
        <f t="shared" ref="F91:AI91" si="23">F73</f>
        <v>0</v>
      </c>
      <c r="G91" s="16">
        <f t="shared" si="23"/>
        <v>0</v>
      </c>
      <c r="H91" s="16">
        <f t="shared" si="23"/>
        <v>0</v>
      </c>
      <c r="I91" s="16">
        <f t="shared" si="23"/>
        <v>0</v>
      </c>
      <c r="J91" s="16">
        <f t="shared" si="23"/>
        <v>0</v>
      </c>
      <c r="K91" s="16">
        <f t="shared" si="23"/>
        <v>0</v>
      </c>
      <c r="L91" s="16">
        <f t="shared" si="23"/>
        <v>0</v>
      </c>
      <c r="M91" s="16">
        <f t="shared" si="23"/>
        <v>0</v>
      </c>
      <c r="N91" s="16">
        <f t="shared" si="23"/>
        <v>0</v>
      </c>
      <c r="O91" s="16">
        <f t="shared" si="23"/>
        <v>0</v>
      </c>
      <c r="P91" s="16">
        <f t="shared" si="23"/>
        <v>0</v>
      </c>
      <c r="Q91" s="16">
        <f t="shared" si="23"/>
        <v>0</v>
      </c>
      <c r="R91" s="16">
        <f t="shared" si="23"/>
        <v>0</v>
      </c>
      <c r="S91" s="16">
        <f t="shared" si="23"/>
        <v>0</v>
      </c>
      <c r="T91" s="16">
        <f t="shared" si="23"/>
        <v>0</v>
      </c>
      <c r="U91" s="16">
        <f t="shared" si="23"/>
        <v>0</v>
      </c>
      <c r="V91" s="16">
        <f t="shared" si="23"/>
        <v>0</v>
      </c>
      <c r="W91" s="16">
        <f t="shared" si="23"/>
        <v>0</v>
      </c>
      <c r="X91" s="16">
        <f t="shared" si="23"/>
        <v>0</v>
      </c>
      <c r="Y91" s="16">
        <f t="shared" si="23"/>
        <v>0</v>
      </c>
      <c r="Z91" s="16">
        <f t="shared" si="23"/>
        <v>0</v>
      </c>
      <c r="AA91" s="16">
        <f t="shared" si="23"/>
        <v>0</v>
      </c>
      <c r="AB91" s="16">
        <f t="shared" si="23"/>
        <v>0</v>
      </c>
      <c r="AC91" s="16">
        <f t="shared" si="23"/>
        <v>0</v>
      </c>
      <c r="AD91" s="16">
        <f t="shared" si="23"/>
        <v>0</v>
      </c>
      <c r="AE91" s="16">
        <f t="shared" si="23"/>
        <v>0</v>
      </c>
      <c r="AF91" s="16">
        <f t="shared" si="23"/>
        <v>0</v>
      </c>
      <c r="AG91" s="16">
        <f t="shared" si="23"/>
        <v>0</v>
      </c>
      <c r="AH91" s="16">
        <f t="shared" si="23"/>
        <v>0</v>
      </c>
      <c r="AI91" s="16">
        <f t="shared" si="23"/>
        <v>0</v>
      </c>
      <c r="AJ91" s="17"/>
    </row>
    <row r="92" spans="2:36">
      <c r="B92" s="15" t="s">
        <v>61</v>
      </c>
      <c r="C92" s="16"/>
      <c r="D92" s="16"/>
      <c r="E92" s="16">
        <f>SUM(E93:E96)</f>
        <v>0</v>
      </c>
      <c r="F92" s="16">
        <f t="shared" ref="F92:AI92" si="24">SUM(F93:F96)</f>
        <v>0</v>
      </c>
      <c r="G92" s="16">
        <f t="shared" si="24"/>
        <v>0</v>
      </c>
      <c r="H92" s="16">
        <f t="shared" si="24"/>
        <v>47</v>
      </c>
      <c r="I92" s="16">
        <f t="shared" si="24"/>
        <v>41</v>
      </c>
      <c r="J92" s="16">
        <f t="shared" si="24"/>
        <v>38</v>
      </c>
      <c r="K92" s="16">
        <f t="shared" si="24"/>
        <v>0</v>
      </c>
      <c r="L92" s="16">
        <f t="shared" si="24"/>
        <v>0</v>
      </c>
      <c r="M92" s="16">
        <f t="shared" si="24"/>
        <v>0</v>
      </c>
      <c r="N92" s="16">
        <f t="shared" si="24"/>
        <v>0</v>
      </c>
      <c r="O92" s="16">
        <f t="shared" si="24"/>
        <v>12</v>
      </c>
      <c r="P92" s="16">
        <f t="shared" si="24"/>
        <v>70</v>
      </c>
      <c r="Q92" s="16">
        <f t="shared" si="24"/>
        <v>48</v>
      </c>
      <c r="R92" s="16">
        <f t="shared" si="24"/>
        <v>54</v>
      </c>
      <c r="S92" s="16">
        <f t="shared" si="24"/>
        <v>19</v>
      </c>
      <c r="T92" s="16">
        <f t="shared" si="24"/>
        <v>10</v>
      </c>
      <c r="U92" s="16">
        <f t="shared" si="24"/>
        <v>0</v>
      </c>
      <c r="V92" s="16">
        <f t="shared" si="24"/>
        <v>0</v>
      </c>
      <c r="W92" s="16">
        <f t="shared" si="24"/>
        <v>0</v>
      </c>
      <c r="X92" s="16">
        <f t="shared" si="24"/>
        <v>0</v>
      </c>
      <c r="Y92" s="16">
        <f t="shared" si="24"/>
        <v>0</v>
      </c>
      <c r="Z92" s="16">
        <f t="shared" si="24"/>
        <v>0</v>
      </c>
      <c r="AA92" s="16">
        <f t="shared" si="24"/>
        <v>0</v>
      </c>
      <c r="AB92" s="16">
        <f t="shared" si="24"/>
        <v>0</v>
      </c>
      <c r="AC92" s="16">
        <f t="shared" si="24"/>
        <v>0</v>
      </c>
      <c r="AD92" s="16">
        <f t="shared" si="24"/>
        <v>18</v>
      </c>
      <c r="AE92" s="16">
        <f t="shared" si="24"/>
        <v>1</v>
      </c>
      <c r="AF92" s="16">
        <f t="shared" si="24"/>
        <v>16</v>
      </c>
      <c r="AG92" s="16">
        <f t="shared" si="24"/>
        <v>11</v>
      </c>
      <c r="AH92" s="16">
        <f t="shared" si="24"/>
        <v>0</v>
      </c>
      <c r="AI92" s="16">
        <f t="shared" si="24"/>
        <v>0</v>
      </c>
      <c r="AJ92" s="17">
        <f>SUM(E92:P92)</f>
        <v>208</v>
      </c>
    </row>
    <row r="93" spans="2:36">
      <c r="B93" s="18" t="s">
        <v>65</v>
      </c>
      <c r="C93" s="16"/>
      <c r="D93" s="16"/>
      <c r="E93" s="16">
        <f>(E67)</f>
        <v>0</v>
      </c>
      <c r="F93" s="16">
        <f t="shared" ref="F93:AI93" si="25">(F67)</f>
        <v>0</v>
      </c>
      <c r="G93" s="16">
        <f t="shared" si="25"/>
        <v>0</v>
      </c>
      <c r="H93" s="16">
        <f t="shared" si="25"/>
        <v>38</v>
      </c>
      <c r="I93" s="16">
        <f t="shared" si="25"/>
        <v>29</v>
      </c>
      <c r="J93" s="16">
        <f t="shared" si="25"/>
        <v>27</v>
      </c>
      <c r="K93" s="16">
        <f t="shared" si="25"/>
        <v>0</v>
      </c>
      <c r="L93" s="16">
        <f t="shared" si="25"/>
        <v>0</v>
      </c>
      <c r="M93" s="16">
        <f t="shared" si="25"/>
        <v>0</v>
      </c>
      <c r="N93" s="16">
        <f t="shared" si="25"/>
        <v>0</v>
      </c>
      <c r="O93" s="16">
        <f t="shared" si="25"/>
        <v>0</v>
      </c>
      <c r="P93" s="16">
        <f t="shared" si="25"/>
        <v>55</v>
      </c>
      <c r="Q93" s="16">
        <f t="shared" si="25"/>
        <v>40</v>
      </c>
      <c r="R93" s="16">
        <f t="shared" si="25"/>
        <v>46</v>
      </c>
      <c r="S93" s="16">
        <f t="shared" si="25"/>
        <v>9</v>
      </c>
      <c r="T93" s="16">
        <f t="shared" si="25"/>
        <v>0</v>
      </c>
      <c r="U93" s="16">
        <f t="shared" si="25"/>
        <v>0</v>
      </c>
      <c r="V93" s="16">
        <f t="shared" si="25"/>
        <v>0</v>
      </c>
      <c r="W93" s="16">
        <f t="shared" si="25"/>
        <v>0</v>
      </c>
      <c r="X93" s="16">
        <f t="shared" si="25"/>
        <v>0</v>
      </c>
      <c r="Y93" s="16">
        <f t="shared" si="25"/>
        <v>0</v>
      </c>
      <c r="Z93" s="16">
        <f t="shared" si="25"/>
        <v>0</v>
      </c>
      <c r="AA93" s="16">
        <f t="shared" si="25"/>
        <v>0</v>
      </c>
      <c r="AB93" s="16">
        <f t="shared" si="25"/>
        <v>0</v>
      </c>
      <c r="AC93" s="16">
        <f t="shared" si="25"/>
        <v>0</v>
      </c>
      <c r="AD93" s="16">
        <f t="shared" si="25"/>
        <v>2</v>
      </c>
      <c r="AE93" s="16">
        <f t="shared" si="25"/>
        <v>1</v>
      </c>
      <c r="AF93" s="16">
        <f t="shared" si="25"/>
        <v>4</v>
      </c>
      <c r="AG93" s="16">
        <f t="shared" si="25"/>
        <v>2</v>
      </c>
      <c r="AH93" s="16">
        <f t="shared" si="25"/>
        <v>0</v>
      </c>
      <c r="AI93" s="16">
        <f t="shared" si="25"/>
        <v>0</v>
      </c>
      <c r="AJ93" s="17"/>
    </row>
    <row r="94" spans="2:36">
      <c r="B94" s="18" t="s">
        <v>68</v>
      </c>
      <c r="C94" s="16"/>
      <c r="D94" s="16"/>
      <c r="E94" s="16">
        <f>E69</f>
        <v>0</v>
      </c>
      <c r="F94" s="16">
        <f t="shared" ref="F94:AI94" si="26">F69</f>
        <v>0</v>
      </c>
      <c r="G94" s="16">
        <f t="shared" si="26"/>
        <v>0</v>
      </c>
      <c r="H94" s="16">
        <f t="shared" si="26"/>
        <v>10</v>
      </c>
      <c r="I94" s="16">
        <f t="shared" si="26"/>
        <v>12</v>
      </c>
      <c r="J94" s="16">
        <f t="shared" si="26"/>
        <v>10</v>
      </c>
      <c r="K94" s="16">
        <f t="shared" si="26"/>
        <v>0</v>
      </c>
      <c r="L94" s="16">
        <f t="shared" si="26"/>
        <v>0</v>
      </c>
      <c r="M94" s="16">
        <f t="shared" si="26"/>
        <v>0</v>
      </c>
      <c r="N94" s="16">
        <f t="shared" si="26"/>
        <v>0</v>
      </c>
      <c r="O94" s="16">
        <f t="shared" si="26"/>
        <v>11</v>
      </c>
      <c r="P94" s="16">
        <f t="shared" si="26"/>
        <v>14</v>
      </c>
      <c r="Q94" s="16">
        <f t="shared" si="26"/>
        <v>8</v>
      </c>
      <c r="R94" s="16">
        <f t="shared" si="26"/>
        <v>7</v>
      </c>
      <c r="S94" s="16">
        <f t="shared" si="26"/>
        <v>10</v>
      </c>
      <c r="T94" s="16">
        <f t="shared" si="26"/>
        <v>9</v>
      </c>
      <c r="U94" s="16">
        <f t="shared" si="26"/>
        <v>0</v>
      </c>
      <c r="V94" s="16">
        <f t="shared" si="26"/>
        <v>0</v>
      </c>
      <c r="W94" s="16">
        <f t="shared" si="26"/>
        <v>0</v>
      </c>
      <c r="X94" s="16">
        <f t="shared" si="26"/>
        <v>0</v>
      </c>
      <c r="Y94" s="16">
        <f t="shared" si="26"/>
        <v>0</v>
      </c>
      <c r="Z94" s="16">
        <f t="shared" si="26"/>
        <v>0</v>
      </c>
      <c r="AA94" s="16">
        <f t="shared" si="26"/>
        <v>0</v>
      </c>
      <c r="AB94" s="16">
        <f t="shared" si="26"/>
        <v>0</v>
      </c>
      <c r="AC94" s="16">
        <f t="shared" si="26"/>
        <v>0</v>
      </c>
      <c r="AD94" s="16">
        <f t="shared" si="26"/>
        <v>14</v>
      </c>
      <c r="AE94" s="16">
        <f t="shared" si="26"/>
        <v>0</v>
      </c>
      <c r="AF94" s="16">
        <f t="shared" si="26"/>
        <v>11</v>
      </c>
      <c r="AG94" s="16">
        <f t="shared" si="26"/>
        <v>9</v>
      </c>
      <c r="AH94" s="16">
        <f t="shared" si="26"/>
        <v>0</v>
      </c>
      <c r="AI94" s="16">
        <f t="shared" si="26"/>
        <v>0</v>
      </c>
      <c r="AJ94" s="17"/>
    </row>
    <row r="95" spans="2:36">
      <c r="B95" s="18" t="s">
        <v>96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7"/>
    </row>
    <row r="96" spans="2:36">
      <c r="B96" s="18" t="s">
        <v>69</v>
      </c>
      <c r="C96" s="16"/>
      <c r="D96" s="16"/>
      <c r="E96" s="16">
        <f>E70</f>
        <v>0</v>
      </c>
      <c r="F96" s="16">
        <f t="shared" ref="F96:AI96" si="27">F70</f>
        <v>0</v>
      </c>
      <c r="G96" s="16">
        <f t="shared" si="27"/>
        <v>0</v>
      </c>
      <c r="H96" s="16">
        <f t="shared" si="27"/>
        <v>-1</v>
      </c>
      <c r="I96" s="16">
        <f t="shared" si="27"/>
        <v>0</v>
      </c>
      <c r="J96" s="16">
        <f t="shared" si="27"/>
        <v>1</v>
      </c>
      <c r="K96" s="16">
        <f t="shared" si="27"/>
        <v>0</v>
      </c>
      <c r="L96" s="16">
        <f t="shared" si="27"/>
        <v>0</v>
      </c>
      <c r="M96" s="16">
        <f t="shared" si="27"/>
        <v>0</v>
      </c>
      <c r="N96" s="16">
        <f t="shared" si="27"/>
        <v>0</v>
      </c>
      <c r="O96" s="16">
        <f t="shared" si="27"/>
        <v>1</v>
      </c>
      <c r="P96" s="16">
        <f t="shared" si="27"/>
        <v>1</v>
      </c>
      <c r="Q96" s="16">
        <f t="shared" si="27"/>
        <v>0</v>
      </c>
      <c r="R96" s="16">
        <f t="shared" si="27"/>
        <v>1</v>
      </c>
      <c r="S96" s="16">
        <f t="shared" si="27"/>
        <v>0</v>
      </c>
      <c r="T96" s="16">
        <f t="shared" si="27"/>
        <v>1</v>
      </c>
      <c r="U96" s="16">
        <f t="shared" si="27"/>
        <v>0</v>
      </c>
      <c r="V96" s="16">
        <f t="shared" si="27"/>
        <v>0</v>
      </c>
      <c r="W96" s="16">
        <f t="shared" si="27"/>
        <v>0</v>
      </c>
      <c r="X96" s="16">
        <f t="shared" si="27"/>
        <v>0</v>
      </c>
      <c r="Y96" s="16">
        <f t="shared" si="27"/>
        <v>0</v>
      </c>
      <c r="Z96" s="16">
        <f t="shared" si="27"/>
        <v>0</v>
      </c>
      <c r="AA96" s="16">
        <f t="shared" si="27"/>
        <v>0</v>
      </c>
      <c r="AB96" s="16">
        <f t="shared" si="27"/>
        <v>0</v>
      </c>
      <c r="AC96" s="16">
        <f t="shared" si="27"/>
        <v>0</v>
      </c>
      <c r="AD96" s="16">
        <f t="shared" si="27"/>
        <v>2</v>
      </c>
      <c r="AE96" s="16">
        <f t="shared" si="27"/>
        <v>0</v>
      </c>
      <c r="AF96" s="16">
        <f t="shared" si="27"/>
        <v>1</v>
      </c>
      <c r="AG96" s="16">
        <f t="shared" si="27"/>
        <v>0</v>
      </c>
      <c r="AH96" s="16">
        <f t="shared" si="27"/>
        <v>0</v>
      </c>
      <c r="AI96" s="16">
        <f t="shared" si="27"/>
        <v>0</v>
      </c>
      <c r="AJ96" s="17"/>
    </row>
    <row r="97" spans="1:36">
      <c r="A97" s="3" t="s">
        <v>120</v>
      </c>
      <c r="B97" s="15" t="s">
        <v>72</v>
      </c>
      <c r="C97" s="16"/>
      <c r="D97" s="16"/>
      <c r="E97" s="16">
        <f>SUM(E98:E99)</f>
        <v>0</v>
      </c>
      <c r="F97" s="16">
        <f t="shared" ref="F97:AI97" si="28">SUM(F98:F99)</f>
        <v>0</v>
      </c>
      <c r="G97" s="16">
        <f t="shared" si="28"/>
        <v>0</v>
      </c>
      <c r="H97" s="16">
        <f t="shared" si="28"/>
        <v>-45</v>
      </c>
      <c r="I97" s="16">
        <f t="shared" si="28"/>
        <v>31</v>
      </c>
      <c r="J97" s="16">
        <f t="shared" si="28"/>
        <v>-5</v>
      </c>
      <c r="K97" s="16">
        <f t="shared" si="28"/>
        <v>0</v>
      </c>
      <c r="L97" s="16">
        <f t="shared" si="28"/>
        <v>0</v>
      </c>
      <c r="M97" s="16">
        <f t="shared" si="28"/>
        <v>-71</v>
      </c>
      <c r="N97" s="16">
        <f t="shared" si="28"/>
        <v>0</v>
      </c>
      <c r="O97" s="16">
        <f t="shared" si="28"/>
        <v>-37</v>
      </c>
      <c r="P97" s="16">
        <f t="shared" si="28"/>
        <v>-48.176943300218298</v>
      </c>
      <c r="Q97" s="16">
        <f t="shared" si="28"/>
        <v>-28.438596784996651</v>
      </c>
      <c r="R97" s="16">
        <f t="shared" si="28"/>
        <v>-18.144500144885427</v>
      </c>
      <c r="S97" s="16">
        <f t="shared" si="28"/>
        <v>12.018462732919067</v>
      </c>
      <c r="T97" s="16">
        <f t="shared" si="28"/>
        <v>-47.211342155009405</v>
      </c>
      <c r="U97" s="16">
        <f t="shared" si="28"/>
        <v>0</v>
      </c>
      <c r="V97" s="16">
        <f t="shared" si="28"/>
        <v>0</v>
      </c>
      <c r="W97" s="16">
        <f t="shared" si="28"/>
        <v>0</v>
      </c>
      <c r="X97" s="16">
        <f t="shared" si="28"/>
        <v>0</v>
      </c>
      <c r="Y97" s="16">
        <f t="shared" si="28"/>
        <v>0</v>
      </c>
      <c r="Z97" s="16">
        <f t="shared" si="28"/>
        <v>0</v>
      </c>
      <c r="AA97" s="16">
        <f t="shared" si="28"/>
        <v>0</v>
      </c>
      <c r="AB97" s="16">
        <f t="shared" si="28"/>
        <v>0</v>
      </c>
      <c r="AC97" s="16">
        <f t="shared" si="28"/>
        <v>0</v>
      </c>
      <c r="AD97" s="16">
        <f t="shared" si="28"/>
        <v>-25</v>
      </c>
      <c r="AE97" s="16">
        <f t="shared" si="28"/>
        <v>-15.801819986764041</v>
      </c>
      <c r="AF97" s="16">
        <f t="shared" si="28"/>
        <v>-18.740195016250532</v>
      </c>
      <c r="AG97" s="16">
        <f t="shared" si="28"/>
        <v>14.333333333333233</v>
      </c>
      <c r="AH97" s="16">
        <f t="shared" si="28"/>
        <v>0</v>
      </c>
      <c r="AI97" s="16">
        <f t="shared" si="28"/>
        <v>0</v>
      </c>
      <c r="AJ97" s="17">
        <f>SUM(E97:P97)</f>
        <v>-175.17694330021828</v>
      </c>
    </row>
    <row r="98" spans="1:36">
      <c r="B98" s="18" t="s">
        <v>73</v>
      </c>
      <c r="C98" s="16"/>
      <c r="D98" s="16"/>
      <c r="E98" s="16">
        <f>E60-E61-E62-E63</f>
        <v>0</v>
      </c>
      <c r="F98" s="16">
        <f t="shared" ref="F98:AI98" si="29">F60-F61-F62-F63</f>
        <v>0</v>
      </c>
      <c r="G98" s="16">
        <f t="shared" si="29"/>
        <v>0</v>
      </c>
      <c r="H98" s="16">
        <f t="shared" si="29"/>
        <v>-80.800000000001091</v>
      </c>
      <c r="I98" s="16">
        <f t="shared" si="29"/>
        <v>-33.599999999998545</v>
      </c>
      <c r="J98" s="16">
        <f t="shared" si="29"/>
        <v>-27.600000000000364</v>
      </c>
      <c r="K98" s="16">
        <f t="shared" si="29"/>
        <v>0</v>
      </c>
      <c r="L98" s="16">
        <f t="shared" si="29"/>
        <v>0</v>
      </c>
      <c r="M98" s="16">
        <f t="shared" si="29"/>
        <v>-71</v>
      </c>
      <c r="N98" s="16">
        <f t="shared" si="29"/>
        <v>0</v>
      </c>
      <c r="O98" s="16">
        <f t="shared" si="29"/>
        <v>-75</v>
      </c>
      <c r="P98" s="16">
        <f t="shared" si="29"/>
        <v>-75.700000000000728</v>
      </c>
      <c r="Q98" s="16">
        <f t="shared" si="29"/>
        <v>-58</v>
      </c>
      <c r="R98" s="16">
        <f t="shared" si="29"/>
        <v>-42.899999999999636</v>
      </c>
      <c r="S98" s="16">
        <f t="shared" si="29"/>
        <v>6.2999999999992724</v>
      </c>
      <c r="T98" s="16">
        <f t="shared" si="29"/>
        <v>-54.899999999999636</v>
      </c>
      <c r="U98" s="16">
        <f t="shared" si="29"/>
        <v>0</v>
      </c>
      <c r="V98" s="16">
        <f t="shared" si="29"/>
        <v>0</v>
      </c>
      <c r="W98" s="16">
        <f t="shared" si="29"/>
        <v>0</v>
      </c>
      <c r="X98" s="16">
        <f t="shared" si="29"/>
        <v>0</v>
      </c>
      <c r="Y98" s="16">
        <f t="shared" si="29"/>
        <v>0</v>
      </c>
      <c r="Z98" s="16">
        <f t="shared" si="29"/>
        <v>0</v>
      </c>
      <c r="AA98" s="16">
        <f t="shared" si="29"/>
        <v>0</v>
      </c>
      <c r="AB98" s="16">
        <f t="shared" si="29"/>
        <v>0</v>
      </c>
      <c r="AC98" s="16">
        <f t="shared" si="29"/>
        <v>0</v>
      </c>
      <c r="AD98" s="16">
        <f t="shared" si="29"/>
        <v>-25</v>
      </c>
      <c r="AE98" s="16">
        <f t="shared" si="29"/>
        <v>-19.100000000000364</v>
      </c>
      <c r="AF98" s="16">
        <f t="shared" si="29"/>
        <v>-24.199999999998909</v>
      </c>
      <c r="AG98" s="16">
        <f t="shared" si="29"/>
        <v>-5.6000000000003638</v>
      </c>
      <c r="AH98" s="16">
        <f t="shared" si="29"/>
        <v>0</v>
      </c>
      <c r="AI98" s="16">
        <f t="shared" si="29"/>
        <v>0</v>
      </c>
      <c r="AJ98" s="17"/>
    </row>
    <row r="99" spans="1:36">
      <c r="B99" s="18" t="s">
        <v>74</v>
      </c>
      <c r="C99" s="36">
        <v>0.75</v>
      </c>
      <c r="D99" s="16"/>
      <c r="E99" s="16">
        <f>E61-E103</f>
        <v>0</v>
      </c>
      <c r="F99" s="16">
        <f t="shared" ref="F99:AI99" si="30">F61-F103</f>
        <v>0</v>
      </c>
      <c r="G99" s="16">
        <f t="shared" si="30"/>
        <v>0</v>
      </c>
      <c r="H99" s="16">
        <f t="shared" si="30"/>
        <v>35.800000000001091</v>
      </c>
      <c r="I99" s="16">
        <f t="shared" si="30"/>
        <v>64.599999999998545</v>
      </c>
      <c r="J99" s="16">
        <f t="shared" si="30"/>
        <v>22.600000000000364</v>
      </c>
      <c r="K99" s="16">
        <f t="shared" si="30"/>
        <v>0</v>
      </c>
      <c r="L99" s="16">
        <f t="shared" si="30"/>
        <v>0</v>
      </c>
      <c r="M99" s="16">
        <f t="shared" si="30"/>
        <v>0</v>
      </c>
      <c r="N99" s="16">
        <f t="shared" si="30"/>
        <v>0</v>
      </c>
      <c r="O99" s="16">
        <f t="shared" si="30"/>
        <v>38</v>
      </c>
      <c r="P99" s="16">
        <f t="shared" si="30"/>
        <v>27.52305669978243</v>
      </c>
      <c r="Q99" s="16">
        <f t="shared" si="30"/>
        <v>29.561403215003349</v>
      </c>
      <c r="R99" s="16">
        <f t="shared" si="30"/>
        <v>24.755499855114209</v>
      </c>
      <c r="S99" s="16">
        <f t="shared" si="30"/>
        <v>5.7184627329197948</v>
      </c>
      <c r="T99" s="16">
        <f t="shared" si="30"/>
        <v>7.6886578449902334</v>
      </c>
      <c r="U99" s="16">
        <f t="shared" si="30"/>
        <v>0</v>
      </c>
      <c r="V99" s="16">
        <f t="shared" si="30"/>
        <v>0</v>
      </c>
      <c r="W99" s="16">
        <f t="shared" si="30"/>
        <v>0</v>
      </c>
      <c r="X99" s="16">
        <f t="shared" si="30"/>
        <v>0</v>
      </c>
      <c r="Y99" s="16">
        <f t="shared" si="30"/>
        <v>0</v>
      </c>
      <c r="Z99" s="16">
        <f t="shared" si="30"/>
        <v>0</v>
      </c>
      <c r="AA99" s="16">
        <f t="shared" si="30"/>
        <v>0</v>
      </c>
      <c r="AB99" s="16">
        <f t="shared" si="30"/>
        <v>0</v>
      </c>
      <c r="AC99" s="16">
        <f t="shared" si="30"/>
        <v>0</v>
      </c>
      <c r="AD99" s="16">
        <f t="shared" si="30"/>
        <v>0</v>
      </c>
      <c r="AE99" s="16">
        <f t="shared" si="30"/>
        <v>3.2981800132363226</v>
      </c>
      <c r="AF99" s="16">
        <f t="shared" si="30"/>
        <v>5.4598049837483771</v>
      </c>
      <c r="AG99" s="16">
        <f t="shared" si="30"/>
        <v>19.933333333333596</v>
      </c>
      <c r="AH99" s="16">
        <f t="shared" si="30"/>
        <v>0</v>
      </c>
      <c r="AI99" s="16">
        <f t="shared" si="30"/>
        <v>0</v>
      </c>
      <c r="AJ99" s="17"/>
    </row>
    <row r="100" spans="1:36">
      <c r="B100" s="15" t="s">
        <v>75</v>
      </c>
      <c r="C100" s="16"/>
      <c r="D100" s="16"/>
      <c r="E100" s="16">
        <f>SUM(E101:E103)</f>
        <v>0</v>
      </c>
      <c r="F100" s="16">
        <f t="shared" ref="F100:AI100" si="31">SUM(F101:F103)</f>
        <v>0</v>
      </c>
      <c r="G100" s="16">
        <f t="shared" si="31"/>
        <v>0</v>
      </c>
      <c r="H100" s="16">
        <f t="shared" si="31"/>
        <v>46</v>
      </c>
      <c r="I100" s="16">
        <f t="shared" si="31"/>
        <v>38</v>
      </c>
      <c r="J100" s="16">
        <f t="shared" si="31"/>
        <v>35</v>
      </c>
      <c r="K100" s="16">
        <f t="shared" si="31"/>
        <v>0</v>
      </c>
      <c r="L100" s="16">
        <f t="shared" si="31"/>
        <v>0</v>
      </c>
      <c r="M100" s="16">
        <f t="shared" si="31"/>
        <v>71</v>
      </c>
      <c r="N100" s="16">
        <f t="shared" si="31"/>
        <v>0</v>
      </c>
      <c r="O100" s="16">
        <f t="shared" si="31"/>
        <v>38</v>
      </c>
      <c r="P100" s="16">
        <f t="shared" si="31"/>
        <v>92.176943300218298</v>
      </c>
      <c r="Q100" s="16">
        <f t="shared" si="31"/>
        <v>85.438596784996648</v>
      </c>
      <c r="R100" s="16">
        <f t="shared" si="31"/>
        <v>94.144500144885427</v>
      </c>
      <c r="S100" s="16">
        <f t="shared" si="31"/>
        <v>32.981537267080931</v>
      </c>
      <c r="T100" s="16">
        <f t="shared" si="31"/>
        <v>48.211342155009405</v>
      </c>
      <c r="U100" s="16">
        <f t="shared" si="31"/>
        <v>0</v>
      </c>
      <c r="V100" s="16">
        <f t="shared" si="31"/>
        <v>0</v>
      </c>
      <c r="W100" s="16">
        <f t="shared" si="31"/>
        <v>0</v>
      </c>
      <c r="X100" s="16">
        <f t="shared" si="31"/>
        <v>0</v>
      </c>
      <c r="Y100" s="16">
        <f t="shared" si="31"/>
        <v>0</v>
      </c>
      <c r="Z100" s="16">
        <f t="shared" si="31"/>
        <v>0</v>
      </c>
      <c r="AA100" s="16">
        <f t="shared" si="31"/>
        <v>0</v>
      </c>
      <c r="AB100" s="16">
        <f t="shared" si="31"/>
        <v>0</v>
      </c>
      <c r="AC100" s="16">
        <f t="shared" si="31"/>
        <v>0</v>
      </c>
      <c r="AD100" s="16">
        <f t="shared" si="31"/>
        <v>26</v>
      </c>
      <c r="AE100" s="16">
        <f t="shared" si="31"/>
        <v>19.801819986764041</v>
      </c>
      <c r="AF100" s="16">
        <f t="shared" si="31"/>
        <v>68.740195016250539</v>
      </c>
      <c r="AG100" s="16">
        <f t="shared" si="31"/>
        <v>52.666666666666771</v>
      </c>
      <c r="AH100" s="16">
        <f t="shared" si="31"/>
        <v>0</v>
      </c>
      <c r="AI100" s="16">
        <f t="shared" si="31"/>
        <v>0</v>
      </c>
      <c r="AJ100" s="17"/>
    </row>
    <row r="101" spans="1:36">
      <c r="B101" s="18" t="s">
        <v>66</v>
      </c>
      <c r="C101" s="16"/>
      <c r="D101" s="16"/>
      <c r="E101" s="16">
        <f>E62</f>
        <v>0</v>
      </c>
      <c r="F101" s="16">
        <f t="shared" ref="F101:AI102" si="32">F62</f>
        <v>0</v>
      </c>
      <c r="G101" s="16">
        <f t="shared" si="32"/>
        <v>0</v>
      </c>
      <c r="H101" s="16">
        <f t="shared" si="32"/>
        <v>9</v>
      </c>
      <c r="I101" s="16">
        <f t="shared" si="32"/>
        <v>10</v>
      </c>
      <c r="J101" s="16">
        <f t="shared" si="32"/>
        <v>5</v>
      </c>
      <c r="K101" s="16">
        <f t="shared" si="32"/>
        <v>0</v>
      </c>
      <c r="L101" s="16">
        <f t="shared" si="32"/>
        <v>0</v>
      </c>
      <c r="M101" s="16">
        <f t="shared" si="32"/>
        <v>71</v>
      </c>
      <c r="N101" s="16">
        <f t="shared" si="32"/>
        <v>0</v>
      </c>
      <c r="O101" s="16">
        <f t="shared" si="32"/>
        <v>0</v>
      </c>
      <c r="P101" s="16">
        <f t="shared" si="32"/>
        <v>18</v>
      </c>
      <c r="Q101" s="16">
        <f t="shared" si="32"/>
        <v>14</v>
      </c>
      <c r="R101" s="16">
        <f t="shared" si="32"/>
        <v>17</v>
      </c>
      <c r="S101" s="16">
        <f t="shared" si="32"/>
        <v>1</v>
      </c>
      <c r="T101" s="16">
        <f t="shared" si="32"/>
        <v>0</v>
      </c>
      <c r="U101" s="16">
        <f t="shared" si="32"/>
        <v>0</v>
      </c>
      <c r="V101" s="16">
        <f t="shared" si="32"/>
        <v>0</v>
      </c>
      <c r="W101" s="16">
        <f t="shared" si="32"/>
        <v>0</v>
      </c>
      <c r="X101" s="16">
        <f t="shared" si="32"/>
        <v>0</v>
      </c>
      <c r="Y101" s="16">
        <f t="shared" si="32"/>
        <v>0</v>
      </c>
      <c r="Z101" s="16">
        <f t="shared" si="32"/>
        <v>0</v>
      </c>
      <c r="AA101" s="16">
        <f t="shared" si="32"/>
        <v>0</v>
      </c>
      <c r="AB101" s="16">
        <f t="shared" si="32"/>
        <v>0</v>
      </c>
      <c r="AC101" s="16">
        <f t="shared" si="32"/>
        <v>0</v>
      </c>
      <c r="AD101" s="16">
        <f t="shared" si="32"/>
        <v>0</v>
      </c>
      <c r="AE101" s="16">
        <f t="shared" si="32"/>
        <v>1</v>
      </c>
      <c r="AF101" s="16">
        <f t="shared" si="32"/>
        <v>8</v>
      </c>
      <c r="AG101" s="16">
        <f t="shared" si="32"/>
        <v>1</v>
      </c>
      <c r="AH101" s="16">
        <f t="shared" si="32"/>
        <v>0</v>
      </c>
      <c r="AI101" s="16">
        <f t="shared" si="32"/>
        <v>0</v>
      </c>
      <c r="AJ101" s="17"/>
    </row>
    <row r="102" spans="1:36">
      <c r="B102" s="18" t="s">
        <v>67</v>
      </c>
      <c r="C102" s="16"/>
      <c r="D102" s="16"/>
      <c r="E102" s="16">
        <f>E63</f>
        <v>0</v>
      </c>
      <c r="F102" s="16">
        <f t="shared" si="32"/>
        <v>0</v>
      </c>
      <c r="G102" s="16">
        <f t="shared" si="32"/>
        <v>0</v>
      </c>
      <c r="H102" s="16">
        <f t="shared" si="32"/>
        <v>37</v>
      </c>
      <c r="I102" s="16">
        <f t="shared" si="32"/>
        <v>28</v>
      </c>
      <c r="J102" s="16">
        <f t="shared" si="32"/>
        <v>30</v>
      </c>
      <c r="K102" s="16">
        <f t="shared" si="32"/>
        <v>0</v>
      </c>
      <c r="L102" s="16">
        <f t="shared" si="32"/>
        <v>0</v>
      </c>
      <c r="M102" s="16">
        <f t="shared" si="32"/>
        <v>0</v>
      </c>
      <c r="N102" s="16">
        <f t="shared" si="32"/>
        <v>0</v>
      </c>
      <c r="O102" s="16">
        <f t="shared" si="32"/>
        <v>38</v>
      </c>
      <c r="P102" s="16">
        <f t="shared" si="32"/>
        <v>62</v>
      </c>
      <c r="Q102" s="16">
        <f t="shared" si="32"/>
        <v>59</v>
      </c>
      <c r="R102" s="16">
        <f t="shared" si="32"/>
        <v>66</v>
      </c>
      <c r="S102" s="16">
        <f t="shared" si="32"/>
        <v>30</v>
      </c>
      <c r="T102" s="16">
        <f t="shared" si="32"/>
        <v>47</v>
      </c>
      <c r="U102" s="16">
        <f t="shared" si="32"/>
        <v>0</v>
      </c>
      <c r="V102" s="16">
        <f t="shared" si="32"/>
        <v>0</v>
      </c>
      <c r="W102" s="16">
        <f t="shared" si="32"/>
        <v>0</v>
      </c>
      <c r="X102" s="16">
        <f t="shared" si="32"/>
        <v>0</v>
      </c>
      <c r="Y102" s="16">
        <f t="shared" si="32"/>
        <v>0</v>
      </c>
      <c r="Z102" s="16">
        <f t="shared" si="32"/>
        <v>0</v>
      </c>
      <c r="AA102" s="16">
        <f t="shared" si="32"/>
        <v>0</v>
      </c>
      <c r="AB102" s="16">
        <f t="shared" si="32"/>
        <v>0</v>
      </c>
      <c r="AC102" s="16">
        <f t="shared" si="32"/>
        <v>0</v>
      </c>
      <c r="AD102" s="16">
        <f t="shared" si="32"/>
        <v>26</v>
      </c>
      <c r="AE102" s="16">
        <f t="shared" si="32"/>
        <v>0</v>
      </c>
      <c r="AF102" s="16">
        <f t="shared" si="32"/>
        <v>44</v>
      </c>
      <c r="AG102" s="16">
        <f t="shared" si="32"/>
        <v>44</v>
      </c>
      <c r="AH102" s="16">
        <f t="shared" si="32"/>
        <v>0</v>
      </c>
      <c r="AI102" s="16">
        <f t="shared" si="32"/>
        <v>0</v>
      </c>
      <c r="AJ102" s="17"/>
    </row>
    <row r="103" spans="1:36">
      <c r="B103" s="18" t="s">
        <v>76</v>
      </c>
      <c r="C103" s="36"/>
      <c r="D103" s="16"/>
      <c r="E103" s="16">
        <f>SUM(E104:E106)</f>
        <v>0</v>
      </c>
      <c r="F103" s="16">
        <f t="shared" ref="F103:AI103" si="33">SUM(F104:F106)</f>
        <v>0</v>
      </c>
      <c r="G103" s="16">
        <f t="shared" si="33"/>
        <v>0</v>
      </c>
      <c r="H103" s="16">
        <f t="shared" si="33"/>
        <v>0</v>
      </c>
      <c r="I103" s="16">
        <f t="shared" si="33"/>
        <v>0</v>
      </c>
      <c r="J103" s="16">
        <f t="shared" si="33"/>
        <v>0</v>
      </c>
      <c r="K103" s="16">
        <f t="shared" si="33"/>
        <v>0</v>
      </c>
      <c r="L103" s="16">
        <f t="shared" si="33"/>
        <v>0</v>
      </c>
      <c r="M103" s="16">
        <f t="shared" si="33"/>
        <v>0</v>
      </c>
      <c r="N103" s="16">
        <f t="shared" si="33"/>
        <v>0</v>
      </c>
      <c r="O103" s="16">
        <f t="shared" si="33"/>
        <v>0</v>
      </c>
      <c r="P103" s="16">
        <f t="shared" si="33"/>
        <v>12.1769433002183</v>
      </c>
      <c r="Q103" s="16">
        <f t="shared" si="33"/>
        <v>12.438596784996651</v>
      </c>
      <c r="R103" s="16">
        <f t="shared" si="33"/>
        <v>11.144500144885429</v>
      </c>
      <c r="S103" s="16">
        <f t="shared" si="33"/>
        <v>1.9815372670809328</v>
      </c>
      <c r="T103" s="16">
        <f t="shared" si="33"/>
        <v>1.2113421550094023</v>
      </c>
      <c r="U103" s="16">
        <f t="shared" si="33"/>
        <v>0</v>
      </c>
      <c r="V103" s="16">
        <f t="shared" si="33"/>
        <v>0</v>
      </c>
      <c r="W103" s="16">
        <f t="shared" si="33"/>
        <v>0</v>
      </c>
      <c r="X103" s="16">
        <f t="shared" si="33"/>
        <v>0</v>
      </c>
      <c r="Y103" s="16">
        <f t="shared" si="33"/>
        <v>0</v>
      </c>
      <c r="Z103" s="16">
        <f t="shared" si="33"/>
        <v>0</v>
      </c>
      <c r="AA103" s="16">
        <f t="shared" si="33"/>
        <v>0</v>
      </c>
      <c r="AB103" s="16">
        <f t="shared" si="33"/>
        <v>0</v>
      </c>
      <c r="AC103" s="16">
        <f t="shared" si="33"/>
        <v>0</v>
      </c>
      <c r="AD103" s="16">
        <f t="shared" si="33"/>
        <v>0</v>
      </c>
      <c r="AE103" s="16">
        <f t="shared" si="33"/>
        <v>18.801819986764041</v>
      </c>
      <c r="AF103" s="16">
        <f t="shared" si="33"/>
        <v>16.740195016250532</v>
      </c>
      <c r="AG103" s="16">
        <f t="shared" si="33"/>
        <v>7.6666666666667682</v>
      </c>
      <c r="AH103" s="16">
        <f t="shared" si="33"/>
        <v>0</v>
      </c>
      <c r="AI103" s="16">
        <f t="shared" si="33"/>
        <v>0</v>
      </c>
      <c r="AJ103" s="17"/>
    </row>
    <row r="104" spans="1:36">
      <c r="B104" s="40" t="s">
        <v>117</v>
      </c>
      <c r="C104" s="36"/>
      <c r="D104" s="16"/>
      <c r="E104" s="16">
        <f>IFERROR(('[1]FEBRUARI 2019'!D$89/'[1]FEBRUARI 2019'!D$86)*E61,0)</f>
        <v>0</v>
      </c>
      <c r="F104" s="16">
        <f>IFERROR(('[1]FEBRUARI 2019'!E$89/'[1]FEBRUARI 2019'!E$86)*F61,0)</f>
        <v>0</v>
      </c>
      <c r="G104" s="16">
        <f>IFERROR(('[1]FEBRUARI 2019'!F$89/'[1]FEBRUARI 2019'!F$86)*G61,0)</f>
        <v>0</v>
      </c>
      <c r="H104" s="16">
        <f>IFERROR(('[1]FEBRUARI 2019'!G$89/'[1]FEBRUARI 2019'!G$86)*H61,0)</f>
        <v>0</v>
      </c>
      <c r="I104" s="16">
        <f>IFERROR(('[1]FEBRUARI 2019'!H$89/'[1]FEBRUARI 2019'!H$86)*I61,0)</f>
        <v>0</v>
      </c>
      <c r="J104" s="16">
        <f>IFERROR(('[1]FEBRUARI 2019'!I$89/'[1]FEBRUARI 2019'!I$86)*J61,0)</f>
        <v>0</v>
      </c>
      <c r="K104" s="16">
        <f>IFERROR(('[1]FEBRUARI 2019'!J$89/'[1]FEBRUARI 2019'!J$86)*K61,0)</f>
        <v>0</v>
      </c>
      <c r="L104" s="16">
        <f>IFERROR(('[1]FEBRUARI 2019'!K$89/'[1]FEBRUARI 2019'!K$86)*L61,0)</f>
        <v>0</v>
      </c>
      <c r="M104" s="16">
        <f>IFERROR(('[1]FEBRUARI 2019'!L$89/'[1]FEBRUARI 2019'!L$86)*M61,0)</f>
        <v>0</v>
      </c>
      <c r="N104" s="16">
        <f>IFERROR(('[1]FEBRUARI 2019'!M$89/'[1]FEBRUARI 2019'!M$86)*N61,0)</f>
        <v>0</v>
      </c>
      <c r="O104" s="16">
        <f>IFERROR(('[1]FEBRUARI 2019'!N$89/'[1]FEBRUARI 2019'!N$86)*O61,0)</f>
        <v>0</v>
      </c>
      <c r="P104" s="16">
        <f>IFERROR(('[1]FEBRUARI 2019'!O$89/'[1]FEBRUARI 2019'!O$86)*P61,0)</f>
        <v>11.332825296825989</v>
      </c>
      <c r="Q104" s="16">
        <f>IFERROR(('[1]FEBRUARI 2019'!P$89/'[1]FEBRUARI 2019'!P$86)*Q61,0)</f>
        <v>11.288730743469525</v>
      </c>
      <c r="R104" s="16">
        <f>IFERROR(('[1]FEBRUARI 2019'!Q$89/'[1]FEBRUARI 2019'!Q$86)*R61,0)</f>
        <v>9.1471660388292335</v>
      </c>
      <c r="S104" s="16">
        <f>IFERROR(('[1]FEBRUARI 2019'!R$89/'[1]FEBRUARI 2019'!R$86)*S61,0)</f>
        <v>1.8124378881989291</v>
      </c>
      <c r="T104" s="16">
        <f>IFERROR(('[1]FEBRUARI 2019'!S$89/'[1]FEBRUARI 2019'!S$86)*T61,0)</f>
        <v>0</v>
      </c>
      <c r="U104" s="16">
        <f>IFERROR(('[1]FEBRUARI 2019'!T$89/'[1]FEBRUARI 2019'!T$86)*U61,0)</f>
        <v>0</v>
      </c>
      <c r="V104" s="16">
        <f>IFERROR(('[1]FEBRUARI 2019'!U$89/'[1]FEBRUARI 2019'!U$86)*V61,0)</f>
        <v>0</v>
      </c>
      <c r="W104" s="16">
        <f>IFERROR(('[1]FEBRUARI 2019'!V$89/'[1]FEBRUARI 2019'!V$86)*W61,0)</f>
        <v>0</v>
      </c>
      <c r="X104" s="16">
        <f>IFERROR(('[1]FEBRUARI 2019'!W$89/'[1]FEBRUARI 2019'!W$86)*X61,0)</f>
        <v>0</v>
      </c>
      <c r="Y104" s="16">
        <f>IFERROR(('[1]FEBRUARI 2019'!X$89/'[1]FEBRUARI 2019'!X$86)*Y61,0)</f>
        <v>0</v>
      </c>
      <c r="Z104" s="16">
        <f>IFERROR(('[1]FEBRUARI 2019'!Y$89/'[1]FEBRUARI 2019'!Y$86)*Z61,0)</f>
        <v>0</v>
      </c>
      <c r="AA104" s="16">
        <f>IFERROR(('[1]FEBRUARI 2019'!Z$89/'[1]FEBRUARI 2019'!Z$86)*AA61,0)</f>
        <v>0</v>
      </c>
      <c r="AB104" s="16">
        <f>IFERROR(('[1]FEBRUARI 2019'!AA$89/'[1]FEBRUARI 2019'!AA$86)*AB61,0)</f>
        <v>0</v>
      </c>
      <c r="AC104" s="16">
        <f>IFERROR(('[1]FEBRUARI 2019'!AB$89/'[1]FEBRUARI 2019'!AB$86)*AC61,0)</f>
        <v>0</v>
      </c>
      <c r="AD104" s="16">
        <f>IFERROR(('[1]FEBRUARI 2019'!AC$89/'[1]FEBRUARI 2019'!AC$86)*AD61,0)</f>
        <v>0</v>
      </c>
      <c r="AE104" s="16">
        <f>IFERROR(('[1]FEBRUARI 2019'!AD$89/'[1]FEBRUARI 2019'!AD$86)*AE61,0)</f>
        <v>14.253110522832795</v>
      </c>
      <c r="AF104" s="16">
        <f>IFERROR(('[1]FEBRUARI 2019'!AE$89/'[1]FEBRUARI 2019'!AE$86)*AF61,0)</f>
        <v>14.190682556879041</v>
      </c>
      <c r="AG104" s="16">
        <f>IFERROR(('[1]FEBRUARI 2019'!AF$89/'[1]FEBRUARI 2019'!AF$86)*AG61,0)</f>
        <v>0</v>
      </c>
      <c r="AH104" s="16">
        <f>IFERROR(('[1]FEBRUARI 2019'!AG$89/'[1]FEBRUARI 2019'!AG$86)*AH61,0)</f>
        <v>0</v>
      </c>
      <c r="AI104" s="16">
        <f>IFERROR(('[1]FEBRUARI 2019'!AH$89/'[1]FEBRUARI 2019'!AH$86)*AI61,0)</f>
        <v>0</v>
      </c>
      <c r="AJ104" s="17"/>
    </row>
    <row r="105" spans="1:36">
      <c r="B105" s="40" t="s">
        <v>118</v>
      </c>
      <c r="C105" s="36"/>
      <c r="D105" s="16"/>
      <c r="E105" s="16">
        <f>IFERROR('[1]FEBRUARI 2019'!D$91/'[1]FEBRUARI 2019'!D$86*E61,0)</f>
        <v>0</v>
      </c>
      <c r="F105" s="16">
        <f>IFERROR('[1]FEBRUARI 2019'!E$91/'[1]FEBRUARI 2019'!E$86*F61,0)</f>
        <v>0</v>
      </c>
      <c r="G105" s="16">
        <f>IFERROR('[1]FEBRUARI 2019'!F$91/'[1]FEBRUARI 2019'!F$86*G61,0)</f>
        <v>0</v>
      </c>
      <c r="H105" s="16">
        <f>IFERROR('[1]FEBRUARI 2019'!G$91/'[1]FEBRUARI 2019'!G$86*H61,0)</f>
        <v>0</v>
      </c>
      <c r="I105" s="16">
        <f>IFERROR('[1]FEBRUARI 2019'!H$91/'[1]FEBRUARI 2019'!H$86*I61,0)</f>
        <v>0</v>
      </c>
      <c r="J105" s="16">
        <f>IFERROR('[1]FEBRUARI 2019'!I$91/'[1]FEBRUARI 2019'!I$86*J61,0)</f>
        <v>0</v>
      </c>
      <c r="K105" s="16">
        <f>IFERROR('[1]FEBRUARI 2019'!J$91/'[1]FEBRUARI 2019'!J$86*K61,0)</f>
        <v>0</v>
      </c>
      <c r="L105" s="16">
        <f>IFERROR('[1]FEBRUARI 2019'!K$91/'[1]FEBRUARI 2019'!K$86*L61,0)</f>
        <v>0</v>
      </c>
      <c r="M105" s="16">
        <f>IFERROR('[1]FEBRUARI 2019'!L$91/'[1]FEBRUARI 2019'!L$86*M61,0)</f>
        <v>0</v>
      </c>
      <c r="N105" s="16">
        <f>IFERROR('[1]FEBRUARI 2019'!M$91/'[1]FEBRUARI 2019'!M$86*N61,0)</f>
        <v>0</v>
      </c>
      <c r="O105" s="16">
        <f>IFERROR('[1]FEBRUARI 2019'!N$91/'[1]FEBRUARI 2019'!N$86*O61,0)</f>
        <v>0</v>
      </c>
      <c r="P105" s="16">
        <f>IFERROR('[1]FEBRUARI 2019'!O$91/'[1]FEBRUARI 2019'!O$86*P61,0)</f>
        <v>0.84411800339231013</v>
      </c>
      <c r="Q105" s="16">
        <f>IFERROR('[1]FEBRUARI 2019'!P$91/'[1]FEBRUARI 2019'!P$86*Q61,0)</f>
        <v>1.1498660415271267</v>
      </c>
      <c r="R105" s="16">
        <f>IFERROR('[1]FEBRUARI 2019'!Q$91/'[1]FEBRUARI 2019'!Q$86*R61,0)</f>
        <v>1.9973341060561953</v>
      </c>
      <c r="S105" s="16">
        <f>IFERROR('[1]FEBRUARI 2019'!R$91/'[1]FEBRUARI 2019'!R$86*S61,0)</f>
        <v>0.16909937888200358</v>
      </c>
      <c r="T105" s="16">
        <f>IFERROR('[1]FEBRUARI 2019'!S$91/'[1]FEBRUARI 2019'!S$86*T61,0)</f>
        <v>1.2113421550094023</v>
      </c>
      <c r="U105" s="16">
        <f>IFERROR('[1]FEBRUARI 2019'!T$91/'[1]FEBRUARI 2019'!T$86*U61,0)</f>
        <v>0</v>
      </c>
      <c r="V105" s="16">
        <f>IFERROR('[1]FEBRUARI 2019'!U$91/'[1]FEBRUARI 2019'!U$86*V61,0)</f>
        <v>0</v>
      </c>
      <c r="W105" s="16">
        <f>IFERROR('[1]FEBRUARI 2019'!V$91/'[1]FEBRUARI 2019'!V$86*W61,0)</f>
        <v>0</v>
      </c>
      <c r="X105" s="16">
        <f>IFERROR('[1]FEBRUARI 2019'!W$91/'[1]FEBRUARI 2019'!W$86*X61,0)</f>
        <v>0</v>
      </c>
      <c r="Y105" s="16">
        <f>IFERROR('[1]FEBRUARI 2019'!X$91/'[1]FEBRUARI 2019'!X$86*Y61,0)</f>
        <v>0</v>
      </c>
      <c r="Z105" s="16">
        <f>IFERROR('[1]FEBRUARI 2019'!Y$91/'[1]FEBRUARI 2019'!Y$86*Z61,0)</f>
        <v>0</v>
      </c>
      <c r="AA105" s="16">
        <f>IFERROR('[1]FEBRUARI 2019'!Z$91/'[1]FEBRUARI 2019'!Z$86*AA61,0)</f>
        <v>0</v>
      </c>
      <c r="AB105" s="16">
        <f>IFERROR('[1]FEBRUARI 2019'!AA$91/'[1]FEBRUARI 2019'!AA$86*AB61,0)</f>
        <v>0</v>
      </c>
      <c r="AC105" s="16">
        <f>IFERROR('[1]FEBRUARI 2019'!AB$91/'[1]FEBRUARI 2019'!AB$86*AC61,0)</f>
        <v>0</v>
      </c>
      <c r="AD105" s="16">
        <f>IFERROR('[1]FEBRUARI 2019'!AC$91/'[1]FEBRUARI 2019'!AC$86*AD61,0)</f>
        <v>0</v>
      </c>
      <c r="AE105" s="16">
        <f>IFERROR('[1]FEBRUARI 2019'!AD$91/'[1]FEBRUARI 2019'!AD$86*AE61,0)</f>
        <v>4.5487094639312469</v>
      </c>
      <c r="AF105" s="16">
        <f>IFERROR('[1]FEBRUARI 2019'!AE$91/'[1]FEBRUARI 2019'!AE$86*AF61,0)</f>
        <v>2.5495124593714888</v>
      </c>
      <c r="AG105" s="16">
        <f>IFERROR('[1]FEBRUARI 2019'!AF$91/'[1]FEBRUARI 2019'!AF$86*AG61,0)</f>
        <v>7.6666666666667682</v>
      </c>
      <c r="AH105" s="16">
        <f>IFERROR('[1]FEBRUARI 2019'!AG$91/'[1]FEBRUARI 2019'!AG$86*AH61,0)</f>
        <v>0</v>
      </c>
      <c r="AI105" s="16">
        <f>IFERROR('[1]FEBRUARI 2019'!AH$91/'[1]FEBRUARI 2019'!AH$86*AI61,0)</f>
        <v>0</v>
      </c>
      <c r="AJ105" s="17"/>
    </row>
    <row r="106" spans="1:36">
      <c r="B106" s="40" t="s">
        <v>119</v>
      </c>
      <c r="C106" s="36"/>
      <c r="D106" s="16"/>
      <c r="E106" s="16">
        <f>IFERROR('[1]FEBRUARI 2019'!D$876/'[1]FEBRUARI 2019'!D$86*E61,0)</f>
        <v>0</v>
      </c>
      <c r="F106" s="16">
        <f>IFERROR('[1]FEBRUARI 2019'!E$876/'[1]FEBRUARI 2019'!E$86*F61,0)</f>
        <v>0</v>
      </c>
      <c r="G106" s="16">
        <f>IFERROR('[1]FEBRUARI 2019'!F$876/'[1]FEBRUARI 2019'!F$86*G61,0)</f>
        <v>0</v>
      </c>
      <c r="H106" s="16">
        <f>IFERROR('[1]FEBRUARI 2019'!G$876/'[1]FEBRUARI 2019'!G$86*H61,0)</f>
        <v>0</v>
      </c>
      <c r="I106" s="16">
        <f>IFERROR('[1]FEBRUARI 2019'!H$876/'[1]FEBRUARI 2019'!H$86*I61,0)</f>
        <v>0</v>
      </c>
      <c r="J106" s="16">
        <f>IFERROR('[1]FEBRUARI 2019'!I$876/'[1]FEBRUARI 2019'!I$86*J61,0)</f>
        <v>0</v>
      </c>
      <c r="K106" s="16">
        <f>IFERROR('[1]FEBRUARI 2019'!J$876/'[1]FEBRUARI 2019'!J$86*K61,0)</f>
        <v>0</v>
      </c>
      <c r="L106" s="16">
        <f>IFERROR('[1]FEBRUARI 2019'!K$876/'[1]FEBRUARI 2019'!K$86*L61,0)</f>
        <v>0</v>
      </c>
      <c r="M106" s="16">
        <f>IFERROR('[1]FEBRUARI 2019'!L$876/'[1]FEBRUARI 2019'!L$86*M61,0)</f>
        <v>0</v>
      </c>
      <c r="N106" s="16">
        <f>IFERROR('[1]FEBRUARI 2019'!M$876/'[1]FEBRUARI 2019'!M$86*N61,0)</f>
        <v>0</v>
      </c>
      <c r="O106" s="16">
        <f>IFERROR('[1]FEBRUARI 2019'!N$876/'[1]FEBRUARI 2019'!N$86*O61,0)</f>
        <v>0</v>
      </c>
      <c r="P106" s="16">
        <f>IFERROR('[1]FEBRUARI 2019'!O$876/'[1]FEBRUARI 2019'!O$86*P61,0)</f>
        <v>0</v>
      </c>
      <c r="Q106" s="16">
        <f>IFERROR('[1]FEBRUARI 2019'!P$876/'[1]FEBRUARI 2019'!P$86*Q61,0)</f>
        <v>0</v>
      </c>
      <c r="R106" s="16">
        <f>IFERROR('[1]FEBRUARI 2019'!Q$876/'[1]FEBRUARI 2019'!Q$86*R61,0)</f>
        <v>0</v>
      </c>
      <c r="S106" s="16">
        <f>IFERROR('[1]FEBRUARI 2019'!R$876/'[1]FEBRUARI 2019'!R$86*S61,0)</f>
        <v>0</v>
      </c>
      <c r="T106" s="16">
        <f>IFERROR('[1]FEBRUARI 2019'!S$876/'[1]FEBRUARI 2019'!S$86*T61,0)</f>
        <v>0</v>
      </c>
      <c r="U106" s="16">
        <f>IFERROR('[1]FEBRUARI 2019'!T$876/'[1]FEBRUARI 2019'!T$86*U61,0)</f>
        <v>0</v>
      </c>
      <c r="V106" s="16">
        <f>IFERROR('[1]FEBRUARI 2019'!U$876/'[1]FEBRUARI 2019'!U$86*V61,0)</f>
        <v>0</v>
      </c>
      <c r="W106" s="16">
        <f>IFERROR('[1]FEBRUARI 2019'!V$876/'[1]FEBRUARI 2019'!V$86*W61,0)</f>
        <v>0</v>
      </c>
      <c r="X106" s="16">
        <f>IFERROR('[1]FEBRUARI 2019'!W$876/'[1]FEBRUARI 2019'!W$86*X61,0)</f>
        <v>0</v>
      </c>
      <c r="Y106" s="16">
        <f>IFERROR('[1]FEBRUARI 2019'!X$876/'[1]FEBRUARI 2019'!X$86*Y61,0)</f>
        <v>0</v>
      </c>
      <c r="Z106" s="16">
        <f>IFERROR('[1]FEBRUARI 2019'!Y$876/'[1]FEBRUARI 2019'!Y$86*Z61,0)</f>
        <v>0</v>
      </c>
      <c r="AA106" s="16">
        <f>IFERROR('[1]FEBRUARI 2019'!Z$876/'[1]FEBRUARI 2019'!Z$86*AA61,0)</f>
        <v>0</v>
      </c>
      <c r="AB106" s="16">
        <f>IFERROR('[1]FEBRUARI 2019'!AA$876/'[1]FEBRUARI 2019'!AA$86*AB61,0)</f>
        <v>0</v>
      </c>
      <c r="AC106" s="16">
        <f>IFERROR('[1]FEBRUARI 2019'!AB$876/'[1]FEBRUARI 2019'!AB$86*AC61,0)</f>
        <v>0</v>
      </c>
      <c r="AD106" s="16">
        <f>IFERROR('[1]FEBRUARI 2019'!AC$876/'[1]FEBRUARI 2019'!AC$86*AD61,0)</f>
        <v>0</v>
      </c>
      <c r="AE106" s="16">
        <f>IFERROR('[1]FEBRUARI 2019'!AD$876/'[1]FEBRUARI 2019'!AD$86*AE61,0)</f>
        <v>0</v>
      </c>
      <c r="AF106" s="16">
        <f>IFERROR('[1]FEBRUARI 2019'!AE$876/'[1]FEBRUARI 2019'!AE$86*AF61,0)</f>
        <v>0</v>
      </c>
      <c r="AG106" s="16">
        <f>IFERROR('[1]FEBRUARI 2019'!AF$876/'[1]FEBRUARI 2019'!AF$86*AG61,0)</f>
        <v>0</v>
      </c>
      <c r="AH106" s="16">
        <f>IFERROR('[1]FEBRUARI 2019'!AG$876/'[1]FEBRUARI 2019'!AG$86*AH61,0)</f>
        <v>0</v>
      </c>
      <c r="AI106" s="16">
        <f>IFERROR('[1]FEBRUARI 2019'!AH$876/'[1]FEBRUARI 2019'!AH$86*AI61,0)</f>
        <v>0</v>
      </c>
      <c r="AJ106" s="17"/>
    </row>
    <row r="107" spans="1:36">
      <c r="B107" s="19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19"/>
    </row>
    <row r="108" spans="1:36">
      <c r="B108" s="19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19"/>
    </row>
    <row r="109" spans="1:36">
      <c r="B109" s="19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19"/>
    </row>
    <row r="110" spans="1:36">
      <c r="B110" s="19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19"/>
    </row>
    <row r="111" spans="1:36">
      <c r="B111" s="19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19"/>
    </row>
    <row r="112" spans="1:36">
      <c r="B112" s="19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19"/>
    </row>
    <row r="113" spans="2:36">
      <c r="B113" s="19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19"/>
    </row>
    <row r="114" spans="2:36">
      <c r="B114" s="19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19"/>
    </row>
    <row r="115" spans="2:36">
      <c r="B115" s="19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19"/>
    </row>
    <row r="116" spans="2:36">
      <c r="B116" s="19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19"/>
    </row>
    <row r="117" spans="2:36">
      <c r="B117" s="19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19"/>
    </row>
    <row r="118" spans="2:36">
      <c r="B118" s="19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19"/>
    </row>
    <row r="119" spans="2:36">
      <c r="B119" s="19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19"/>
    </row>
    <row r="120" spans="2:36">
      <c r="B120" s="19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19"/>
    </row>
    <row r="121" spans="2:36">
      <c r="B121" s="19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19"/>
    </row>
    <row r="122" spans="2:36">
      <c r="B122" s="19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19"/>
    </row>
    <row r="123" spans="2:36">
      <c r="B123" s="19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19"/>
    </row>
    <row r="124" spans="2:36">
      <c r="B124" s="19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19"/>
    </row>
    <row r="125" spans="2:36">
      <c r="B125" s="19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19"/>
    </row>
    <row r="126" spans="2:36">
      <c r="B126" s="19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19"/>
    </row>
    <row r="127" spans="2:36">
      <c r="B127" s="19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19"/>
    </row>
    <row r="128" spans="2:36">
      <c r="B128" s="19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19"/>
    </row>
    <row r="129" spans="2:36">
      <c r="B129" s="19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19"/>
    </row>
    <row r="130" spans="2:36">
      <c r="B130" s="19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19"/>
    </row>
    <row r="131" spans="2:36">
      <c r="B131" s="19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19"/>
    </row>
    <row r="132" spans="2:36">
      <c r="B132" s="19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19"/>
    </row>
    <row r="135" spans="2:36">
      <c r="B135" s="24" t="s">
        <v>36</v>
      </c>
    </row>
    <row r="136" spans="2:36">
      <c r="B136" s="13"/>
    </row>
    <row r="137" spans="2:36">
      <c r="B137" s="25"/>
      <c r="C137" s="26" t="s">
        <v>19</v>
      </c>
      <c r="D137" s="26">
        <v>31</v>
      </c>
      <c r="E137" s="26">
        <v>1</v>
      </c>
      <c r="F137" s="26">
        <v>2</v>
      </c>
      <c r="G137" s="26">
        <v>3</v>
      </c>
      <c r="H137" s="26">
        <v>4</v>
      </c>
      <c r="I137" s="26">
        <v>5</v>
      </c>
      <c r="J137" s="26">
        <v>6</v>
      </c>
      <c r="K137" s="26">
        <v>7</v>
      </c>
      <c r="L137" s="26">
        <v>8</v>
      </c>
      <c r="M137" s="26">
        <v>9</v>
      </c>
      <c r="N137" s="26">
        <v>10</v>
      </c>
      <c r="O137" s="26">
        <v>11</v>
      </c>
      <c r="P137" s="26">
        <v>12</v>
      </c>
      <c r="Q137" s="26">
        <v>13</v>
      </c>
      <c r="R137" s="26">
        <v>14</v>
      </c>
      <c r="S137" s="26">
        <v>15</v>
      </c>
      <c r="T137" s="26">
        <v>16</v>
      </c>
      <c r="U137" s="26">
        <v>17</v>
      </c>
      <c r="V137" s="26">
        <v>18</v>
      </c>
      <c r="W137" s="26">
        <v>19</v>
      </c>
      <c r="X137" s="26">
        <v>20</v>
      </c>
      <c r="Y137" s="26">
        <v>21</v>
      </c>
      <c r="Z137" s="26">
        <v>22</v>
      </c>
      <c r="AA137" s="26">
        <v>23</v>
      </c>
      <c r="AB137" s="26">
        <v>24</v>
      </c>
      <c r="AC137" s="26">
        <v>25</v>
      </c>
      <c r="AD137" s="26">
        <v>26</v>
      </c>
      <c r="AE137" s="26">
        <v>27</v>
      </c>
      <c r="AF137" s="26">
        <v>28</v>
      </c>
      <c r="AG137" s="26">
        <v>29</v>
      </c>
      <c r="AH137" s="26">
        <v>30</v>
      </c>
      <c r="AI137" s="26">
        <v>31</v>
      </c>
      <c r="AJ137" s="26" t="s">
        <v>32</v>
      </c>
    </row>
    <row r="138" spans="2:36">
      <c r="B138" s="15" t="s">
        <v>113</v>
      </c>
      <c r="C138" s="21"/>
      <c r="D138" s="21"/>
      <c r="E138" s="16">
        <f>SUM(E53:E56)</f>
        <v>0</v>
      </c>
      <c r="F138" s="16">
        <f t="shared" ref="F138:AI138" si="34">SUM(F53:F56)</f>
        <v>0</v>
      </c>
      <c r="G138" s="16">
        <f t="shared" si="34"/>
        <v>0</v>
      </c>
      <c r="H138" s="16">
        <f t="shared" si="34"/>
        <v>145</v>
      </c>
      <c r="I138" s="16">
        <f t="shared" si="34"/>
        <v>410</v>
      </c>
      <c r="J138" s="16">
        <f t="shared" si="34"/>
        <v>426</v>
      </c>
      <c r="K138" s="16">
        <f t="shared" si="34"/>
        <v>0</v>
      </c>
      <c r="L138" s="16">
        <f t="shared" si="34"/>
        <v>0</v>
      </c>
      <c r="M138" s="16">
        <f t="shared" si="34"/>
        <v>0</v>
      </c>
      <c r="N138" s="16">
        <f t="shared" si="34"/>
        <v>0</v>
      </c>
      <c r="O138" s="16">
        <f t="shared" si="34"/>
        <v>105</v>
      </c>
      <c r="P138" s="16">
        <f t="shared" si="34"/>
        <v>239</v>
      </c>
      <c r="Q138" s="16">
        <f t="shared" si="34"/>
        <v>161</v>
      </c>
      <c r="R138" s="16">
        <f t="shared" si="34"/>
        <v>273</v>
      </c>
      <c r="S138" s="16">
        <f t="shared" si="34"/>
        <v>255</v>
      </c>
      <c r="T138" s="16">
        <f t="shared" si="34"/>
        <v>147</v>
      </c>
      <c r="U138" s="16">
        <f t="shared" si="34"/>
        <v>0</v>
      </c>
      <c r="V138" s="16">
        <f t="shared" si="34"/>
        <v>0</v>
      </c>
      <c r="W138" s="16">
        <f t="shared" si="34"/>
        <v>0</v>
      </c>
      <c r="X138" s="16">
        <f t="shared" si="34"/>
        <v>0</v>
      </c>
      <c r="Y138" s="16">
        <f t="shared" si="34"/>
        <v>0</v>
      </c>
      <c r="Z138" s="16">
        <f t="shared" si="34"/>
        <v>0</v>
      </c>
      <c r="AA138" s="16">
        <f t="shared" si="34"/>
        <v>0</v>
      </c>
      <c r="AB138" s="16">
        <f t="shared" si="34"/>
        <v>0</v>
      </c>
      <c r="AC138" s="16">
        <f t="shared" si="34"/>
        <v>0</v>
      </c>
      <c r="AD138" s="16">
        <f t="shared" si="34"/>
        <v>228</v>
      </c>
      <c r="AE138" s="16">
        <f t="shared" si="34"/>
        <v>114</v>
      </c>
      <c r="AF138" s="16">
        <f t="shared" si="34"/>
        <v>123</v>
      </c>
      <c r="AG138" s="16">
        <f t="shared" si="34"/>
        <v>95</v>
      </c>
      <c r="AH138" s="16">
        <f t="shared" si="34"/>
        <v>0</v>
      </c>
      <c r="AI138" s="16">
        <f t="shared" si="34"/>
        <v>0</v>
      </c>
      <c r="AJ138" s="21"/>
    </row>
    <row r="139" spans="2:36">
      <c r="B139" s="15" t="s">
        <v>80</v>
      </c>
      <c r="C139" s="21"/>
      <c r="D139" s="21"/>
      <c r="E139" s="16">
        <f>E86+E97</f>
        <v>0</v>
      </c>
      <c r="F139" s="16">
        <f t="shared" ref="F139:AI139" si="35">F86+F97</f>
        <v>0</v>
      </c>
      <c r="G139" s="16">
        <f t="shared" si="35"/>
        <v>0</v>
      </c>
      <c r="H139" s="16">
        <f t="shared" si="35"/>
        <v>-17</v>
      </c>
      <c r="I139" s="16">
        <f t="shared" si="35"/>
        <v>428</v>
      </c>
      <c r="J139" s="16">
        <f t="shared" si="35"/>
        <v>279</v>
      </c>
      <c r="K139" s="16">
        <f t="shared" si="35"/>
        <v>0</v>
      </c>
      <c r="L139" s="16">
        <f t="shared" si="35"/>
        <v>0</v>
      </c>
      <c r="M139" s="16">
        <f t="shared" si="35"/>
        <v>-71</v>
      </c>
      <c r="N139" s="16">
        <f t="shared" si="35"/>
        <v>0</v>
      </c>
      <c r="O139" s="16">
        <f t="shared" si="35"/>
        <v>18</v>
      </c>
      <c r="P139" s="16">
        <f t="shared" si="35"/>
        <v>225.82305669978172</v>
      </c>
      <c r="Q139" s="16">
        <f t="shared" si="35"/>
        <v>272.56140321500334</v>
      </c>
      <c r="R139" s="16">
        <f t="shared" si="35"/>
        <v>251.85549985511457</v>
      </c>
      <c r="S139" s="16">
        <f t="shared" si="35"/>
        <v>193.01846273291906</v>
      </c>
      <c r="T139" s="16">
        <f t="shared" si="35"/>
        <v>52.788657844990595</v>
      </c>
      <c r="U139" s="16">
        <f t="shared" si="35"/>
        <v>0</v>
      </c>
      <c r="V139" s="16">
        <f t="shared" si="35"/>
        <v>0</v>
      </c>
      <c r="W139" s="16">
        <f t="shared" si="35"/>
        <v>0</v>
      </c>
      <c r="X139" s="16">
        <f t="shared" si="35"/>
        <v>0</v>
      </c>
      <c r="Y139" s="16">
        <f t="shared" si="35"/>
        <v>0</v>
      </c>
      <c r="Z139" s="16">
        <f t="shared" si="35"/>
        <v>0</v>
      </c>
      <c r="AA139" s="16">
        <f t="shared" si="35"/>
        <v>0</v>
      </c>
      <c r="AB139" s="16">
        <f t="shared" si="35"/>
        <v>0</v>
      </c>
      <c r="AC139" s="16">
        <f t="shared" si="35"/>
        <v>0</v>
      </c>
      <c r="AD139" s="16">
        <f t="shared" si="35"/>
        <v>25</v>
      </c>
      <c r="AE139" s="16">
        <f t="shared" si="35"/>
        <v>28.198180013235959</v>
      </c>
      <c r="AF139" s="16">
        <f t="shared" si="35"/>
        <v>249.25980498374946</v>
      </c>
      <c r="AG139" s="16">
        <f t="shared" si="35"/>
        <v>266.33333333333326</v>
      </c>
      <c r="AH139" s="16">
        <f t="shared" si="35"/>
        <v>0</v>
      </c>
      <c r="AI139" s="16">
        <f t="shared" si="35"/>
        <v>0</v>
      </c>
      <c r="AJ139" s="21">
        <f>SUM(E139:P139)</f>
        <v>862.82305669978177</v>
      </c>
    </row>
    <row r="140" spans="2:36">
      <c r="B140" s="15" t="s">
        <v>81</v>
      </c>
      <c r="C140" s="21"/>
      <c r="D140" s="21"/>
      <c r="E140" s="16">
        <f>E92+E100</f>
        <v>0</v>
      </c>
      <c r="F140" s="16">
        <f t="shared" ref="F140:AI140" si="36">F92+F100</f>
        <v>0</v>
      </c>
      <c r="G140" s="16">
        <f t="shared" si="36"/>
        <v>0</v>
      </c>
      <c r="H140" s="16">
        <f t="shared" si="36"/>
        <v>93</v>
      </c>
      <c r="I140" s="16">
        <f t="shared" si="36"/>
        <v>79</v>
      </c>
      <c r="J140" s="16">
        <f t="shared" si="36"/>
        <v>73</v>
      </c>
      <c r="K140" s="16">
        <f t="shared" si="36"/>
        <v>0</v>
      </c>
      <c r="L140" s="16">
        <f t="shared" si="36"/>
        <v>0</v>
      </c>
      <c r="M140" s="16">
        <f t="shared" si="36"/>
        <v>71</v>
      </c>
      <c r="N140" s="16">
        <f t="shared" si="36"/>
        <v>0</v>
      </c>
      <c r="O140" s="16">
        <f t="shared" si="36"/>
        <v>50</v>
      </c>
      <c r="P140" s="16">
        <f t="shared" si="36"/>
        <v>162.17694330021828</v>
      </c>
      <c r="Q140" s="16">
        <f t="shared" si="36"/>
        <v>133.43859678499666</v>
      </c>
      <c r="R140" s="16">
        <f t="shared" si="36"/>
        <v>148.14450014488543</v>
      </c>
      <c r="S140" s="16">
        <f t="shared" si="36"/>
        <v>51.981537267080931</v>
      </c>
      <c r="T140" s="16">
        <f t="shared" si="36"/>
        <v>58.211342155009405</v>
      </c>
      <c r="U140" s="16">
        <f t="shared" si="36"/>
        <v>0</v>
      </c>
      <c r="V140" s="16">
        <f t="shared" si="36"/>
        <v>0</v>
      </c>
      <c r="W140" s="16">
        <f t="shared" si="36"/>
        <v>0</v>
      </c>
      <c r="X140" s="16">
        <f t="shared" si="36"/>
        <v>0</v>
      </c>
      <c r="Y140" s="16">
        <f t="shared" si="36"/>
        <v>0</v>
      </c>
      <c r="Z140" s="16">
        <f t="shared" si="36"/>
        <v>0</v>
      </c>
      <c r="AA140" s="16">
        <f t="shared" si="36"/>
        <v>0</v>
      </c>
      <c r="AB140" s="16">
        <f t="shared" si="36"/>
        <v>0</v>
      </c>
      <c r="AC140" s="16">
        <f t="shared" si="36"/>
        <v>0</v>
      </c>
      <c r="AD140" s="16">
        <f t="shared" si="36"/>
        <v>44</v>
      </c>
      <c r="AE140" s="16">
        <f t="shared" si="36"/>
        <v>20.801819986764041</v>
      </c>
      <c r="AF140" s="16">
        <f t="shared" si="36"/>
        <v>84.740195016250539</v>
      </c>
      <c r="AG140" s="16">
        <f t="shared" si="36"/>
        <v>63.666666666666771</v>
      </c>
      <c r="AH140" s="16">
        <f t="shared" si="36"/>
        <v>0</v>
      </c>
      <c r="AI140" s="16">
        <f t="shared" si="36"/>
        <v>0</v>
      </c>
      <c r="AJ140" s="21">
        <f t="shared" ref="AJ140:AJ142" si="37">SUM(E140:P140)</f>
        <v>528.17694330021823</v>
      </c>
    </row>
    <row r="141" spans="2:36" outlineLevel="1">
      <c r="B141" s="18" t="s">
        <v>82</v>
      </c>
      <c r="C141" s="21"/>
      <c r="D141" s="21"/>
      <c r="E141" s="16">
        <f>E101+E93</f>
        <v>0</v>
      </c>
      <c r="F141" s="16">
        <f t="shared" ref="F141:AI141" si="38">F101+F93</f>
        <v>0</v>
      </c>
      <c r="G141" s="16">
        <f t="shared" si="38"/>
        <v>0</v>
      </c>
      <c r="H141" s="16">
        <f t="shared" si="38"/>
        <v>47</v>
      </c>
      <c r="I141" s="16">
        <f t="shared" si="38"/>
        <v>39</v>
      </c>
      <c r="J141" s="16">
        <f t="shared" si="38"/>
        <v>32</v>
      </c>
      <c r="K141" s="16">
        <f t="shared" si="38"/>
        <v>0</v>
      </c>
      <c r="L141" s="16">
        <f t="shared" si="38"/>
        <v>0</v>
      </c>
      <c r="M141" s="16">
        <f t="shared" si="38"/>
        <v>71</v>
      </c>
      <c r="N141" s="16">
        <f t="shared" si="38"/>
        <v>0</v>
      </c>
      <c r="O141" s="16">
        <f t="shared" si="38"/>
        <v>0</v>
      </c>
      <c r="P141" s="16">
        <f t="shared" si="38"/>
        <v>73</v>
      </c>
      <c r="Q141" s="16">
        <f t="shared" si="38"/>
        <v>54</v>
      </c>
      <c r="R141" s="16">
        <f t="shared" si="38"/>
        <v>63</v>
      </c>
      <c r="S141" s="16">
        <f t="shared" si="38"/>
        <v>10</v>
      </c>
      <c r="T141" s="16">
        <f t="shared" si="38"/>
        <v>0</v>
      </c>
      <c r="U141" s="16">
        <f t="shared" si="38"/>
        <v>0</v>
      </c>
      <c r="V141" s="16">
        <f t="shared" si="38"/>
        <v>0</v>
      </c>
      <c r="W141" s="16">
        <f t="shared" si="38"/>
        <v>0</v>
      </c>
      <c r="X141" s="16">
        <f t="shared" si="38"/>
        <v>0</v>
      </c>
      <c r="Y141" s="16">
        <f t="shared" si="38"/>
        <v>0</v>
      </c>
      <c r="Z141" s="16">
        <f t="shared" si="38"/>
        <v>0</v>
      </c>
      <c r="AA141" s="16">
        <f t="shared" si="38"/>
        <v>0</v>
      </c>
      <c r="AB141" s="16">
        <f t="shared" si="38"/>
        <v>0</v>
      </c>
      <c r="AC141" s="16">
        <f t="shared" si="38"/>
        <v>0</v>
      </c>
      <c r="AD141" s="16">
        <f t="shared" si="38"/>
        <v>2</v>
      </c>
      <c r="AE141" s="16">
        <f t="shared" si="38"/>
        <v>2</v>
      </c>
      <c r="AF141" s="16">
        <f t="shared" si="38"/>
        <v>12</v>
      </c>
      <c r="AG141" s="16">
        <f t="shared" si="38"/>
        <v>3</v>
      </c>
      <c r="AH141" s="16">
        <f t="shared" si="38"/>
        <v>0</v>
      </c>
      <c r="AI141" s="16">
        <f t="shared" si="38"/>
        <v>0</v>
      </c>
      <c r="AJ141" s="21">
        <f t="shared" si="37"/>
        <v>262</v>
      </c>
    </row>
    <row r="142" spans="2:36" outlineLevel="1">
      <c r="B142" s="18" t="s">
        <v>84</v>
      </c>
      <c r="C142" s="21"/>
      <c r="D142" s="21"/>
      <c r="E142" s="16">
        <f>E102+E92</f>
        <v>0</v>
      </c>
      <c r="F142" s="16">
        <f t="shared" ref="F142:AI142" si="39">F102+F92</f>
        <v>0</v>
      </c>
      <c r="G142" s="16">
        <f t="shared" si="39"/>
        <v>0</v>
      </c>
      <c r="H142" s="16">
        <f t="shared" si="39"/>
        <v>84</v>
      </c>
      <c r="I142" s="16">
        <f t="shared" si="39"/>
        <v>69</v>
      </c>
      <c r="J142" s="16">
        <f t="shared" si="39"/>
        <v>68</v>
      </c>
      <c r="K142" s="16">
        <f t="shared" si="39"/>
        <v>0</v>
      </c>
      <c r="L142" s="16">
        <f t="shared" si="39"/>
        <v>0</v>
      </c>
      <c r="M142" s="16">
        <f t="shared" si="39"/>
        <v>0</v>
      </c>
      <c r="N142" s="16">
        <f t="shared" si="39"/>
        <v>0</v>
      </c>
      <c r="O142" s="16">
        <f t="shared" si="39"/>
        <v>50</v>
      </c>
      <c r="P142" s="16">
        <f t="shared" si="39"/>
        <v>132</v>
      </c>
      <c r="Q142" s="16">
        <f t="shared" si="39"/>
        <v>107</v>
      </c>
      <c r="R142" s="16">
        <f t="shared" si="39"/>
        <v>120</v>
      </c>
      <c r="S142" s="16">
        <f t="shared" si="39"/>
        <v>49</v>
      </c>
      <c r="T142" s="16">
        <f t="shared" si="39"/>
        <v>57</v>
      </c>
      <c r="U142" s="16">
        <f t="shared" si="39"/>
        <v>0</v>
      </c>
      <c r="V142" s="16">
        <f t="shared" si="39"/>
        <v>0</v>
      </c>
      <c r="W142" s="16">
        <f t="shared" si="39"/>
        <v>0</v>
      </c>
      <c r="X142" s="16">
        <f t="shared" si="39"/>
        <v>0</v>
      </c>
      <c r="Y142" s="16">
        <f t="shared" si="39"/>
        <v>0</v>
      </c>
      <c r="Z142" s="16">
        <f t="shared" si="39"/>
        <v>0</v>
      </c>
      <c r="AA142" s="16">
        <f t="shared" si="39"/>
        <v>0</v>
      </c>
      <c r="AB142" s="16">
        <f t="shared" si="39"/>
        <v>0</v>
      </c>
      <c r="AC142" s="16">
        <f t="shared" si="39"/>
        <v>0</v>
      </c>
      <c r="AD142" s="16">
        <f t="shared" si="39"/>
        <v>44</v>
      </c>
      <c r="AE142" s="16">
        <f t="shared" si="39"/>
        <v>1</v>
      </c>
      <c r="AF142" s="16">
        <f t="shared" si="39"/>
        <v>60</v>
      </c>
      <c r="AG142" s="16">
        <f t="shared" si="39"/>
        <v>55</v>
      </c>
      <c r="AH142" s="16">
        <f t="shared" si="39"/>
        <v>0</v>
      </c>
      <c r="AI142" s="16">
        <f t="shared" si="39"/>
        <v>0</v>
      </c>
      <c r="AJ142" s="21">
        <f t="shared" si="37"/>
        <v>403</v>
      </c>
    </row>
    <row r="143" spans="2:36">
      <c r="B143" s="15" t="s">
        <v>138</v>
      </c>
      <c r="C143" s="21"/>
      <c r="D143" s="21"/>
      <c r="E143" s="73">
        <f>IFERROR((E139/(E139+E140))*E138,0)</f>
        <v>0</v>
      </c>
      <c r="F143" s="73">
        <f t="shared" ref="F143:AI143" si="40">IFERROR((F139/(F139+F140))*F138,0)</f>
        <v>0</v>
      </c>
      <c r="G143" s="73">
        <f t="shared" si="40"/>
        <v>0</v>
      </c>
      <c r="H143" s="73">
        <f t="shared" si="40"/>
        <v>-32.434210526315788</v>
      </c>
      <c r="I143" s="73">
        <f t="shared" si="40"/>
        <v>346.11439842209074</v>
      </c>
      <c r="J143" s="73">
        <f t="shared" si="40"/>
        <v>337.65340909090907</v>
      </c>
      <c r="K143" s="73">
        <f t="shared" si="40"/>
        <v>0</v>
      </c>
      <c r="L143" s="73">
        <f t="shared" si="40"/>
        <v>0</v>
      </c>
      <c r="M143" s="73">
        <f t="shared" si="40"/>
        <v>0</v>
      </c>
      <c r="N143" s="73">
        <f t="shared" si="40"/>
        <v>0</v>
      </c>
      <c r="O143" s="73">
        <f t="shared" si="40"/>
        <v>27.794117647058822</v>
      </c>
      <c r="P143" s="73">
        <f t="shared" si="40"/>
        <v>139.10234678156658</v>
      </c>
      <c r="Q143" s="73">
        <f t="shared" si="40"/>
        <v>108.08469437836339</v>
      </c>
      <c r="R143" s="73">
        <f t="shared" si="40"/>
        <v>171.8913786511157</v>
      </c>
      <c r="S143" s="73">
        <f t="shared" si="40"/>
        <v>200.89676733426271</v>
      </c>
      <c r="T143" s="73">
        <f t="shared" si="40"/>
        <v>69.909303632555122</v>
      </c>
      <c r="U143" s="73">
        <f t="shared" si="40"/>
        <v>0</v>
      </c>
      <c r="V143" s="73">
        <f t="shared" si="40"/>
        <v>0</v>
      </c>
      <c r="W143" s="73">
        <f t="shared" si="40"/>
        <v>0</v>
      </c>
      <c r="X143" s="73">
        <f t="shared" si="40"/>
        <v>0</v>
      </c>
      <c r="Y143" s="73">
        <f t="shared" si="40"/>
        <v>0</v>
      </c>
      <c r="Z143" s="73">
        <f t="shared" si="40"/>
        <v>0</v>
      </c>
      <c r="AA143" s="73">
        <f t="shared" si="40"/>
        <v>0</v>
      </c>
      <c r="AB143" s="73">
        <f t="shared" si="40"/>
        <v>0</v>
      </c>
      <c r="AC143" s="73">
        <f t="shared" si="40"/>
        <v>0</v>
      </c>
      <c r="AD143" s="73">
        <f t="shared" si="40"/>
        <v>82.608695652173907</v>
      </c>
      <c r="AE143" s="73">
        <f t="shared" si="40"/>
        <v>65.603929010385698</v>
      </c>
      <c r="AF143" s="73">
        <f t="shared" si="40"/>
        <v>91.793281476051447</v>
      </c>
      <c r="AG143" s="73">
        <f t="shared" si="40"/>
        <v>76.671717171717148</v>
      </c>
      <c r="AH143" s="73">
        <f t="shared" si="40"/>
        <v>0</v>
      </c>
      <c r="AI143" s="73">
        <f t="shared" si="40"/>
        <v>0</v>
      </c>
      <c r="AJ143" s="21">
        <f>SUM(E143:P143)</f>
        <v>818.23006141530936</v>
      </c>
    </row>
    <row r="144" spans="2:36">
      <c r="B144" s="15" t="s">
        <v>139</v>
      </c>
      <c r="C144" s="21"/>
      <c r="D144" s="21"/>
      <c r="E144" s="73">
        <f>IFERROR((E140/(E139+E140))*E138,0)</f>
        <v>0</v>
      </c>
      <c r="F144" s="73">
        <f t="shared" ref="F144:AI144" si="41">IFERROR((F140/(F139+F140))*F138,0)</f>
        <v>0</v>
      </c>
      <c r="G144" s="73">
        <f t="shared" si="41"/>
        <v>0</v>
      </c>
      <c r="H144" s="73">
        <f t="shared" si="41"/>
        <v>177.43421052631578</v>
      </c>
      <c r="I144" s="73">
        <f t="shared" si="41"/>
        <v>63.885601577909263</v>
      </c>
      <c r="J144" s="73">
        <f t="shared" si="41"/>
        <v>88.346590909090907</v>
      </c>
      <c r="K144" s="73">
        <f t="shared" si="41"/>
        <v>0</v>
      </c>
      <c r="L144" s="73">
        <f t="shared" si="41"/>
        <v>0</v>
      </c>
      <c r="M144" s="73">
        <f t="shared" si="41"/>
        <v>0</v>
      </c>
      <c r="N144" s="73">
        <f t="shared" si="41"/>
        <v>0</v>
      </c>
      <c r="O144" s="73">
        <f t="shared" si="41"/>
        <v>77.205882352941188</v>
      </c>
      <c r="P144" s="73">
        <f t="shared" si="41"/>
        <v>99.897653218433433</v>
      </c>
      <c r="Q144" s="73">
        <f t="shared" si="41"/>
        <v>52.915305621636605</v>
      </c>
      <c r="R144" s="73">
        <f t="shared" si="41"/>
        <v>101.1086213488843</v>
      </c>
      <c r="S144" s="73">
        <f t="shared" si="41"/>
        <v>54.103232665737295</v>
      </c>
      <c r="T144" s="73">
        <f t="shared" si="41"/>
        <v>77.090696367444878</v>
      </c>
      <c r="U144" s="73">
        <f t="shared" si="41"/>
        <v>0</v>
      </c>
      <c r="V144" s="73">
        <f t="shared" si="41"/>
        <v>0</v>
      </c>
      <c r="W144" s="73">
        <f t="shared" si="41"/>
        <v>0</v>
      </c>
      <c r="X144" s="73">
        <f t="shared" si="41"/>
        <v>0</v>
      </c>
      <c r="Y144" s="73">
        <f t="shared" si="41"/>
        <v>0</v>
      </c>
      <c r="Z144" s="73">
        <f t="shared" si="41"/>
        <v>0</v>
      </c>
      <c r="AA144" s="73">
        <f t="shared" si="41"/>
        <v>0</v>
      </c>
      <c r="AB144" s="73">
        <f t="shared" si="41"/>
        <v>0</v>
      </c>
      <c r="AC144" s="73">
        <f t="shared" si="41"/>
        <v>0</v>
      </c>
      <c r="AD144" s="73">
        <f t="shared" si="41"/>
        <v>145.39130434782606</v>
      </c>
      <c r="AE144" s="73">
        <f t="shared" si="41"/>
        <v>48.396070989614302</v>
      </c>
      <c r="AF144" s="73">
        <f t="shared" si="41"/>
        <v>31.206718523948549</v>
      </c>
      <c r="AG144" s="73">
        <f t="shared" si="41"/>
        <v>18.328282828282859</v>
      </c>
      <c r="AH144" s="73">
        <f t="shared" si="41"/>
        <v>0</v>
      </c>
      <c r="AI144" s="73">
        <f t="shared" si="41"/>
        <v>0</v>
      </c>
      <c r="AJ144" s="21">
        <f t="shared" ref="AJ144" si="42">SUM(E144:P144)</f>
        <v>506.76993858469064</v>
      </c>
    </row>
    <row r="145" spans="1:36" outlineLevel="1">
      <c r="B145" s="71"/>
      <c r="C145" s="72"/>
      <c r="D145" s="72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72"/>
    </row>
    <row r="146" spans="1:36" outlineLevel="1">
      <c r="B146" s="71"/>
      <c r="C146" s="72"/>
      <c r="D146" s="72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72"/>
    </row>
    <row r="147" spans="1:36" outlineLevel="1">
      <c r="B147" s="71"/>
      <c r="C147" s="72"/>
      <c r="D147" s="72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72"/>
    </row>
    <row r="148" spans="1:36" outlineLevel="1">
      <c r="B148" s="71"/>
      <c r="C148" s="72"/>
      <c r="D148" s="72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72"/>
    </row>
    <row r="151" spans="1:36" outlineLevel="1">
      <c r="A151" s="41"/>
      <c r="B151" s="42" t="s">
        <v>128</v>
      </c>
      <c r="C151" s="42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3"/>
      <c r="T151" s="43"/>
      <c r="U151" s="43"/>
      <c r="V151" s="43"/>
      <c r="W151" s="43"/>
    </row>
    <row r="152" spans="1:36" ht="15.75" thickBot="1">
      <c r="B152" s="44"/>
      <c r="C152" s="44"/>
      <c r="D152" s="44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</row>
    <row r="153" spans="1:36">
      <c r="B153" s="46" t="s">
        <v>129</v>
      </c>
      <c r="C153" s="44"/>
      <c r="D153" s="44"/>
      <c r="E153" s="47">
        <v>0</v>
      </c>
      <c r="F153" s="47">
        <v>0</v>
      </c>
      <c r="G153" s="47">
        <v>0</v>
      </c>
      <c r="H153" s="47">
        <v>0</v>
      </c>
      <c r="I153" s="47">
        <v>0</v>
      </c>
      <c r="J153" s="47">
        <v>0</v>
      </c>
      <c r="K153" s="47">
        <v>0</v>
      </c>
      <c r="L153" s="47">
        <v>1</v>
      </c>
      <c r="M153" s="47">
        <v>1</v>
      </c>
      <c r="N153" s="47">
        <v>0</v>
      </c>
      <c r="O153" s="47">
        <v>1</v>
      </c>
      <c r="P153" s="47">
        <v>1</v>
      </c>
      <c r="Q153" s="47">
        <v>1</v>
      </c>
      <c r="R153" s="47">
        <v>1</v>
      </c>
      <c r="S153" s="47">
        <v>0</v>
      </c>
      <c r="T153" s="47">
        <v>0</v>
      </c>
      <c r="U153" s="47">
        <v>0</v>
      </c>
      <c r="V153" s="47">
        <v>1</v>
      </c>
      <c r="W153" s="47">
        <v>1</v>
      </c>
      <c r="X153" s="47">
        <v>0</v>
      </c>
      <c r="Y153" s="47">
        <v>0</v>
      </c>
      <c r="Z153" s="47">
        <v>0</v>
      </c>
      <c r="AA153" s="47">
        <v>0</v>
      </c>
      <c r="AB153" s="47">
        <v>0</v>
      </c>
      <c r="AC153" s="47">
        <v>0</v>
      </c>
      <c r="AD153" s="47">
        <v>0</v>
      </c>
      <c r="AE153" s="47">
        <v>0</v>
      </c>
      <c r="AF153" s="47">
        <v>0</v>
      </c>
      <c r="AG153" s="47">
        <v>0</v>
      </c>
      <c r="AH153" s="47">
        <v>0</v>
      </c>
      <c r="AI153" s="47">
        <v>0</v>
      </c>
      <c r="AJ153" s="48"/>
    </row>
    <row r="154" spans="1:36">
      <c r="B154" s="49" t="s">
        <v>130</v>
      </c>
      <c r="C154" s="44"/>
      <c r="D154" s="44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>
        <v>1</v>
      </c>
      <c r="R154" s="50">
        <v>1</v>
      </c>
      <c r="S154" s="50">
        <v>1</v>
      </c>
      <c r="T154" s="50">
        <v>1</v>
      </c>
      <c r="U154" s="50"/>
      <c r="V154" s="50"/>
      <c r="W154" s="50">
        <v>1</v>
      </c>
      <c r="X154" s="50">
        <v>1</v>
      </c>
      <c r="Y154" s="50">
        <v>1</v>
      </c>
      <c r="Z154" s="50">
        <v>1</v>
      </c>
      <c r="AA154" s="50"/>
      <c r="AB154" s="50"/>
      <c r="AC154" s="50"/>
      <c r="AD154" s="50"/>
      <c r="AE154" s="50"/>
      <c r="AF154" s="50"/>
      <c r="AG154" s="50"/>
      <c r="AH154" s="50"/>
      <c r="AI154" s="50"/>
      <c r="AJ154" s="51"/>
    </row>
    <row r="155" spans="1:36">
      <c r="B155" s="52" t="s">
        <v>131</v>
      </c>
      <c r="C155" s="44"/>
      <c r="D155" s="44"/>
      <c r="E155" s="53">
        <v>1</v>
      </c>
      <c r="F155" s="53">
        <v>1</v>
      </c>
      <c r="G155" s="53"/>
      <c r="H155" s="53"/>
      <c r="I155" s="53"/>
      <c r="J155" s="53">
        <v>1</v>
      </c>
      <c r="K155" s="53">
        <v>1</v>
      </c>
      <c r="L155" s="53">
        <v>1</v>
      </c>
      <c r="M155" s="53"/>
      <c r="N155" s="53"/>
      <c r="O155" s="53">
        <v>1</v>
      </c>
      <c r="P155" s="53">
        <v>1</v>
      </c>
      <c r="Q155" s="53">
        <v>1</v>
      </c>
      <c r="R155" s="53">
        <v>1</v>
      </c>
      <c r="S155" s="53">
        <v>1</v>
      </c>
      <c r="T155" s="53"/>
      <c r="U155" s="53"/>
      <c r="V155" s="53">
        <v>1</v>
      </c>
      <c r="W155" s="53">
        <v>1</v>
      </c>
      <c r="X155" s="53">
        <v>1</v>
      </c>
      <c r="Y155" s="53">
        <v>1</v>
      </c>
      <c r="Z155" s="53">
        <v>1</v>
      </c>
      <c r="AA155" s="53"/>
      <c r="AB155" s="53"/>
      <c r="AC155" s="53">
        <v>1</v>
      </c>
      <c r="AD155" s="53">
        <v>1</v>
      </c>
      <c r="AE155" s="53">
        <v>1</v>
      </c>
      <c r="AF155" s="53">
        <v>1</v>
      </c>
      <c r="AG155" s="53">
        <v>1</v>
      </c>
      <c r="AH155" s="53">
        <v>1</v>
      </c>
      <c r="AI155" s="53">
        <v>1</v>
      </c>
      <c r="AJ155" s="51"/>
    </row>
    <row r="156" spans="1:36" ht="15.75" thickBot="1">
      <c r="B156" s="54" t="s">
        <v>132</v>
      </c>
      <c r="C156" s="44"/>
      <c r="D156" s="4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>
        <v>1</v>
      </c>
      <c r="R156" s="74">
        <v>1</v>
      </c>
      <c r="S156" s="74">
        <v>1</v>
      </c>
      <c r="T156" s="74">
        <v>1</v>
      </c>
      <c r="U156" s="74"/>
      <c r="V156" s="74"/>
      <c r="W156" s="74">
        <v>1</v>
      </c>
      <c r="X156" s="74">
        <v>1</v>
      </c>
      <c r="Y156" s="74">
        <v>1</v>
      </c>
      <c r="Z156" s="74">
        <v>1</v>
      </c>
      <c r="AA156" s="74"/>
      <c r="AB156" s="74"/>
      <c r="AC156" s="74"/>
      <c r="AD156" s="74"/>
      <c r="AE156" s="74"/>
      <c r="AF156" s="74"/>
      <c r="AG156" s="55"/>
      <c r="AH156" s="55"/>
      <c r="AI156" s="55"/>
      <c r="AJ156" s="51"/>
    </row>
    <row r="157" spans="1:36" ht="15.75" thickBot="1">
      <c r="B157" s="56" t="s">
        <v>133</v>
      </c>
      <c r="C157" s="44"/>
      <c r="D157" s="44"/>
      <c r="E157" s="75" t="s">
        <v>137</v>
      </c>
      <c r="F157" s="75" t="s">
        <v>137</v>
      </c>
      <c r="G157" s="76" t="s">
        <v>134</v>
      </c>
      <c r="H157" s="76" t="s">
        <v>134</v>
      </c>
      <c r="I157" s="76" t="s">
        <v>134</v>
      </c>
      <c r="J157" s="75" t="s">
        <v>137</v>
      </c>
      <c r="K157" s="75" t="s">
        <v>137</v>
      </c>
      <c r="L157" s="77" t="s">
        <v>135</v>
      </c>
      <c r="M157" s="78" t="s">
        <v>136</v>
      </c>
      <c r="N157" s="76" t="s">
        <v>134</v>
      </c>
      <c r="O157" s="77" t="s">
        <v>135</v>
      </c>
      <c r="P157" s="77" t="s">
        <v>135</v>
      </c>
      <c r="Q157" s="77" t="s">
        <v>135</v>
      </c>
      <c r="R157" s="77" t="s">
        <v>135</v>
      </c>
      <c r="S157" s="75" t="s">
        <v>137</v>
      </c>
      <c r="T157" s="75" t="s">
        <v>137</v>
      </c>
      <c r="U157" s="79" t="s">
        <v>134</v>
      </c>
      <c r="V157" s="77" t="s">
        <v>135</v>
      </c>
      <c r="W157" s="77" t="s">
        <v>135</v>
      </c>
      <c r="X157" s="75" t="s">
        <v>137</v>
      </c>
      <c r="Y157" s="75" t="s">
        <v>137</v>
      </c>
      <c r="Z157" s="75" t="s">
        <v>137</v>
      </c>
      <c r="AA157" s="79" t="s">
        <v>134</v>
      </c>
      <c r="AB157" s="79" t="s">
        <v>134</v>
      </c>
      <c r="AC157" s="75" t="s">
        <v>137</v>
      </c>
      <c r="AD157" s="75" t="s">
        <v>137</v>
      </c>
      <c r="AE157" s="75" t="s">
        <v>137</v>
      </c>
      <c r="AF157" s="75" t="s">
        <v>137</v>
      </c>
      <c r="AG157" s="61" t="s">
        <v>137</v>
      </c>
      <c r="AH157" s="61" t="s">
        <v>137</v>
      </c>
      <c r="AI157" s="64" t="s">
        <v>137</v>
      </c>
      <c r="AJ157" s="65"/>
    </row>
    <row r="158" spans="1:36" ht="15.75" thickBot="1">
      <c r="B158" s="66"/>
      <c r="C158" s="44"/>
      <c r="D158" s="44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</row>
    <row r="159" spans="1:36" ht="15.75" thickBot="1">
      <c r="B159" s="66"/>
      <c r="C159" s="66"/>
      <c r="D159" s="57" t="s">
        <v>134</v>
      </c>
      <c r="E159" s="67">
        <f t="shared" ref="E159:AI159" si="43">IF(E157="OFF",E143,0)</f>
        <v>0</v>
      </c>
      <c r="F159" s="67">
        <f t="shared" si="43"/>
        <v>0</v>
      </c>
      <c r="G159" s="67">
        <f t="shared" si="43"/>
        <v>0</v>
      </c>
      <c r="H159" s="67">
        <f t="shared" si="43"/>
        <v>-32.434210526315788</v>
      </c>
      <c r="I159" s="67">
        <f t="shared" si="43"/>
        <v>346.11439842209074</v>
      </c>
      <c r="J159" s="67">
        <f t="shared" si="43"/>
        <v>0</v>
      </c>
      <c r="K159" s="67">
        <f t="shared" si="43"/>
        <v>0</v>
      </c>
      <c r="L159" s="67">
        <f t="shared" si="43"/>
        <v>0</v>
      </c>
      <c r="M159" s="67">
        <f t="shared" si="43"/>
        <v>0</v>
      </c>
      <c r="N159" s="67">
        <f t="shared" si="43"/>
        <v>0</v>
      </c>
      <c r="O159" s="67">
        <f t="shared" si="43"/>
        <v>0</v>
      </c>
      <c r="P159" s="67">
        <f t="shared" si="43"/>
        <v>0</v>
      </c>
      <c r="Q159" s="67">
        <f t="shared" si="43"/>
        <v>0</v>
      </c>
      <c r="R159" s="67">
        <f t="shared" si="43"/>
        <v>0</v>
      </c>
      <c r="S159" s="67">
        <f t="shared" si="43"/>
        <v>0</v>
      </c>
      <c r="T159" s="67">
        <f t="shared" si="43"/>
        <v>0</v>
      </c>
      <c r="U159" s="67">
        <f t="shared" si="43"/>
        <v>0</v>
      </c>
      <c r="V159" s="67">
        <f t="shared" si="43"/>
        <v>0</v>
      </c>
      <c r="W159" s="67">
        <f t="shared" si="43"/>
        <v>0</v>
      </c>
      <c r="X159" s="67">
        <f t="shared" si="43"/>
        <v>0</v>
      </c>
      <c r="Y159" s="67">
        <f t="shared" si="43"/>
        <v>0</v>
      </c>
      <c r="Z159" s="67">
        <f t="shared" si="43"/>
        <v>0</v>
      </c>
      <c r="AA159" s="67">
        <f t="shared" si="43"/>
        <v>0</v>
      </c>
      <c r="AB159" s="67">
        <f t="shared" si="43"/>
        <v>0</v>
      </c>
      <c r="AC159" s="67">
        <f t="shared" si="43"/>
        <v>0</v>
      </c>
      <c r="AD159" s="67">
        <f t="shared" si="43"/>
        <v>0</v>
      </c>
      <c r="AE159" s="67">
        <f t="shared" si="43"/>
        <v>0</v>
      </c>
      <c r="AF159" s="67">
        <f t="shared" si="43"/>
        <v>0</v>
      </c>
      <c r="AG159" s="67">
        <f t="shared" si="43"/>
        <v>0</v>
      </c>
      <c r="AH159" s="67">
        <f t="shared" si="43"/>
        <v>0</v>
      </c>
      <c r="AI159" s="67">
        <f t="shared" si="43"/>
        <v>0</v>
      </c>
      <c r="AJ159" s="67">
        <f>SUM(E159:AI159)</f>
        <v>313.68018789577496</v>
      </c>
    </row>
    <row r="160" spans="1:36" ht="15.75" thickBot="1">
      <c r="B160" s="66"/>
      <c r="C160" s="66"/>
      <c r="D160" s="59" t="s">
        <v>136</v>
      </c>
      <c r="E160" s="67">
        <f t="shared" ref="E160:AI160" si="44">IF(E157="NFI",E143,0)</f>
        <v>0</v>
      </c>
      <c r="F160" s="67">
        <f t="shared" si="44"/>
        <v>0</v>
      </c>
      <c r="G160" s="67">
        <f t="shared" si="44"/>
        <v>0</v>
      </c>
      <c r="H160" s="67">
        <f t="shared" si="44"/>
        <v>0</v>
      </c>
      <c r="I160" s="67">
        <f t="shared" si="44"/>
        <v>0</v>
      </c>
      <c r="J160" s="67">
        <f t="shared" si="44"/>
        <v>0</v>
      </c>
      <c r="K160" s="67">
        <f t="shared" si="44"/>
        <v>0</v>
      </c>
      <c r="L160" s="67">
        <f t="shared" si="44"/>
        <v>0</v>
      </c>
      <c r="M160" s="67">
        <f t="shared" si="44"/>
        <v>0</v>
      </c>
      <c r="N160" s="67">
        <f t="shared" si="44"/>
        <v>0</v>
      </c>
      <c r="O160" s="67">
        <f t="shared" si="44"/>
        <v>0</v>
      </c>
      <c r="P160" s="67">
        <f t="shared" si="44"/>
        <v>0</v>
      </c>
      <c r="Q160" s="67">
        <f t="shared" si="44"/>
        <v>0</v>
      </c>
      <c r="R160" s="67">
        <f t="shared" si="44"/>
        <v>0</v>
      </c>
      <c r="S160" s="67">
        <f t="shared" si="44"/>
        <v>0</v>
      </c>
      <c r="T160" s="67">
        <f t="shared" si="44"/>
        <v>0</v>
      </c>
      <c r="U160" s="67">
        <f t="shared" si="44"/>
        <v>0</v>
      </c>
      <c r="V160" s="67">
        <f t="shared" si="44"/>
        <v>0</v>
      </c>
      <c r="W160" s="67">
        <f t="shared" si="44"/>
        <v>0</v>
      </c>
      <c r="X160" s="67">
        <f t="shared" si="44"/>
        <v>0</v>
      </c>
      <c r="Y160" s="67">
        <f t="shared" si="44"/>
        <v>0</v>
      </c>
      <c r="Z160" s="67">
        <f t="shared" si="44"/>
        <v>0</v>
      </c>
      <c r="AA160" s="67">
        <f t="shared" si="44"/>
        <v>0</v>
      </c>
      <c r="AB160" s="67">
        <f t="shared" si="44"/>
        <v>0</v>
      </c>
      <c r="AC160" s="67">
        <f t="shared" si="44"/>
        <v>0</v>
      </c>
      <c r="AD160" s="67">
        <f t="shared" si="44"/>
        <v>0</v>
      </c>
      <c r="AE160" s="67">
        <f t="shared" si="44"/>
        <v>0</v>
      </c>
      <c r="AF160" s="67">
        <f t="shared" si="44"/>
        <v>0</v>
      </c>
      <c r="AG160" s="67">
        <f t="shared" si="44"/>
        <v>0</v>
      </c>
      <c r="AH160" s="67">
        <f t="shared" si="44"/>
        <v>0</v>
      </c>
      <c r="AI160" s="67">
        <f t="shared" si="44"/>
        <v>0</v>
      </c>
      <c r="AJ160" s="67">
        <f t="shared" ref="AJ160:AJ163" si="45">SUM(E160:AI160)</f>
        <v>0</v>
      </c>
    </row>
    <row r="161" spans="1:36" ht="15.75" thickBot="1">
      <c r="B161" s="66"/>
      <c r="C161" s="66"/>
      <c r="D161" s="63" t="s">
        <v>137</v>
      </c>
      <c r="E161" s="67">
        <f t="shared" ref="E161:AI161" si="46">IF(E157="HNI",E143,0)</f>
        <v>0</v>
      </c>
      <c r="F161" s="67">
        <f t="shared" si="46"/>
        <v>0</v>
      </c>
      <c r="G161" s="67">
        <f t="shared" si="46"/>
        <v>0</v>
      </c>
      <c r="H161" s="67">
        <f t="shared" si="46"/>
        <v>0</v>
      </c>
      <c r="I161" s="67">
        <f t="shared" si="46"/>
        <v>0</v>
      </c>
      <c r="J161" s="67">
        <f t="shared" si="46"/>
        <v>337.65340909090907</v>
      </c>
      <c r="K161" s="67">
        <f t="shared" si="46"/>
        <v>0</v>
      </c>
      <c r="L161" s="67">
        <f t="shared" si="46"/>
        <v>0</v>
      </c>
      <c r="M161" s="67">
        <f t="shared" si="46"/>
        <v>0</v>
      </c>
      <c r="N161" s="67">
        <f t="shared" si="46"/>
        <v>0</v>
      </c>
      <c r="O161" s="67">
        <f t="shared" si="46"/>
        <v>0</v>
      </c>
      <c r="P161" s="67">
        <f t="shared" si="46"/>
        <v>0</v>
      </c>
      <c r="Q161" s="67">
        <f t="shared" si="46"/>
        <v>0</v>
      </c>
      <c r="R161" s="67">
        <f t="shared" si="46"/>
        <v>0</v>
      </c>
      <c r="S161" s="67">
        <f t="shared" si="46"/>
        <v>200.89676733426271</v>
      </c>
      <c r="T161" s="67">
        <f t="shared" si="46"/>
        <v>69.909303632555122</v>
      </c>
      <c r="U161" s="67">
        <f t="shared" si="46"/>
        <v>0</v>
      </c>
      <c r="V161" s="67">
        <f t="shared" si="46"/>
        <v>0</v>
      </c>
      <c r="W161" s="67">
        <f t="shared" si="46"/>
        <v>0</v>
      </c>
      <c r="X161" s="67">
        <f t="shared" si="46"/>
        <v>0</v>
      </c>
      <c r="Y161" s="67">
        <f t="shared" si="46"/>
        <v>0</v>
      </c>
      <c r="Z161" s="67">
        <f t="shared" si="46"/>
        <v>0</v>
      </c>
      <c r="AA161" s="67">
        <f t="shared" si="46"/>
        <v>0</v>
      </c>
      <c r="AB161" s="67">
        <f t="shared" si="46"/>
        <v>0</v>
      </c>
      <c r="AC161" s="67">
        <f t="shared" si="46"/>
        <v>0</v>
      </c>
      <c r="AD161" s="67">
        <f t="shared" si="46"/>
        <v>82.608695652173907</v>
      </c>
      <c r="AE161" s="67">
        <f t="shared" si="46"/>
        <v>65.603929010385698</v>
      </c>
      <c r="AF161" s="67">
        <f t="shared" si="46"/>
        <v>91.793281476051447</v>
      </c>
      <c r="AG161" s="67">
        <f t="shared" si="46"/>
        <v>76.671717171717148</v>
      </c>
      <c r="AH161" s="67">
        <f t="shared" si="46"/>
        <v>0</v>
      </c>
      <c r="AI161" s="67">
        <f t="shared" si="46"/>
        <v>0</v>
      </c>
      <c r="AJ161" s="67">
        <f t="shared" si="45"/>
        <v>925.13710336805525</v>
      </c>
    </row>
    <row r="162" spans="1:36" ht="15.75" thickBot="1">
      <c r="A162" s="68"/>
      <c r="B162" s="66"/>
      <c r="C162" s="66"/>
      <c r="D162" s="69" t="s">
        <v>135</v>
      </c>
      <c r="E162" s="67">
        <f t="shared" ref="E162:AI162" si="47">IF(E157="NFI &amp; HNI",E143,0)</f>
        <v>0</v>
      </c>
      <c r="F162" s="67">
        <f t="shared" si="47"/>
        <v>0</v>
      </c>
      <c r="G162" s="67">
        <f t="shared" si="47"/>
        <v>0</v>
      </c>
      <c r="H162" s="67">
        <f t="shared" si="47"/>
        <v>0</v>
      </c>
      <c r="I162" s="67">
        <f t="shared" si="47"/>
        <v>0</v>
      </c>
      <c r="J162" s="67">
        <f t="shared" si="47"/>
        <v>0</v>
      </c>
      <c r="K162" s="67">
        <f t="shared" si="47"/>
        <v>0</v>
      </c>
      <c r="L162" s="67">
        <f t="shared" si="47"/>
        <v>0</v>
      </c>
      <c r="M162" s="67">
        <f t="shared" si="47"/>
        <v>0</v>
      </c>
      <c r="N162" s="67">
        <f t="shared" si="47"/>
        <v>0</v>
      </c>
      <c r="O162" s="67">
        <f t="shared" si="47"/>
        <v>27.794117647058822</v>
      </c>
      <c r="P162" s="67">
        <f t="shared" si="47"/>
        <v>139.10234678156658</v>
      </c>
      <c r="Q162" s="67">
        <f t="shared" si="47"/>
        <v>108.08469437836339</v>
      </c>
      <c r="R162" s="67">
        <f t="shared" si="47"/>
        <v>171.8913786511157</v>
      </c>
      <c r="S162" s="67">
        <f t="shared" si="47"/>
        <v>0</v>
      </c>
      <c r="T162" s="67">
        <f t="shared" si="47"/>
        <v>0</v>
      </c>
      <c r="U162" s="67">
        <f t="shared" si="47"/>
        <v>0</v>
      </c>
      <c r="V162" s="67">
        <f t="shared" si="47"/>
        <v>0</v>
      </c>
      <c r="W162" s="67">
        <f t="shared" si="47"/>
        <v>0</v>
      </c>
      <c r="X162" s="67">
        <f t="shared" si="47"/>
        <v>0</v>
      </c>
      <c r="Y162" s="67">
        <f t="shared" si="47"/>
        <v>0</v>
      </c>
      <c r="Z162" s="67">
        <f t="shared" si="47"/>
        <v>0</v>
      </c>
      <c r="AA162" s="67">
        <f t="shared" si="47"/>
        <v>0</v>
      </c>
      <c r="AB162" s="67">
        <f t="shared" si="47"/>
        <v>0</v>
      </c>
      <c r="AC162" s="67">
        <f t="shared" si="47"/>
        <v>0</v>
      </c>
      <c r="AD162" s="67">
        <f t="shared" si="47"/>
        <v>0</v>
      </c>
      <c r="AE162" s="67">
        <f t="shared" si="47"/>
        <v>0</v>
      </c>
      <c r="AF162" s="67">
        <f t="shared" si="47"/>
        <v>0</v>
      </c>
      <c r="AG162" s="67">
        <f t="shared" si="47"/>
        <v>0</v>
      </c>
      <c r="AH162" s="67">
        <f t="shared" si="47"/>
        <v>0</v>
      </c>
      <c r="AI162" s="67">
        <f t="shared" si="47"/>
        <v>0</v>
      </c>
      <c r="AJ162" s="67">
        <f t="shared" si="45"/>
        <v>446.87253745810449</v>
      </c>
    </row>
    <row r="163" spans="1:36">
      <c r="B163" s="66"/>
      <c r="C163" s="66"/>
      <c r="D163" s="70" t="s">
        <v>140</v>
      </c>
      <c r="E163" s="67">
        <f t="shared" ref="E163:AI163" si="48">IF(AND(E153=0,OR(E3="Mon",E3="Tue",E3="Wed",E3="Thu",E3="Fri")),E143,0)</f>
        <v>0</v>
      </c>
      <c r="F163" s="67">
        <f t="shared" si="48"/>
        <v>0</v>
      </c>
      <c r="G163" s="67">
        <f t="shared" si="48"/>
        <v>0</v>
      </c>
      <c r="H163" s="67">
        <f t="shared" si="48"/>
        <v>-32.434210526315788</v>
      </c>
      <c r="I163" s="67">
        <f t="shared" si="48"/>
        <v>346.11439842209074</v>
      </c>
      <c r="J163" s="67">
        <f t="shared" si="48"/>
        <v>337.65340909090907</v>
      </c>
      <c r="K163" s="67">
        <f t="shared" si="48"/>
        <v>0</v>
      </c>
      <c r="L163" s="67">
        <f t="shared" si="48"/>
        <v>0</v>
      </c>
      <c r="M163" s="67">
        <f t="shared" si="48"/>
        <v>0</v>
      </c>
      <c r="N163" s="67">
        <f t="shared" si="48"/>
        <v>0</v>
      </c>
      <c r="O163" s="67">
        <f t="shared" si="48"/>
        <v>0</v>
      </c>
      <c r="P163" s="67">
        <f t="shared" si="48"/>
        <v>0</v>
      </c>
      <c r="Q163" s="67">
        <f t="shared" si="48"/>
        <v>0</v>
      </c>
      <c r="R163" s="67">
        <f t="shared" si="48"/>
        <v>0</v>
      </c>
      <c r="S163" s="67">
        <f t="shared" si="48"/>
        <v>200.89676733426271</v>
      </c>
      <c r="T163" s="67">
        <f t="shared" si="48"/>
        <v>0</v>
      </c>
      <c r="U163" s="67">
        <f t="shared" si="48"/>
        <v>0</v>
      </c>
      <c r="V163" s="67">
        <f t="shared" si="48"/>
        <v>0</v>
      </c>
      <c r="W163" s="67">
        <f t="shared" si="48"/>
        <v>0</v>
      </c>
      <c r="X163" s="67">
        <f t="shared" si="48"/>
        <v>0</v>
      </c>
      <c r="Y163" s="67">
        <f t="shared" si="48"/>
        <v>0</v>
      </c>
      <c r="Z163" s="67">
        <f t="shared" si="48"/>
        <v>0</v>
      </c>
      <c r="AA163" s="67">
        <f t="shared" si="48"/>
        <v>0</v>
      </c>
      <c r="AB163" s="67">
        <f t="shared" si="48"/>
        <v>0</v>
      </c>
      <c r="AC163" s="67">
        <f t="shared" si="48"/>
        <v>0</v>
      </c>
      <c r="AD163" s="67">
        <f t="shared" si="48"/>
        <v>82.608695652173907</v>
      </c>
      <c r="AE163" s="67">
        <f t="shared" si="48"/>
        <v>65.603929010385698</v>
      </c>
      <c r="AF163" s="67">
        <f t="shared" si="48"/>
        <v>91.793281476051447</v>
      </c>
      <c r="AG163" s="67">
        <f t="shared" si="48"/>
        <v>76.671717171717148</v>
      </c>
      <c r="AH163" s="67">
        <f t="shared" si="48"/>
        <v>0</v>
      </c>
      <c r="AI163" s="67">
        <f t="shared" si="48"/>
        <v>0</v>
      </c>
      <c r="AJ163" s="67">
        <f t="shared" si="45"/>
        <v>1168.9079876312749</v>
      </c>
    </row>
  </sheetData>
  <conditionalFormatting sqref="E152:AI155">
    <cfRule type="cellIs" dxfId="35" priority="10" operator="equal">
      <formula>3</formula>
    </cfRule>
    <cfRule type="cellIs" dxfId="34" priority="11" operator="equal">
      <formula>2</formula>
    </cfRule>
    <cfRule type="cellIs" dxfId="33" priority="12" operator="equal">
      <formula>1</formula>
    </cfRule>
  </conditionalFormatting>
  <conditionalFormatting sqref="E153:AI156">
    <cfRule type="cellIs" dxfId="32" priority="7" operator="equal">
      <formula>3</formula>
    </cfRule>
    <cfRule type="cellIs" dxfId="31" priority="8" operator="equal">
      <formula>2</formula>
    </cfRule>
    <cfRule type="cellIs" dxfId="30" priority="9" operator="equal">
      <formula>1</formula>
    </cfRule>
  </conditionalFormatting>
  <conditionalFormatting sqref="E153:AF156">
    <cfRule type="cellIs" dxfId="29" priority="4" operator="equal">
      <formula>3</formula>
    </cfRule>
    <cfRule type="cellIs" dxfId="28" priority="5" operator="equal">
      <formula>2</formula>
    </cfRule>
    <cfRule type="cellIs" dxfId="27" priority="6" operator="equal">
      <formula>1</formula>
    </cfRule>
  </conditionalFormatting>
  <conditionalFormatting sqref="E153:AF156">
    <cfRule type="cellIs" dxfId="26" priority="1" operator="equal">
      <formula>3</formula>
    </cfRule>
    <cfRule type="cellIs" dxfId="25" priority="2" operator="equal">
      <formula>2</formula>
    </cfRule>
    <cfRule type="cellIs" dxfId="24" priority="3" operator="equal">
      <formula>1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K163"/>
  <sheetViews>
    <sheetView tabSelected="1" zoomScale="60" zoomScaleNormal="6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1" sqref="B11"/>
    </sheetView>
  </sheetViews>
  <sheetFormatPr defaultColWidth="9.140625" defaultRowHeight="15" outlineLevelRow="1"/>
  <cols>
    <col min="1" max="1" width="9.140625" style="3"/>
    <col min="2" max="2" width="53.5703125" style="3" customWidth="1"/>
    <col min="3" max="36" width="17.28515625" style="3" customWidth="1"/>
    <col min="37" max="37" width="11.5703125" style="3" bestFit="1" customWidth="1"/>
    <col min="38" max="16384" width="9.140625" style="3"/>
  </cols>
  <sheetData>
    <row r="1" spans="1:37" outlineLevel="1"/>
    <row r="2" spans="1:37" outlineLevel="1">
      <c r="B2" s="24" t="s">
        <v>18</v>
      </c>
    </row>
    <row r="3" spans="1:37" outlineLevel="1">
      <c r="E3" s="68" t="s">
        <v>122</v>
      </c>
      <c r="F3" s="68" t="s">
        <v>123</v>
      </c>
      <c r="G3" s="68" t="s">
        <v>124</v>
      </c>
      <c r="H3" s="68" t="s">
        <v>125</v>
      </c>
      <c r="I3" s="68" t="s">
        <v>126</v>
      </c>
      <c r="J3" s="68" t="s">
        <v>127</v>
      </c>
      <c r="K3" s="68" t="s">
        <v>121</v>
      </c>
      <c r="L3" s="68" t="s">
        <v>122</v>
      </c>
      <c r="M3" s="68" t="s">
        <v>123</v>
      </c>
      <c r="N3" s="68" t="s">
        <v>124</v>
      </c>
      <c r="O3" s="68" t="s">
        <v>125</v>
      </c>
      <c r="P3" s="68" t="s">
        <v>126</v>
      </c>
      <c r="Q3" s="68" t="s">
        <v>127</v>
      </c>
      <c r="R3" s="68" t="s">
        <v>121</v>
      </c>
      <c r="S3" s="68" t="s">
        <v>122</v>
      </c>
      <c r="T3" s="68" t="s">
        <v>123</v>
      </c>
      <c r="U3" s="68" t="s">
        <v>124</v>
      </c>
      <c r="V3" s="68" t="s">
        <v>125</v>
      </c>
      <c r="W3" s="68" t="s">
        <v>126</v>
      </c>
      <c r="X3" s="68" t="s">
        <v>127</v>
      </c>
      <c r="Y3" s="68" t="s">
        <v>121</v>
      </c>
      <c r="Z3" s="68" t="s">
        <v>122</v>
      </c>
      <c r="AA3" s="68" t="s">
        <v>123</v>
      </c>
      <c r="AB3" s="68" t="s">
        <v>124</v>
      </c>
      <c r="AC3" s="68" t="s">
        <v>125</v>
      </c>
      <c r="AD3" s="68" t="s">
        <v>126</v>
      </c>
      <c r="AE3" s="68" t="s">
        <v>127</v>
      </c>
      <c r="AF3" s="68" t="s">
        <v>121</v>
      </c>
      <c r="AG3" s="68" t="s">
        <v>122</v>
      </c>
      <c r="AH3" s="68" t="s">
        <v>123</v>
      </c>
      <c r="AI3" s="68"/>
    </row>
    <row r="4" spans="1:37" customFormat="1" outlineLevel="1">
      <c r="A4" s="4"/>
      <c r="B4" s="25"/>
      <c r="C4" s="26" t="s">
        <v>19</v>
      </c>
      <c r="D4" s="26">
        <v>31</v>
      </c>
      <c r="E4" s="26">
        <v>1</v>
      </c>
      <c r="F4" s="26">
        <v>2</v>
      </c>
      <c r="G4" s="26">
        <v>3</v>
      </c>
      <c r="H4" s="26">
        <v>4</v>
      </c>
      <c r="I4" s="26">
        <v>5</v>
      </c>
      <c r="J4" s="26">
        <v>6</v>
      </c>
      <c r="K4" s="26">
        <v>7</v>
      </c>
      <c r="L4" s="26">
        <v>8</v>
      </c>
      <c r="M4" s="26">
        <v>9</v>
      </c>
      <c r="N4" s="26">
        <v>10</v>
      </c>
      <c r="O4" s="26">
        <v>11</v>
      </c>
      <c r="P4" s="26">
        <v>12</v>
      </c>
      <c r="Q4" s="26">
        <v>13</v>
      </c>
      <c r="R4" s="26">
        <v>14</v>
      </c>
      <c r="S4" s="26">
        <v>15</v>
      </c>
      <c r="T4" s="26">
        <v>16</v>
      </c>
      <c r="U4" s="26">
        <v>17</v>
      </c>
      <c r="V4" s="26">
        <v>18</v>
      </c>
      <c r="W4" s="26">
        <v>19</v>
      </c>
      <c r="X4" s="26">
        <v>20</v>
      </c>
      <c r="Y4" s="26">
        <v>21</v>
      </c>
      <c r="Z4" s="26">
        <v>22</v>
      </c>
      <c r="AA4" s="26">
        <v>23</v>
      </c>
      <c r="AB4" s="26">
        <v>24</v>
      </c>
      <c r="AC4" s="26">
        <v>25</v>
      </c>
      <c r="AD4" s="26">
        <v>26</v>
      </c>
      <c r="AE4" s="26">
        <v>27</v>
      </c>
      <c r="AF4" s="26">
        <v>28</v>
      </c>
      <c r="AG4" s="26">
        <v>29</v>
      </c>
      <c r="AH4" s="26">
        <v>30</v>
      </c>
      <c r="AI4" s="26">
        <v>31</v>
      </c>
      <c r="AJ4" s="26" t="s">
        <v>32</v>
      </c>
      <c r="AK4" s="3"/>
    </row>
    <row r="5" spans="1:37" customFormat="1" outlineLevel="1">
      <c r="A5" s="4"/>
      <c r="B5" s="27" t="s">
        <v>0</v>
      </c>
      <c r="C5" s="6"/>
      <c r="D5" s="7">
        <f>'MEI 2020'!AI29</f>
        <v>60111</v>
      </c>
      <c r="E5" s="7"/>
      <c r="F5" s="7">
        <f>[3]Juni!D3</f>
        <v>60135</v>
      </c>
      <c r="G5" s="7">
        <f>[3]Juni!E3</f>
        <v>60160</v>
      </c>
      <c r="H5" s="7">
        <f>[3]Juni!F3</f>
        <v>60193</v>
      </c>
      <c r="I5" s="7">
        <f>[3]Juni!G3</f>
        <v>60249</v>
      </c>
      <c r="J5" s="7">
        <f>[3]Juni!H3</f>
        <v>60265</v>
      </c>
      <c r="K5" s="7">
        <f>[3]Juni!I3</f>
        <v>0</v>
      </c>
      <c r="L5" s="7">
        <f>[3]Juni!J3</f>
        <v>60268</v>
      </c>
      <c r="M5" s="7">
        <f>[3]Juni!K3</f>
        <v>60347</v>
      </c>
      <c r="N5" s="7">
        <f>[3]Juni!L3</f>
        <v>60404</v>
      </c>
      <c r="O5" s="7">
        <f>[3]Juni!M3</f>
        <v>60454</v>
      </c>
      <c r="P5" s="7">
        <f>[3]Juni!N3</f>
        <v>60493</v>
      </c>
      <c r="Q5" s="7">
        <f>[3]Juni!O3</f>
        <v>0</v>
      </c>
      <c r="R5" s="7">
        <f>[3]Juni!P3</f>
        <v>0</v>
      </c>
      <c r="S5" s="7">
        <f>[3]Juni!Q3</f>
        <v>60531</v>
      </c>
      <c r="T5" s="7">
        <f>[3]Juni!R3</f>
        <v>60582</v>
      </c>
      <c r="U5" s="7">
        <f>[3]Juni!S3</f>
        <v>60657</v>
      </c>
      <c r="V5" s="7">
        <f>[3]Juni!T3</f>
        <v>60717</v>
      </c>
      <c r="W5" s="7">
        <f>[3]Juni!U3</f>
        <v>60730</v>
      </c>
      <c r="X5" s="7">
        <f>[3]Juni!V3</f>
        <v>0</v>
      </c>
      <c r="Y5" s="7">
        <f>[3]Juni!W3</f>
        <v>0</v>
      </c>
      <c r="Z5" s="7">
        <f>[3]Juni!X3</f>
        <v>60734</v>
      </c>
      <c r="AA5" s="7">
        <f>[3]Juni!Y3</f>
        <v>60783</v>
      </c>
      <c r="AB5" s="7">
        <f>[3]Juni!Z3</f>
        <v>60800</v>
      </c>
      <c r="AC5" s="7">
        <f>[3]Juni!AA3</f>
        <v>60843</v>
      </c>
      <c r="AD5" s="7">
        <f>[3]Juni!AB3</f>
        <v>60911</v>
      </c>
      <c r="AE5" s="7">
        <f>[3]Juni!AC3</f>
        <v>0</v>
      </c>
      <c r="AF5" s="7">
        <f>[3]Juni!AD3</f>
        <v>0</v>
      </c>
      <c r="AG5" s="7">
        <f>[3]Juni!AE3</f>
        <v>60957</v>
      </c>
      <c r="AH5" s="7">
        <f>[3]Juni!AF3</f>
        <v>60992</v>
      </c>
      <c r="AI5" s="7"/>
      <c r="AJ5" s="32"/>
      <c r="AK5" s="3"/>
    </row>
    <row r="6" spans="1:37" customFormat="1" outlineLevel="1">
      <c r="A6" s="4"/>
      <c r="B6" s="27" t="s">
        <v>1</v>
      </c>
      <c r="C6" s="6"/>
      <c r="D6" s="7">
        <f>'MEI 2020'!AI30</f>
        <v>65567</v>
      </c>
      <c r="E6" s="7"/>
      <c r="F6" s="7">
        <f>[3]Juni!D4</f>
        <v>65591</v>
      </c>
      <c r="G6" s="7">
        <f>[3]Juni!E4</f>
        <v>65616</v>
      </c>
      <c r="H6" s="7">
        <f>[3]Juni!F4</f>
        <v>65650</v>
      </c>
      <c r="I6" s="7">
        <f>[3]Juni!G4</f>
        <v>65707</v>
      </c>
      <c r="J6" s="7">
        <f>[3]Juni!H4</f>
        <v>65722</v>
      </c>
      <c r="K6" s="7">
        <f>[3]Juni!I4</f>
        <v>0</v>
      </c>
      <c r="L6" s="7">
        <f>[3]Juni!J4</f>
        <v>65725</v>
      </c>
      <c r="M6" s="7">
        <f>[3]Juni!K4</f>
        <v>65808</v>
      </c>
      <c r="N6" s="7">
        <f>[3]Juni!L4</f>
        <v>65865</v>
      </c>
      <c r="O6" s="7">
        <f>[3]Juni!M4</f>
        <v>65917</v>
      </c>
      <c r="P6" s="7">
        <f>[3]Juni!N4</f>
        <v>65960</v>
      </c>
      <c r="Q6" s="7">
        <f>[3]Juni!O4</f>
        <v>0</v>
      </c>
      <c r="R6" s="7">
        <f>[3]Juni!P4</f>
        <v>0</v>
      </c>
      <c r="S6" s="7">
        <f>[3]Juni!Q4</f>
        <v>66020</v>
      </c>
      <c r="T6" s="7">
        <f>[3]Juni!R4</f>
        <v>66080</v>
      </c>
      <c r="U6" s="7">
        <f>[3]Juni!S4</f>
        <v>66164</v>
      </c>
      <c r="V6" s="7">
        <f>[3]Juni!T4</f>
        <v>66233</v>
      </c>
      <c r="W6" s="7">
        <f>[3]Juni!U4</f>
        <v>66248</v>
      </c>
      <c r="X6" s="7">
        <f>[3]Juni!V4</f>
        <v>0</v>
      </c>
      <c r="Y6" s="7">
        <f>[3]Juni!W4</f>
        <v>0</v>
      </c>
      <c r="Z6" s="7">
        <f>[3]Juni!X4</f>
        <v>66252</v>
      </c>
      <c r="AA6" s="7">
        <f>[3]Juni!Y4</f>
        <v>66308</v>
      </c>
      <c r="AB6" s="7">
        <f>[3]Juni!Z4</f>
        <v>66326</v>
      </c>
      <c r="AC6" s="7">
        <f>[3]Juni!AA4</f>
        <v>66376</v>
      </c>
      <c r="AD6" s="7">
        <f>[3]Juni!AB4</f>
        <v>66454</v>
      </c>
      <c r="AE6" s="7">
        <f>[3]Juni!AC4</f>
        <v>0</v>
      </c>
      <c r="AF6" s="7">
        <f>[3]Juni!AD4</f>
        <v>0</v>
      </c>
      <c r="AG6" s="7">
        <f>[3]Juni!AE4</f>
        <v>66506</v>
      </c>
      <c r="AH6" s="7">
        <f>[3]Juni!AF4</f>
        <v>66546</v>
      </c>
      <c r="AI6" s="7"/>
      <c r="AJ6" s="32"/>
      <c r="AK6" s="3"/>
    </row>
    <row r="7" spans="1:37" customFormat="1" outlineLevel="1">
      <c r="A7" s="4"/>
      <c r="B7" s="27" t="s">
        <v>2</v>
      </c>
      <c r="C7" s="6"/>
      <c r="D7" s="7">
        <f>'MEI 2020'!AI31</f>
        <v>71502</v>
      </c>
      <c r="E7" s="7"/>
      <c r="F7" s="7">
        <f>[3]Juni!D5</f>
        <v>71524</v>
      </c>
      <c r="G7" s="7">
        <f>[3]Juni!E5</f>
        <v>71534</v>
      </c>
      <c r="H7" s="7">
        <f>[3]Juni!F5</f>
        <v>71565</v>
      </c>
      <c r="I7" s="7">
        <f>[3]Juni!G5</f>
        <v>71586</v>
      </c>
      <c r="J7" s="7">
        <f>[3]Juni!H5</f>
        <v>71629</v>
      </c>
      <c r="K7" s="7">
        <f>[3]Juni!I5</f>
        <v>0</v>
      </c>
      <c r="L7" s="7">
        <f>[3]Juni!J5</f>
        <v>71642</v>
      </c>
      <c r="M7" s="7">
        <f>[3]Juni!K5</f>
        <v>71684</v>
      </c>
      <c r="N7" s="7">
        <f>[3]Juni!L5</f>
        <v>71709</v>
      </c>
      <c r="O7" s="7">
        <f>[3]Juni!M5</f>
        <v>71730</v>
      </c>
      <c r="P7" s="7">
        <f>[3]Juni!N5</f>
        <v>71748</v>
      </c>
      <c r="Q7" s="7">
        <f>[3]Juni!O5</f>
        <v>0</v>
      </c>
      <c r="R7" s="7">
        <f>[3]Juni!P5</f>
        <v>0</v>
      </c>
      <c r="S7" s="7">
        <f>[3]Juni!Q5</f>
        <v>71764</v>
      </c>
      <c r="T7" s="7">
        <f>[3]Juni!R5</f>
        <v>71813</v>
      </c>
      <c r="U7" s="7">
        <f>[3]Juni!S5</f>
        <v>71839</v>
      </c>
      <c r="V7" s="7">
        <f>[3]Juni!T5</f>
        <v>71881</v>
      </c>
      <c r="W7" s="7">
        <f>[3]Juni!U5</f>
        <v>71896</v>
      </c>
      <c r="X7" s="7">
        <f>[3]Juni!V5</f>
        <v>0</v>
      </c>
      <c r="Y7" s="7">
        <f>[3]Juni!W5</f>
        <v>0</v>
      </c>
      <c r="Z7" s="7">
        <f>[3]Juni!X5</f>
        <v>71913</v>
      </c>
      <c r="AA7" s="7">
        <f>[3]Juni!Y5</f>
        <v>71990</v>
      </c>
      <c r="AB7" s="7">
        <f>[3]Juni!Z5</f>
        <v>72024</v>
      </c>
      <c r="AC7" s="7">
        <f>[3]Juni!AA5</f>
        <v>72089</v>
      </c>
      <c r="AD7" s="7">
        <f>[3]Juni!AB5</f>
        <v>72142</v>
      </c>
      <c r="AE7" s="7">
        <f>[3]Juni!AC5</f>
        <v>0</v>
      </c>
      <c r="AF7" s="7">
        <f>[3]Juni!AD5</f>
        <v>0</v>
      </c>
      <c r="AG7" s="7">
        <f>[3]Juni!AE5</f>
        <v>72178</v>
      </c>
      <c r="AH7" s="7">
        <f>[3]Juni!AF5</f>
        <v>72207</v>
      </c>
      <c r="AI7" s="7"/>
      <c r="AJ7" s="32"/>
      <c r="AK7" s="3"/>
    </row>
    <row r="8" spans="1:37" customFormat="1" outlineLevel="1">
      <c r="A8" s="4"/>
      <c r="B8" s="27" t="s">
        <v>3</v>
      </c>
      <c r="C8" s="6"/>
      <c r="D8" s="7">
        <f>'MEI 2020'!AI32</f>
        <v>73822</v>
      </c>
      <c r="E8" s="7"/>
      <c r="F8" s="7">
        <f>[3]Juni!D6</f>
        <v>73847</v>
      </c>
      <c r="G8" s="7">
        <f>[3]Juni!E6</f>
        <v>73856</v>
      </c>
      <c r="H8" s="7">
        <f>[3]Juni!F6</f>
        <v>73884</v>
      </c>
      <c r="I8" s="7">
        <f>[3]Juni!G6</f>
        <v>73903</v>
      </c>
      <c r="J8" s="7">
        <f>[3]Juni!H6</f>
        <v>73943</v>
      </c>
      <c r="K8" s="7">
        <f>[3]Juni!I6</f>
        <v>0</v>
      </c>
      <c r="L8" s="7">
        <f>[3]Juni!J6</f>
        <v>73955</v>
      </c>
      <c r="M8" s="7">
        <f>[3]Juni!K6</f>
        <v>73993</v>
      </c>
      <c r="N8" s="7">
        <f>[3]Juni!L6</f>
        <v>74016</v>
      </c>
      <c r="O8" s="7">
        <f>[3]Juni!M6</f>
        <v>74035</v>
      </c>
      <c r="P8" s="7">
        <f>[3]Juni!N6</f>
        <v>74052</v>
      </c>
      <c r="Q8" s="7">
        <f>[3]Juni!O6</f>
        <v>0</v>
      </c>
      <c r="R8" s="7">
        <f>[3]Juni!P6</f>
        <v>0</v>
      </c>
      <c r="S8" s="7">
        <f>[3]Juni!Q6</f>
        <v>74066</v>
      </c>
      <c r="T8" s="7">
        <f>[3]Juni!R6</f>
        <v>74111</v>
      </c>
      <c r="U8" s="7">
        <f>[3]Juni!S6</f>
        <v>74134</v>
      </c>
      <c r="V8" s="7">
        <f>[3]Juni!T6</f>
        <v>74172</v>
      </c>
      <c r="W8" s="7">
        <f>[3]Juni!U6</f>
        <v>74186</v>
      </c>
      <c r="X8" s="7">
        <f>[3]Juni!V6</f>
        <v>0</v>
      </c>
      <c r="Y8" s="7">
        <f>[3]Juni!W6</f>
        <v>0</v>
      </c>
      <c r="Z8" s="7">
        <f>[3]Juni!X6</f>
        <v>74201</v>
      </c>
      <c r="AA8" s="7">
        <f>[3]Juni!Y6</f>
        <v>74272</v>
      </c>
      <c r="AB8" s="7">
        <f>[3]Juni!Z6</f>
        <v>74302</v>
      </c>
      <c r="AC8" s="7">
        <f>[3]Juni!AA6</f>
        <v>74360</v>
      </c>
      <c r="AD8" s="7">
        <f>[3]Juni!AB6</f>
        <v>74409</v>
      </c>
      <c r="AE8" s="7">
        <f>[3]Juni!AC6</f>
        <v>0</v>
      </c>
      <c r="AF8" s="7">
        <f>[3]Juni!AD6</f>
        <v>0</v>
      </c>
      <c r="AG8" s="7">
        <f>[3]Juni!AE6</f>
        <v>74443</v>
      </c>
      <c r="AH8" s="7">
        <f>[3]Juni!AF6</f>
        <v>74468</v>
      </c>
      <c r="AI8" s="7"/>
      <c r="AJ8" s="32"/>
      <c r="AK8" s="3"/>
    </row>
    <row r="9" spans="1:37" customFormat="1" outlineLevel="1">
      <c r="A9" s="4"/>
      <c r="B9" s="27" t="s">
        <v>114</v>
      </c>
      <c r="C9" s="6"/>
      <c r="D9" s="7">
        <f>'MEI 2020'!AI33</f>
        <v>96585</v>
      </c>
      <c r="E9" s="7"/>
      <c r="F9" s="7">
        <f>[3]Juni!D17</f>
        <v>96718</v>
      </c>
      <c r="G9" s="7">
        <f>[3]Juni!E17</f>
        <v>96911</v>
      </c>
      <c r="H9" s="7">
        <f>[3]Juni!F17</f>
        <v>97143</v>
      </c>
      <c r="I9" s="7">
        <f>[3]Juni!G17</f>
        <v>97351</v>
      </c>
      <c r="J9" s="7">
        <f>[3]Juni!H17</f>
        <v>97562</v>
      </c>
      <c r="K9" s="7">
        <f>[3]Juni!I17</f>
        <v>0</v>
      </c>
      <c r="L9" s="7">
        <f>[3]Juni!J17</f>
        <v>97571</v>
      </c>
      <c r="M9" s="7">
        <f>[3]Juni!K17</f>
        <v>97772</v>
      </c>
      <c r="N9" s="7">
        <f>[3]Juni!L17</f>
        <v>97980</v>
      </c>
      <c r="O9" s="7">
        <f>[3]Juni!M17</f>
        <v>98205</v>
      </c>
      <c r="P9" s="7">
        <f>[3]Juni!N17</f>
        <v>98361</v>
      </c>
      <c r="Q9" s="7">
        <f>[3]Juni!O17</f>
        <v>0</v>
      </c>
      <c r="R9" s="7">
        <f>[3]Juni!P17</f>
        <v>0</v>
      </c>
      <c r="S9" s="7">
        <f>[3]Juni!Q17</f>
        <v>98536</v>
      </c>
      <c r="T9" s="7">
        <f>[3]Juni!R17</f>
        <v>98748</v>
      </c>
      <c r="U9" s="7">
        <f>[3]Juni!S17</f>
        <v>98988</v>
      </c>
      <c r="V9" s="7">
        <f>[3]Juni!T17</f>
        <v>99186</v>
      </c>
      <c r="W9" s="7">
        <f>[3]Juni!U17</f>
        <v>99330</v>
      </c>
      <c r="X9" s="7">
        <f>[3]Juni!V17</f>
        <v>0</v>
      </c>
      <c r="Y9" s="7">
        <f>[3]Juni!W17</f>
        <v>0</v>
      </c>
      <c r="Z9" s="7">
        <f>[3]Juni!X17</f>
        <v>99477</v>
      </c>
      <c r="AA9" s="7">
        <f>[3]Juni!Y17</f>
        <v>99665</v>
      </c>
      <c r="AB9" s="7">
        <f>[3]Juni!Z17</f>
        <v>99869</v>
      </c>
      <c r="AC9" s="7">
        <f>[3]Juni!AA17</f>
        <v>99953</v>
      </c>
      <c r="AD9" s="7">
        <f>[3]Juni!AB17</f>
        <v>99958</v>
      </c>
      <c r="AE9" s="7">
        <f>[3]Juni!AC17</f>
        <v>0</v>
      </c>
      <c r="AF9" s="7">
        <f>[3]Juni!AD17</f>
        <v>0</v>
      </c>
      <c r="AG9" s="7">
        <f>[3]Juni!AE17</f>
        <v>99974</v>
      </c>
      <c r="AH9" s="7">
        <f>[3]Juni!AF17</f>
        <v>100165</v>
      </c>
      <c r="AI9" s="7"/>
      <c r="AJ9" s="32"/>
      <c r="AK9" s="3"/>
    </row>
    <row r="10" spans="1:37" customFormat="1" outlineLevel="1">
      <c r="A10" s="4"/>
      <c r="B10" s="27" t="s">
        <v>115</v>
      </c>
      <c r="C10" s="6"/>
      <c r="D10" s="7">
        <f>'MEI 2020'!AI34</f>
        <v>102927</v>
      </c>
      <c r="E10" s="7"/>
      <c r="F10" s="7">
        <f>[3]Juni!D18</f>
        <v>102987</v>
      </c>
      <c r="G10" s="7">
        <f>[3]Juni!E18</f>
        <v>103072</v>
      </c>
      <c r="H10" s="7">
        <f>[3]Juni!F18</f>
        <v>103175</v>
      </c>
      <c r="I10" s="7">
        <f>[3]Juni!G18</f>
        <v>103270</v>
      </c>
      <c r="J10" s="7">
        <f>[3]Juni!H18</f>
        <v>103366</v>
      </c>
      <c r="K10" s="7">
        <f>[3]Juni!I18</f>
        <v>0</v>
      </c>
      <c r="L10" s="7">
        <f>[3]Juni!J18</f>
        <v>103370</v>
      </c>
      <c r="M10" s="7">
        <f>[3]Juni!K18</f>
        <v>103463</v>
      </c>
      <c r="N10" s="7">
        <f>[3]Juni!L18</f>
        <v>103560</v>
      </c>
      <c r="O10" s="7">
        <f>[3]Juni!M18</f>
        <v>103665</v>
      </c>
      <c r="P10" s="7">
        <f>[3]Juni!N18</f>
        <v>103736</v>
      </c>
      <c r="Q10" s="7">
        <f>[3]Juni!O18</f>
        <v>0</v>
      </c>
      <c r="R10" s="7">
        <f>[3]Juni!P18</f>
        <v>0</v>
      </c>
      <c r="S10" s="7">
        <f>[3]Juni!Q18</f>
        <v>103821</v>
      </c>
      <c r="T10" s="7">
        <f>[3]Juni!R18</f>
        <v>103916</v>
      </c>
      <c r="U10" s="7">
        <f>[3]Juni!S18</f>
        <v>104013</v>
      </c>
      <c r="V10" s="7">
        <f>[3]Juni!T18</f>
        <v>104100</v>
      </c>
      <c r="W10" s="7">
        <f>[3]Juni!U18</f>
        <v>104161</v>
      </c>
      <c r="X10" s="7">
        <f>[3]Juni!V18</f>
        <v>0</v>
      </c>
      <c r="Y10" s="7">
        <f>[3]Juni!W18</f>
        <v>0</v>
      </c>
      <c r="Z10" s="7">
        <f>[3]Juni!X18</f>
        <v>104225</v>
      </c>
      <c r="AA10" s="7">
        <f>[3]Juni!Y18</f>
        <v>104309</v>
      </c>
      <c r="AB10" s="7">
        <f>[3]Juni!Z18</f>
        <v>104397</v>
      </c>
      <c r="AC10" s="7">
        <f>[3]Juni!AA18</f>
        <v>104435</v>
      </c>
      <c r="AD10" s="7">
        <f>[3]Juni!AB18</f>
        <v>104438</v>
      </c>
      <c r="AE10" s="7">
        <f>[3]Juni!AC18</f>
        <v>0</v>
      </c>
      <c r="AF10" s="7">
        <f>[3]Juni!AD18</f>
        <v>0</v>
      </c>
      <c r="AG10" s="7">
        <f>[3]Juni!AE18</f>
        <v>104448</v>
      </c>
      <c r="AH10" s="7">
        <f>[3]Juni!AF18</f>
        <v>104532</v>
      </c>
      <c r="AI10" s="7"/>
      <c r="AJ10" s="32"/>
      <c r="AK10" s="3"/>
    </row>
    <row r="11" spans="1:37" customFormat="1" outlineLevel="1">
      <c r="A11" s="4"/>
      <c r="B11" s="27" t="s">
        <v>116</v>
      </c>
      <c r="C11" s="6"/>
      <c r="D11" s="7">
        <f>'MEI 2020'!AI35</f>
        <v>1222702</v>
      </c>
      <c r="E11" s="7"/>
      <c r="F11" s="7">
        <f>[3]Juni!D19</f>
        <v>1222740</v>
      </c>
      <c r="G11" s="7">
        <f>[3]Juni!E19</f>
        <v>1222780</v>
      </c>
      <c r="H11" s="7">
        <f>[3]Juni!F19</f>
        <v>1222837</v>
      </c>
      <c r="I11" s="7">
        <f>[3]Juni!G19</f>
        <v>1222895</v>
      </c>
      <c r="J11" s="7">
        <f>[3]Juni!H19</f>
        <v>1222954</v>
      </c>
      <c r="K11" s="7">
        <f>[3]Juni!I19</f>
        <v>0</v>
      </c>
      <c r="L11" s="7">
        <f>[3]Juni!J19</f>
        <v>1222958</v>
      </c>
      <c r="M11" s="7">
        <f>[3]Juni!K19</f>
        <v>1223013</v>
      </c>
      <c r="N11" s="7">
        <f>[3]Juni!L19</f>
        <v>1223078</v>
      </c>
      <c r="O11" s="7">
        <f>[3]Juni!M19</f>
        <v>1223144</v>
      </c>
      <c r="P11" s="7">
        <f>[3]Juni!N19</f>
        <v>1223177</v>
      </c>
      <c r="Q11" s="7">
        <f>[3]Juni!O19</f>
        <v>0</v>
      </c>
      <c r="R11" s="7">
        <f>[3]Juni!P19</f>
        <v>0</v>
      </c>
      <c r="S11" s="7">
        <f>[3]Juni!Q19</f>
        <v>1223221</v>
      </c>
      <c r="T11" s="7">
        <f>[3]Juni!R19</f>
        <v>1223278</v>
      </c>
      <c r="U11" s="7">
        <f>[3]Juni!S19</f>
        <v>1223343</v>
      </c>
      <c r="V11" s="7">
        <f>[3]Juni!T19</f>
        <v>1223388</v>
      </c>
      <c r="W11" s="7">
        <f>[3]Juni!U19</f>
        <v>1223424</v>
      </c>
      <c r="X11" s="7">
        <f>[3]Juni!V19</f>
        <v>0</v>
      </c>
      <c r="Y11" s="7">
        <f>[3]Juni!W19</f>
        <v>0</v>
      </c>
      <c r="Z11" s="7">
        <f>[3]Juni!X19</f>
        <v>1223479</v>
      </c>
      <c r="AA11" s="7">
        <f>[3]Juni!Y19</f>
        <v>1223519</v>
      </c>
      <c r="AB11" s="7">
        <f>[3]Juni!Z19</f>
        <v>1223571</v>
      </c>
      <c r="AC11" s="7">
        <f>[3]Juni!AA19</f>
        <v>1223592</v>
      </c>
      <c r="AD11" s="7">
        <f>[3]Juni!AB19</f>
        <v>1223596</v>
      </c>
      <c r="AE11" s="7">
        <f>[3]Juni!AC19</f>
        <v>0</v>
      </c>
      <c r="AF11" s="7">
        <f>[3]Juni!AD19</f>
        <v>0</v>
      </c>
      <c r="AG11" s="7">
        <f>[3]Juni!AE19</f>
        <v>1223627</v>
      </c>
      <c r="AH11" s="7">
        <f>[3]Juni!AF19</f>
        <v>1223669</v>
      </c>
      <c r="AI11" s="7"/>
      <c r="AJ11" s="32"/>
      <c r="AK11" s="3"/>
    </row>
    <row r="12" spans="1:37" customFormat="1" outlineLevel="1">
      <c r="A12" s="4"/>
      <c r="B12" s="28" t="s">
        <v>98</v>
      </c>
      <c r="C12" s="6"/>
      <c r="D12" s="7">
        <f>'MEI 2020'!AI36</f>
        <v>58292</v>
      </c>
      <c r="E12" s="7"/>
      <c r="F12" s="7">
        <f>[3]Juni!D21</f>
        <v>58333</v>
      </c>
      <c r="G12" s="7">
        <f>[3]Juni!E21</f>
        <v>58388</v>
      </c>
      <c r="H12" s="7">
        <f>[3]Juni!F21</f>
        <v>58489</v>
      </c>
      <c r="I12" s="7">
        <f>[3]Juni!G21</f>
        <v>58544</v>
      </c>
      <c r="J12" s="7">
        <f>[3]Juni!H21</f>
        <v>58592</v>
      </c>
      <c r="K12" s="7">
        <f>[3]Juni!I21</f>
        <v>0</v>
      </c>
      <c r="L12" s="7">
        <f>[3]Juni!J21</f>
        <v>58598</v>
      </c>
      <c r="M12" s="7">
        <f>[3]Juni!K21</f>
        <v>58695</v>
      </c>
      <c r="N12" s="7">
        <f>[3]Juni!L21</f>
        <v>58752</v>
      </c>
      <c r="O12" s="7">
        <f>[3]Juni!M21</f>
        <v>58844</v>
      </c>
      <c r="P12" s="7">
        <f>[3]Juni!N21</f>
        <v>58904</v>
      </c>
      <c r="Q12" s="7">
        <f>[3]Juni!O21</f>
        <v>0</v>
      </c>
      <c r="R12" s="7">
        <f>[3]Juni!P21</f>
        <v>0</v>
      </c>
      <c r="S12" s="7">
        <f>[3]Juni!Q21</f>
        <v>58922</v>
      </c>
      <c r="T12" s="7">
        <f>[3]Juni!R21</f>
        <v>59019</v>
      </c>
      <c r="U12" s="7">
        <f>[3]Juni!S21</f>
        <v>59103</v>
      </c>
      <c r="V12" s="7">
        <f>[3]Juni!T21</f>
        <v>59181</v>
      </c>
      <c r="W12" s="7">
        <f>[3]Juni!U21</f>
        <v>59207</v>
      </c>
      <c r="X12" s="7">
        <f>[3]Juni!V21</f>
        <v>0</v>
      </c>
      <c r="Y12" s="7">
        <f>[3]Juni!W21</f>
        <v>0</v>
      </c>
      <c r="Z12" s="7">
        <f>[3]Juni!X21</f>
        <v>59208</v>
      </c>
      <c r="AA12" s="7">
        <f>[3]Juni!Y21</f>
        <v>59316</v>
      </c>
      <c r="AB12" s="7">
        <f>[3]Juni!Z21</f>
        <v>59361</v>
      </c>
      <c r="AC12" s="7">
        <f>[3]Juni!AA21</f>
        <v>59425</v>
      </c>
      <c r="AD12" s="7">
        <f>[3]Juni!AB21</f>
        <v>59448</v>
      </c>
      <c r="AE12" s="7">
        <f>[3]Juni!AC21</f>
        <v>0</v>
      </c>
      <c r="AF12" s="7">
        <f>[3]Juni!AD21</f>
        <v>0</v>
      </c>
      <c r="AG12" s="7">
        <f>[3]Juni!AE21</f>
        <v>59452</v>
      </c>
      <c r="AH12" s="7">
        <f>[3]Juni!AF21</f>
        <v>59530</v>
      </c>
      <c r="AI12" s="7"/>
      <c r="AJ12" s="32"/>
      <c r="AK12" s="3"/>
    </row>
    <row r="13" spans="1:37" customFormat="1" outlineLevel="1">
      <c r="A13" s="4"/>
      <c r="B13" s="28" t="s">
        <v>99</v>
      </c>
      <c r="C13" s="6"/>
      <c r="D13" s="7">
        <f>'MEI 2020'!AI37</f>
        <v>12408.5</v>
      </c>
      <c r="E13" s="7"/>
      <c r="F13" s="7">
        <v>12429.4</v>
      </c>
      <c r="G13" s="7">
        <v>12457.4</v>
      </c>
      <c r="H13" s="7">
        <v>12482.9</v>
      </c>
      <c r="I13" s="7">
        <v>12508.4</v>
      </c>
      <c r="J13" s="7"/>
      <c r="K13" s="7"/>
      <c r="L13" s="7">
        <v>12550.7</v>
      </c>
      <c r="M13" s="7">
        <v>12578.1</v>
      </c>
      <c r="N13" s="7">
        <v>12612.5</v>
      </c>
      <c r="O13" s="7">
        <v>12640</v>
      </c>
      <c r="P13" s="7">
        <v>12657.1</v>
      </c>
      <c r="Q13" s="7"/>
      <c r="R13" s="7"/>
      <c r="S13" s="7">
        <v>12683.7</v>
      </c>
      <c r="T13" s="7">
        <v>12713.6</v>
      </c>
      <c r="U13" s="7">
        <v>12739</v>
      </c>
      <c r="V13" s="7">
        <v>12765.2</v>
      </c>
      <c r="W13" s="7">
        <v>12781</v>
      </c>
      <c r="X13" s="7"/>
      <c r="Y13" s="7"/>
      <c r="Z13" s="7">
        <v>12815</v>
      </c>
      <c r="AA13" s="7">
        <v>12842.1</v>
      </c>
      <c r="AB13" s="7">
        <v>12867.5</v>
      </c>
      <c r="AC13" s="7">
        <v>12892.5</v>
      </c>
      <c r="AD13" s="7">
        <v>12909.1</v>
      </c>
      <c r="AE13" s="7"/>
      <c r="AF13" s="7"/>
      <c r="AG13" s="7">
        <v>12396.8</v>
      </c>
      <c r="AH13" s="7">
        <v>12968</v>
      </c>
      <c r="AI13" s="7"/>
      <c r="AJ13" s="32"/>
      <c r="AK13" s="3"/>
    </row>
    <row r="14" spans="1:37" customFormat="1" outlineLevel="1">
      <c r="A14" s="4"/>
      <c r="B14" s="27" t="s">
        <v>100</v>
      </c>
      <c r="C14" s="6"/>
      <c r="D14" s="7">
        <f>'MEI 2020'!AI38</f>
        <v>2338</v>
      </c>
      <c r="E14" s="7"/>
      <c r="F14" s="7">
        <f>[3]Juni!D23</f>
        <v>2339</v>
      </c>
      <c r="G14" s="7">
        <f>[3]Juni!E23</f>
        <v>2348</v>
      </c>
      <c r="H14" s="7">
        <f>[3]Juni!F23</f>
        <v>2363</v>
      </c>
      <c r="I14" s="7">
        <f>[3]Juni!G23</f>
        <v>2369</v>
      </c>
      <c r="J14" s="7">
        <f>[3]Juni!H23</f>
        <v>2369</v>
      </c>
      <c r="K14" s="7">
        <f>[3]Juni!I23</f>
        <v>0</v>
      </c>
      <c r="L14" s="7">
        <f>[3]Juni!J23</f>
        <v>2370</v>
      </c>
      <c r="M14" s="7">
        <f>[3]Juni!K23</f>
        <v>2390</v>
      </c>
      <c r="N14" s="7">
        <f>[3]Juni!L23</f>
        <v>2396</v>
      </c>
      <c r="O14" s="7">
        <f>[3]Juni!M23</f>
        <v>2412</v>
      </c>
      <c r="P14" s="7">
        <f>[3]Juni!N23</f>
        <v>2417</v>
      </c>
      <c r="Q14" s="7">
        <f>[3]Juni!O23</f>
        <v>0</v>
      </c>
      <c r="R14" s="7">
        <f>[3]Juni!P23</f>
        <v>0</v>
      </c>
      <c r="S14" s="7">
        <f>[3]Juni!Q23</f>
        <v>2422</v>
      </c>
      <c r="T14" s="7">
        <f>[3]Juni!R23</f>
        <v>2434</v>
      </c>
      <c r="U14" s="7">
        <f>[3]Juni!S23</f>
        <v>2445</v>
      </c>
      <c r="V14" s="7">
        <f>[3]Juni!T23</f>
        <v>2445</v>
      </c>
      <c r="W14" s="7">
        <f>[3]Juni!U23</f>
        <v>2451</v>
      </c>
      <c r="X14" s="7">
        <f>[3]Juni!V23</f>
        <v>0</v>
      </c>
      <c r="Y14" s="7">
        <f>[3]Juni!W23</f>
        <v>0</v>
      </c>
      <c r="Z14" s="7">
        <f>[3]Juni!X23</f>
        <v>2451</v>
      </c>
      <c r="AA14" s="7">
        <f>[3]Juni!Y23</f>
        <v>2451</v>
      </c>
      <c r="AB14" s="7">
        <f>[3]Juni!Z23</f>
        <v>2467</v>
      </c>
      <c r="AC14" s="7">
        <f>[3]Juni!AA23</f>
        <v>2467</v>
      </c>
      <c r="AD14" s="7">
        <f>[3]Juni!AB23</f>
        <v>2467</v>
      </c>
      <c r="AE14" s="7">
        <f>[3]Juni!AC23</f>
        <v>0</v>
      </c>
      <c r="AF14" s="7">
        <f>[3]Juni!AD23</f>
        <v>0</v>
      </c>
      <c r="AG14" s="7">
        <f>[3]Juni!AE23</f>
        <v>2467</v>
      </c>
      <c r="AH14" s="7">
        <f>[3]Juni!AF23</f>
        <v>2467</v>
      </c>
      <c r="AI14" s="7"/>
      <c r="AJ14" s="32"/>
      <c r="AK14" s="3"/>
    </row>
    <row r="15" spans="1:37" customFormat="1" outlineLevel="1">
      <c r="A15" s="4"/>
      <c r="B15" s="27" t="s">
        <v>101</v>
      </c>
      <c r="C15" s="6"/>
      <c r="D15" s="7">
        <f>'MEI 2020'!AI39</f>
        <v>28399</v>
      </c>
      <c r="E15" s="7"/>
      <c r="F15" s="7">
        <f>[3]Juni!D24</f>
        <v>28457</v>
      </c>
      <c r="G15" s="7">
        <f>[3]Juni!E24</f>
        <v>28504</v>
      </c>
      <c r="H15" s="7">
        <f>[3]Juni!F24</f>
        <v>28539</v>
      </c>
      <c r="I15" s="7">
        <f>[3]Juni!G24</f>
        <v>28574</v>
      </c>
      <c r="J15" s="7">
        <f>[3]Juni!H24</f>
        <v>28634</v>
      </c>
      <c r="K15" s="7">
        <f>[3]Juni!I24</f>
        <v>0</v>
      </c>
      <c r="L15" s="7">
        <f>[3]Juni!J24</f>
        <v>28637</v>
      </c>
      <c r="M15" s="7">
        <f>[3]Juni!K24</f>
        <v>28677</v>
      </c>
      <c r="N15" s="7">
        <f>[3]Juni!L24</f>
        <v>28756</v>
      </c>
      <c r="O15" s="7">
        <f>[3]Juni!M24</f>
        <v>28787</v>
      </c>
      <c r="P15" s="7">
        <f>[3]Juni!N24</f>
        <v>28828</v>
      </c>
      <c r="Q15" s="7">
        <f>[3]Juni!O24</f>
        <v>0</v>
      </c>
      <c r="R15" s="7">
        <f>[3]Juni!P24</f>
        <v>0</v>
      </c>
      <c r="S15" s="7">
        <f>[3]Juni!Q24</f>
        <v>28836</v>
      </c>
      <c r="T15" s="7">
        <f>[3]Juni!R24</f>
        <v>28904</v>
      </c>
      <c r="U15" s="7">
        <f>[3]Juni!S24</f>
        <v>28941</v>
      </c>
      <c r="V15" s="7">
        <f>[3]Juni!T24</f>
        <v>28970</v>
      </c>
      <c r="W15" s="7">
        <f>[3]Juni!U24</f>
        <v>28991</v>
      </c>
      <c r="X15" s="7">
        <f>[3]Juni!V24</f>
        <v>0</v>
      </c>
      <c r="Y15" s="7">
        <f>[3]Juni!W24</f>
        <v>0</v>
      </c>
      <c r="Z15" s="7">
        <f>[3]Juni!X24</f>
        <v>28998</v>
      </c>
      <c r="AA15" s="7">
        <f>[3]Juni!Y24</f>
        <v>29018</v>
      </c>
      <c r="AB15" s="7">
        <f>[3]Juni!Z24</f>
        <v>29046</v>
      </c>
      <c r="AC15" s="7">
        <f>[3]Juni!AA24</f>
        <v>29108</v>
      </c>
      <c r="AD15" s="7">
        <f>[3]Juni!AB24</f>
        <v>29195</v>
      </c>
      <c r="AE15" s="7">
        <f>[3]Juni!AC24</f>
        <v>0</v>
      </c>
      <c r="AF15" s="7">
        <f>[3]Juni!AD24</f>
        <v>0</v>
      </c>
      <c r="AG15" s="7">
        <f>[3]Juni!AE24</f>
        <v>29266</v>
      </c>
      <c r="AH15" s="7">
        <f>[3]Juni!AF24</f>
        <v>29358</v>
      </c>
      <c r="AI15" s="7"/>
      <c r="AJ15" s="32"/>
      <c r="AK15" s="3"/>
    </row>
    <row r="16" spans="1:37" customFormat="1" outlineLevel="1">
      <c r="A16" s="4"/>
      <c r="B16" s="28" t="s">
        <v>102</v>
      </c>
      <c r="C16" s="6"/>
      <c r="D16" s="7">
        <f>'MEI 2020'!AI40</f>
        <v>79008</v>
      </c>
      <c r="E16" s="7"/>
      <c r="F16" s="7">
        <f>[3]Juni!D25</f>
        <v>79062</v>
      </c>
      <c r="G16" s="7">
        <f>[3]Juni!E25</f>
        <v>79169</v>
      </c>
      <c r="H16" s="7">
        <f>[3]Juni!F25</f>
        <v>79282</v>
      </c>
      <c r="I16" s="7">
        <f>[3]Juni!G25</f>
        <v>79395</v>
      </c>
      <c r="J16" s="7">
        <f>[3]Juni!H25</f>
        <v>79511</v>
      </c>
      <c r="K16" s="7">
        <f>[3]Juni!I25</f>
        <v>0</v>
      </c>
      <c r="L16" s="7">
        <f>[3]Juni!J25</f>
        <v>79521</v>
      </c>
      <c r="M16" s="7">
        <f>[3]Juni!K25</f>
        <v>79668</v>
      </c>
      <c r="N16" s="7">
        <f>[3]Juni!L25</f>
        <v>79803</v>
      </c>
      <c r="O16" s="7">
        <f>[3]Juni!M25</f>
        <v>79939</v>
      </c>
      <c r="P16" s="7">
        <f>[3]Juni!N25</f>
        <v>80037</v>
      </c>
      <c r="Q16" s="7">
        <f>[3]Juni!O25</f>
        <v>0</v>
      </c>
      <c r="R16" s="7">
        <f>[3]Juni!P25</f>
        <v>0</v>
      </c>
      <c r="S16" s="7">
        <f>[3]Juni!Q25</f>
        <v>80182</v>
      </c>
      <c r="T16" s="7">
        <f>[3]Juni!R25</f>
        <v>80344</v>
      </c>
      <c r="U16" s="7">
        <f>[3]Juni!S25</f>
        <v>80493</v>
      </c>
      <c r="V16" s="7">
        <f>[3]Juni!T25</f>
        <v>80650</v>
      </c>
      <c r="W16" s="7">
        <f>[3]Juni!U25</f>
        <v>80718</v>
      </c>
      <c r="X16" s="7">
        <f>[3]Juni!V25</f>
        <v>0</v>
      </c>
      <c r="Y16" s="7">
        <f>[3]Juni!W25</f>
        <v>0</v>
      </c>
      <c r="Z16" s="7">
        <f>[3]Juni!X25</f>
        <v>80794</v>
      </c>
      <c r="AA16" s="7">
        <f>[3]Juni!Y25</f>
        <v>80941</v>
      </c>
      <c r="AB16" s="7">
        <f>[3]Juni!Z25</f>
        <v>81042</v>
      </c>
      <c r="AC16" s="7">
        <f>[3]Juni!AA25</f>
        <v>81167</v>
      </c>
      <c r="AD16" s="7">
        <f>[3]Juni!AB25</f>
        <v>81237</v>
      </c>
      <c r="AE16" s="7">
        <f>[3]Juni!AC25</f>
        <v>0</v>
      </c>
      <c r="AF16" s="7">
        <f>[3]Juni!AD25</f>
        <v>0</v>
      </c>
      <c r="AG16" s="7">
        <f>[3]Juni!AE25</f>
        <v>81317</v>
      </c>
      <c r="AH16" s="7">
        <f>[3]Juni!AF25</f>
        <v>81396</v>
      </c>
      <c r="AI16" s="7"/>
      <c r="AJ16" s="32"/>
      <c r="AK16" s="3"/>
    </row>
    <row r="17" spans="1:37" customFormat="1" outlineLevel="1">
      <c r="A17" s="4"/>
      <c r="B17" s="28" t="s">
        <v>103</v>
      </c>
      <c r="C17" s="6"/>
      <c r="D17" s="7">
        <f>'MEI 2020'!AI41</f>
        <v>97258</v>
      </c>
      <c r="E17" s="7"/>
      <c r="F17" s="7">
        <f>[3]Juni!D26</f>
        <v>97340</v>
      </c>
      <c r="G17" s="7">
        <f>[3]Juni!E26</f>
        <v>97467</v>
      </c>
      <c r="H17" s="7">
        <f>[3]Juni!F26</f>
        <v>97585</v>
      </c>
      <c r="I17" s="7">
        <f>[3]Juni!G26</f>
        <v>97707</v>
      </c>
      <c r="J17" s="7">
        <f>[3]Juni!H26</f>
        <v>97833</v>
      </c>
      <c r="K17" s="7">
        <f>[3]Juni!I26</f>
        <v>0</v>
      </c>
      <c r="L17" s="7">
        <f>[3]Juni!J26</f>
        <v>97856</v>
      </c>
      <c r="M17" s="7">
        <f>[3]Juni!K26</f>
        <v>98017</v>
      </c>
      <c r="N17" s="7">
        <f>[3]Juni!L26</f>
        <v>98154</v>
      </c>
      <c r="O17" s="7">
        <f>[3]Juni!M26</f>
        <v>98292</v>
      </c>
      <c r="P17" s="7">
        <f>[3]Juni!N26</f>
        <v>98399</v>
      </c>
      <c r="Q17" s="7">
        <f>[3]Juni!O26</f>
        <v>0</v>
      </c>
      <c r="R17" s="7">
        <f>[3]Juni!P26</f>
        <v>0</v>
      </c>
      <c r="S17" s="7">
        <f>[3]Juni!Q26</f>
        <v>98499</v>
      </c>
      <c r="T17" s="7">
        <f>[3]Juni!R26</f>
        <v>98666</v>
      </c>
      <c r="U17" s="7">
        <f>[3]Juni!S26</f>
        <v>98820</v>
      </c>
      <c r="V17" s="7">
        <f>[3]Juni!T26</f>
        <v>98971</v>
      </c>
      <c r="W17" s="7">
        <f>[3]Juni!U26</f>
        <v>99061</v>
      </c>
      <c r="X17" s="7">
        <f>[3]Juni!V26</f>
        <v>0</v>
      </c>
      <c r="Y17" s="7">
        <f>[3]Juni!W26</f>
        <v>0</v>
      </c>
      <c r="Z17" s="7">
        <f>[3]Juni!X26</f>
        <v>99135</v>
      </c>
      <c r="AA17" s="7">
        <f>[3]Juni!Y26</f>
        <v>99292</v>
      </c>
      <c r="AB17" s="7">
        <f>[3]Juni!Z26</f>
        <v>99422</v>
      </c>
      <c r="AC17" s="7">
        <f>[3]Juni!AA26</f>
        <v>99548</v>
      </c>
      <c r="AD17" s="7">
        <f>[3]Juni!AB26</f>
        <v>99637</v>
      </c>
      <c r="AE17" s="7">
        <f>[3]Juni!AC26</f>
        <v>0</v>
      </c>
      <c r="AF17" s="7">
        <f>[3]Juni!AD26</f>
        <v>0</v>
      </c>
      <c r="AG17" s="7">
        <f>[3]Juni!AE26</f>
        <v>99722</v>
      </c>
      <c r="AH17" s="7">
        <f>[3]Juni!AF26</f>
        <v>99833</v>
      </c>
      <c r="AI17" s="7"/>
      <c r="AJ17" s="32"/>
      <c r="AK17" s="3"/>
    </row>
    <row r="18" spans="1:37" customFormat="1" outlineLevel="1">
      <c r="A18" s="4"/>
      <c r="B18" s="27" t="s">
        <v>104</v>
      </c>
      <c r="C18" s="6"/>
      <c r="D18" s="7">
        <f>'MEI 2020'!AI42</f>
        <v>6311</v>
      </c>
      <c r="E18" s="7"/>
      <c r="F18" s="7">
        <f>[3]Juni!D27</f>
        <v>0</v>
      </c>
      <c r="G18" s="7">
        <f>[3]Juni!E27</f>
        <v>0</v>
      </c>
      <c r="H18" s="7">
        <f>[3]Juni!F27</f>
        <v>0</v>
      </c>
      <c r="I18" s="7">
        <f>[3]Juni!G27</f>
        <v>0</v>
      </c>
      <c r="J18" s="7">
        <f>[3]Juni!H27</f>
        <v>0</v>
      </c>
      <c r="K18" s="7">
        <f>[3]Juni!I27</f>
        <v>0</v>
      </c>
      <c r="L18" s="7">
        <f>[3]Juni!J27</f>
        <v>0</v>
      </c>
      <c r="M18" s="7">
        <f>[3]Juni!K27</f>
        <v>0</v>
      </c>
      <c r="N18" s="7">
        <f>[3]Juni!L27</f>
        <v>0</v>
      </c>
      <c r="O18" s="7">
        <f>[3]Juni!M27</f>
        <v>0</v>
      </c>
      <c r="P18" s="7">
        <f>[3]Juni!N27</f>
        <v>0</v>
      </c>
      <c r="Q18" s="7">
        <f>[3]Juni!O27</f>
        <v>0</v>
      </c>
      <c r="R18" s="7">
        <f>[3]Juni!P27</f>
        <v>0</v>
      </c>
      <c r="S18" s="7">
        <f>[3]Juni!Q27</f>
        <v>0</v>
      </c>
      <c r="T18" s="7">
        <f>[3]Juni!R27</f>
        <v>0</v>
      </c>
      <c r="U18" s="7">
        <f>[3]Juni!S27</f>
        <v>0</v>
      </c>
      <c r="V18" s="7">
        <f>[3]Juni!T27</f>
        <v>0</v>
      </c>
      <c r="W18" s="7">
        <f>[3]Juni!U27</f>
        <v>0</v>
      </c>
      <c r="X18" s="7">
        <f>[3]Juni!V27</f>
        <v>0</v>
      </c>
      <c r="Y18" s="7">
        <f>[3]Juni!W27</f>
        <v>0</v>
      </c>
      <c r="Z18" s="7">
        <f>[3]Juni!X27</f>
        <v>0</v>
      </c>
      <c r="AA18" s="7">
        <f>[3]Juni!Y27</f>
        <v>0</v>
      </c>
      <c r="AB18" s="7">
        <f>[3]Juni!Z27</f>
        <v>0</v>
      </c>
      <c r="AC18" s="7">
        <f>[3]Juni!AA27</f>
        <v>0</v>
      </c>
      <c r="AD18" s="7">
        <f>[3]Juni!AB27</f>
        <v>0</v>
      </c>
      <c r="AE18" s="7">
        <f>[3]Juni!AC27</f>
        <v>0</v>
      </c>
      <c r="AF18" s="7">
        <f>[3]Juni!AD27</f>
        <v>0</v>
      </c>
      <c r="AG18" s="7">
        <f>[3]Juni!AE27</f>
        <v>0</v>
      </c>
      <c r="AH18" s="7">
        <f>[3]Juni!AF27</f>
        <v>0</v>
      </c>
      <c r="AI18" s="7"/>
      <c r="AJ18" s="32"/>
      <c r="AK18" s="3"/>
    </row>
    <row r="19" spans="1:37" customFormat="1" outlineLevel="1">
      <c r="A19" s="4"/>
      <c r="B19" s="27" t="s">
        <v>105</v>
      </c>
      <c r="C19" s="7"/>
      <c r="D19" s="7">
        <f>'MEI 2020'!AI43</f>
        <v>7977</v>
      </c>
      <c r="E19" s="7"/>
      <c r="F19" s="7">
        <f>[3]Juni!D28</f>
        <v>7977</v>
      </c>
      <c r="G19" s="7">
        <f>[3]Juni!E28</f>
        <v>8011</v>
      </c>
      <c r="H19" s="7">
        <f>[3]Juni!F28</f>
        <v>8051</v>
      </c>
      <c r="I19" s="7">
        <f>[3]Juni!G28</f>
        <v>8087</v>
      </c>
      <c r="J19" s="7">
        <f>[3]Juni!H28</f>
        <v>8097</v>
      </c>
      <c r="K19" s="7">
        <f>[3]Juni!I28</f>
        <v>0</v>
      </c>
      <c r="L19" s="7">
        <f>[3]Juni!J28</f>
        <v>8098</v>
      </c>
      <c r="M19" s="7">
        <f>[3]Juni!K28</f>
        <v>8147</v>
      </c>
      <c r="N19" s="7">
        <f>[3]Juni!L28</f>
        <v>8172</v>
      </c>
      <c r="O19" s="7">
        <f>[3]Juni!M28</f>
        <v>8197</v>
      </c>
      <c r="P19" s="7">
        <f>[3]Juni!N28</f>
        <v>8229</v>
      </c>
      <c r="Q19" s="7">
        <f>[3]Juni!O28</f>
        <v>0</v>
      </c>
      <c r="R19" s="7">
        <f>[3]Juni!P28</f>
        <v>0</v>
      </c>
      <c r="S19" s="7">
        <f>[3]Juni!Q28</f>
        <v>8235</v>
      </c>
      <c r="T19" s="7">
        <f>[3]Juni!R28</f>
        <v>8267</v>
      </c>
      <c r="U19" s="7">
        <f>[3]Juni!S28</f>
        <v>8290</v>
      </c>
      <c r="V19" s="7">
        <f>[3]Juni!T28</f>
        <v>8299</v>
      </c>
      <c r="W19" s="7">
        <f>[3]Juni!U28</f>
        <v>8311</v>
      </c>
      <c r="X19" s="7">
        <f>[3]Juni!V28</f>
        <v>0</v>
      </c>
      <c r="Y19" s="7">
        <f>[3]Juni!W28</f>
        <v>0</v>
      </c>
      <c r="Z19" s="7">
        <f>[3]Juni!X28</f>
        <v>8321</v>
      </c>
      <c r="AA19" s="7">
        <f>[3]Juni!Y28</f>
        <v>8351</v>
      </c>
      <c r="AB19" s="7">
        <f>[3]Juni!Z28</f>
        <v>8376</v>
      </c>
      <c r="AC19" s="7">
        <f>[3]Juni!AA28</f>
        <v>8376</v>
      </c>
      <c r="AD19" s="7">
        <f>[3]Juni!AB28</f>
        <v>8376</v>
      </c>
      <c r="AE19" s="7">
        <f>[3]Juni!AC28</f>
        <v>0</v>
      </c>
      <c r="AF19" s="7">
        <f>[3]Juni!AD28</f>
        <v>0</v>
      </c>
      <c r="AG19" s="7">
        <f>[3]Juni!AE28</f>
        <v>8376</v>
      </c>
      <c r="AH19" s="7">
        <f>[3]Juni!AF28</f>
        <v>8382</v>
      </c>
      <c r="AI19" s="7"/>
      <c r="AJ19" s="32"/>
      <c r="AK19" s="3"/>
    </row>
    <row r="20" spans="1:37" customFormat="1" outlineLevel="1">
      <c r="A20" s="4"/>
      <c r="B20" s="27" t="s">
        <v>106</v>
      </c>
      <c r="C20" s="6"/>
      <c r="D20" s="7">
        <f>'MEI 2020'!AI44</f>
        <v>0</v>
      </c>
      <c r="E20" s="7"/>
      <c r="F20" s="7">
        <f>[3]Juni!D30</f>
        <v>0</v>
      </c>
      <c r="G20" s="7">
        <f>[3]Juni!E30</f>
        <v>0</v>
      </c>
      <c r="H20" s="7">
        <f>[3]Juni!F30</f>
        <v>0</v>
      </c>
      <c r="I20" s="7">
        <f>[3]Juni!G30</f>
        <v>0</v>
      </c>
      <c r="J20" s="7">
        <f>[3]Juni!H30</f>
        <v>0</v>
      </c>
      <c r="K20" s="7">
        <f>[3]Juni!I30</f>
        <v>0</v>
      </c>
      <c r="L20" s="7">
        <f>[3]Juni!J30</f>
        <v>0</v>
      </c>
      <c r="M20" s="7">
        <f>[3]Juni!K30</f>
        <v>0</v>
      </c>
      <c r="N20" s="7">
        <f>[3]Juni!L30</f>
        <v>0</v>
      </c>
      <c r="O20" s="7">
        <f>[3]Juni!M30</f>
        <v>0</v>
      </c>
      <c r="P20" s="7">
        <f>[3]Juni!N30</f>
        <v>0</v>
      </c>
      <c r="Q20" s="7">
        <f>[3]Juni!O30</f>
        <v>0</v>
      </c>
      <c r="R20" s="7">
        <f>[3]Juni!P30</f>
        <v>0</v>
      </c>
      <c r="S20" s="7">
        <f>[3]Juni!Q30</f>
        <v>0</v>
      </c>
      <c r="T20" s="7">
        <f>[3]Juni!R30</f>
        <v>0</v>
      </c>
      <c r="U20" s="7">
        <f>[3]Juni!S30</f>
        <v>0</v>
      </c>
      <c r="V20" s="7">
        <f>[3]Juni!T30</f>
        <v>0</v>
      </c>
      <c r="W20" s="7">
        <f>[3]Juni!U30</f>
        <v>0</v>
      </c>
      <c r="X20" s="7">
        <f>[3]Juni!V30</f>
        <v>0</v>
      </c>
      <c r="Y20" s="7">
        <f>[3]Juni!W30</f>
        <v>0</v>
      </c>
      <c r="Z20" s="7">
        <f>[3]Juni!X30</f>
        <v>0</v>
      </c>
      <c r="AA20" s="7">
        <f>[3]Juni!Y30</f>
        <v>0</v>
      </c>
      <c r="AB20" s="7">
        <f>[3]Juni!Z30</f>
        <v>0</v>
      </c>
      <c r="AC20" s="7">
        <f>[3]Juni!AA30</f>
        <v>0</v>
      </c>
      <c r="AD20" s="7">
        <f>[3]Juni!AB30</f>
        <v>0</v>
      </c>
      <c r="AE20" s="7">
        <f>[3]Juni!AC30</f>
        <v>0</v>
      </c>
      <c r="AF20" s="7">
        <f>[3]Juni!AD30</f>
        <v>0</v>
      </c>
      <c r="AG20" s="7">
        <f>[3]Juni!AE30</f>
        <v>0</v>
      </c>
      <c r="AH20" s="7">
        <f>[3]Juni!AF30</f>
        <v>0</v>
      </c>
      <c r="AI20" s="7"/>
      <c r="AJ20" s="32"/>
      <c r="AK20" s="3"/>
    </row>
    <row r="21" spans="1:37" customFormat="1" outlineLevel="1">
      <c r="A21" s="4"/>
      <c r="B21" s="27" t="s">
        <v>107</v>
      </c>
      <c r="C21" s="6"/>
      <c r="D21" s="7">
        <f>'MEI 2020'!AI45</f>
        <v>46276</v>
      </c>
      <c r="E21" s="7"/>
      <c r="F21" s="7">
        <f>[3]Juni!D29</f>
        <v>46292</v>
      </c>
      <c r="G21" s="7">
        <f>[3]Juni!E29</f>
        <v>46307</v>
      </c>
      <c r="H21" s="7">
        <f>[3]Juni!F29</f>
        <v>46312</v>
      </c>
      <c r="I21" s="7">
        <f>[3]Juni!G29</f>
        <v>46321</v>
      </c>
      <c r="J21" s="7">
        <f>[3]Juni!H29</f>
        <v>46334</v>
      </c>
      <c r="K21" s="7">
        <f>[3]Juni!I29</f>
        <v>0</v>
      </c>
      <c r="L21" s="7">
        <f>[3]Juni!J29</f>
        <v>46335</v>
      </c>
      <c r="M21" s="7">
        <f>[3]Juni!K29</f>
        <v>46348</v>
      </c>
      <c r="N21" s="7">
        <f>[3]Juni!L29</f>
        <v>46353</v>
      </c>
      <c r="O21" s="7">
        <f>[3]Juni!M29</f>
        <v>46364</v>
      </c>
      <c r="P21" s="7">
        <f>[3]Juni!N29</f>
        <v>46375</v>
      </c>
      <c r="Q21" s="7">
        <f>[3]Juni!O29</f>
        <v>0</v>
      </c>
      <c r="R21" s="7">
        <f>[3]Juni!P29</f>
        <v>0</v>
      </c>
      <c r="S21" s="7">
        <f>[3]Juni!Q29</f>
        <v>46378</v>
      </c>
      <c r="T21" s="7">
        <f>[3]Juni!R29</f>
        <v>46389</v>
      </c>
      <c r="U21" s="7">
        <f>[3]Juni!S29</f>
        <v>46397</v>
      </c>
      <c r="V21" s="7">
        <f>[3]Juni!T29</f>
        <v>46409</v>
      </c>
      <c r="W21" s="7">
        <f>[3]Juni!U29</f>
        <v>46422</v>
      </c>
      <c r="X21" s="7">
        <f>[3]Juni!V29</f>
        <v>0</v>
      </c>
      <c r="Y21" s="7">
        <f>[3]Juni!W29</f>
        <v>0</v>
      </c>
      <c r="Z21" s="7">
        <f>[3]Juni!X29</f>
        <v>46422</v>
      </c>
      <c r="AA21" s="7">
        <f>[3]Juni!Y29</f>
        <v>46433</v>
      </c>
      <c r="AB21" s="7">
        <f>[3]Juni!Z29</f>
        <v>46445</v>
      </c>
      <c r="AC21" s="7">
        <f>[3]Juni!AA29</f>
        <v>46453</v>
      </c>
      <c r="AD21" s="7">
        <f>[3]Juni!AB29</f>
        <v>46462</v>
      </c>
      <c r="AE21" s="7">
        <f>[3]Juni!AC29</f>
        <v>0</v>
      </c>
      <c r="AF21" s="7">
        <f>[3]Juni!AD29</f>
        <v>0</v>
      </c>
      <c r="AG21" s="7">
        <f>[3]Juni!AE29</f>
        <v>46470</v>
      </c>
      <c r="AH21" s="7">
        <f>[3]Juni!AF29</f>
        <v>46476</v>
      </c>
      <c r="AI21" s="7"/>
      <c r="AJ21" s="32"/>
      <c r="AK21" s="3"/>
    </row>
    <row r="22" spans="1:37" customFormat="1" outlineLevel="1">
      <c r="A22" s="4"/>
      <c r="B22" s="28" t="s">
        <v>108</v>
      </c>
      <c r="C22" s="6"/>
      <c r="D22" s="7">
        <f>'MEI 2020'!AI46</f>
        <v>6461</v>
      </c>
      <c r="E22" s="7"/>
      <c r="F22" s="7">
        <f>[3]Juni!D31</f>
        <v>6462</v>
      </c>
      <c r="G22" s="7">
        <f>[3]Juni!E31</f>
        <v>6463</v>
      </c>
      <c r="H22" s="7">
        <f>[3]Juni!F31</f>
        <v>6463</v>
      </c>
      <c r="I22" s="7">
        <f>[3]Juni!G31</f>
        <v>6464</v>
      </c>
      <c r="J22" s="7">
        <f>[3]Juni!H31</f>
        <v>6465</v>
      </c>
      <c r="K22" s="7">
        <f>[3]Juni!I31</f>
        <v>0</v>
      </c>
      <c r="L22" s="7">
        <f>[3]Juni!J31</f>
        <v>6465</v>
      </c>
      <c r="M22" s="7">
        <f>[3]Juni!K31</f>
        <v>6466</v>
      </c>
      <c r="N22" s="7">
        <f>[3]Juni!L31</f>
        <v>6466</v>
      </c>
      <c r="O22" s="7">
        <f>[3]Juni!M31</f>
        <v>6467</v>
      </c>
      <c r="P22" s="7">
        <f>[3]Juni!N31</f>
        <v>6468</v>
      </c>
      <c r="Q22" s="7">
        <f>[3]Juni!O31</f>
        <v>0</v>
      </c>
      <c r="R22" s="7">
        <f>[3]Juni!P31</f>
        <v>0</v>
      </c>
      <c r="S22" s="7">
        <f>[3]Juni!Q31</f>
        <v>6469</v>
      </c>
      <c r="T22" s="7">
        <f>[3]Juni!R31</f>
        <v>6469</v>
      </c>
      <c r="U22" s="7">
        <f>[3]Juni!S31</f>
        <v>6470</v>
      </c>
      <c r="V22" s="7">
        <f>[3]Juni!T31</f>
        <v>6470</v>
      </c>
      <c r="W22" s="7">
        <f>[3]Juni!U31</f>
        <v>6471</v>
      </c>
      <c r="X22" s="7">
        <f>[3]Juni!V31</f>
        <v>0</v>
      </c>
      <c r="Y22" s="7">
        <f>[3]Juni!W31</f>
        <v>0</v>
      </c>
      <c r="Z22" s="7">
        <f>[3]Juni!X31</f>
        <v>6472</v>
      </c>
      <c r="AA22" s="7">
        <f>[3]Juni!Y31</f>
        <v>6473</v>
      </c>
      <c r="AB22" s="7">
        <f>[3]Juni!Z31</f>
        <v>6473</v>
      </c>
      <c r="AC22" s="7">
        <f>[3]Juni!AA31</f>
        <v>6474</v>
      </c>
      <c r="AD22" s="7">
        <f>[3]Juni!AB31</f>
        <v>6475</v>
      </c>
      <c r="AE22" s="7">
        <f>[3]Juni!AC31</f>
        <v>0</v>
      </c>
      <c r="AF22" s="7">
        <f>[3]Juni!AD31</f>
        <v>0</v>
      </c>
      <c r="AG22" s="7">
        <f>[3]Juni!AE31</f>
        <v>6476</v>
      </c>
      <c r="AH22" s="7">
        <f>[3]Juni!AF31</f>
        <v>6476</v>
      </c>
      <c r="AI22" s="7"/>
      <c r="AJ22" s="32"/>
      <c r="AK22" s="3"/>
    </row>
    <row r="23" spans="1:37" customFormat="1" outlineLevel="1">
      <c r="A23" s="4"/>
      <c r="B23" s="27" t="s">
        <v>109</v>
      </c>
      <c r="C23" s="6"/>
      <c r="D23" s="7">
        <f>'MEI 2020'!AI47</f>
        <v>7614</v>
      </c>
      <c r="E23" s="7"/>
      <c r="F23" s="7">
        <f>[3]Juni!D32</f>
        <v>7619</v>
      </c>
      <c r="G23" s="7">
        <f>[3]Juni!E32</f>
        <v>7633</v>
      </c>
      <c r="H23" s="7">
        <f>[3]Juni!F32</f>
        <v>7648</v>
      </c>
      <c r="I23" s="7">
        <f>[3]Juni!G32</f>
        <v>7666</v>
      </c>
      <c r="J23" s="7">
        <f>[3]Juni!H32</f>
        <v>7691</v>
      </c>
      <c r="K23" s="7">
        <f>[3]Juni!I32</f>
        <v>0</v>
      </c>
      <c r="L23" s="7">
        <f>[3]Juni!J32</f>
        <v>7702</v>
      </c>
      <c r="M23" s="7">
        <f>[3]Juni!K32</f>
        <v>7718</v>
      </c>
      <c r="N23" s="7">
        <f>[3]Juni!L32</f>
        <v>7728</v>
      </c>
      <c r="O23" s="7">
        <f>[3]Juni!M32</f>
        <v>7736</v>
      </c>
      <c r="P23" s="7">
        <f>[3]Juni!N32</f>
        <v>0</v>
      </c>
      <c r="Q23" s="7">
        <f>[3]Juni!O32</f>
        <v>0</v>
      </c>
      <c r="R23" s="7">
        <f>[3]Juni!P32</f>
        <v>0</v>
      </c>
      <c r="S23" s="7">
        <f>[3]Juni!Q32</f>
        <v>7758</v>
      </c>
      <c r="T23" s="7">
        <f>[3]Juni!R32</f>
        <v>7771</v>
      </c>
      <c r="U23" s="7">
        <f>[3]Juni!S32</f>
        <v>7786</v>
      </c>
      <c r="V23" s="7">
        <f>[3]Juni!T32</f>
        <v>7800</v>
      </c>
      <c r="W23" s="7">
        <f>[3]Juni!U32</f>
        <v>7805</v>
      </c>
      <c r="X23" s="7">
        <f>[3]Juni!V32</f>
        <v>0</v>
      </c>
      <c r="Y23" s="7">
        <f>[3]Juni!W32</f>
        <v>0</v>
      </c>
      <c r="Z23" s="7">
        <f>[3]Juni!X32</f>
        <v>7813</v>
      </c>
      <c r="AA23" s="7">
        <f>[3]Juni!Y32</f>
        <v>7826</v>
      </c>
      <c r="AB23" s="7">
        <f>[3]Juni!Z32</f>
        <v>7835</v>
      </c>
      <c r="AC23" s="7">
        <f>[3]Juni!AA32</f>
        <v>7846</v>
      </c>
      <c r="AD23" s="7">
        <f>[3]Juni!AB32</f>
        <v>7850</v>
      </c>
      <c r="AE23" s="7">
        <f>[3]Juni!AC32</f>
        <v>0</v>
      </c>
      <c r="AF23" s="7">
        <f>[3]Juni!AD32</f>
        <v>0</v>
      </c>
      <c r="AG23" s="7">
        <f>[3]Juni!AE32</f>
        <v>7855</v>
      </c>
      <c r="AH23" s="7">
        <f>[3]Juni!AF32</f>
        <v>7870</v>
      </c>
      <c r="AI23" s="7"/>
      <c r="AJ23" s="32"/>
      <c r="AK23" s="3"/>
    </row>
    <row r="24" spans="1:37" customFormat="1" outlineLevel="1">
      <c r="A24" s="4"/>
      <c r="B24" s="27" t="s">
        <v>110</v>
      </c>
      <c r="C24" s="6"/>
      <c r="D24" s="7">
        <f>'MEI 2020'!AI48</f>
        <v>4638</v>
      </c>
      <c r="E24" s="7"/>
      <c r="F24" s="7">
        <f>[3]Juni!D33</f>
        <v>4639</v>
      </c>
      <c r="G24" s="7">
        <f>[3]Juni!E33</f>
        <v>4641</v>
      </c>
      <c r="H24" s="7">
        <f>[3]Juni!F33</f>
        <v>4644</v>
      </c>
      <c r="I24" s="7">
        <f>[3]Juni!G33</f>
        <v>4649</v>
      </c>
      <c r="J24" s="7">
        <f>[3]Juni!H33</f>
        <v>4650</v>
      </c>
      <c r="K24" s="7">
        <f>[3]Juni!I33</f>
        <v>0</v>
      </c>
      <c r="L24" s="7">
        <f>[3]Juni!J33</f>
        <v>4651</v>
      </c>
      <c r="M24" s="7">
        <f>[3]Juni!K33</f>
        <v>4655</v>
      </c>
      <c r="N24" s="7">
        <f>[3]Juni!L33</f>
        <v>4656</v>
      </c>
      <c r="O24" s="7">
        <f>[3]Juni!M33</f>
        <v>4659</v>
      </c>
      <c r="P24" s="7">
        <f>[3]Juni!N33</f>
        <v>4660</v>
      </c>
      <c r="Q24" s="7">
        <f>[3]Juni!O33</f>
        <v>0</v>
      </c>
      <c r="R24" s="7">
        <f>[3]Juni!P33</f>
        <v>0</v>
      </c>
      <c r="S24" s="7">
        <f>[3]Juni!Q33</f>
        <v>4662</v>
      </c>
      <c r="T24" s="7">
        <f>[3]Juni!R33</f>
        <v>4665</v>
      </c>
      <c r="U24" s="7">
        <f>[3]Juni!S33</f>
        <v>4669</v>
      </c>
      <c r="V24" s="7">
        <f>[3]Juni!T33</f>
        <v>4671</v>
      </c>
      <c r="W24" s="7">
        <f>[3]Juni!U33</f>
        <v>0</v>
      </c>
      <c r="X24" s="7">
        <f>[3]Juni!V33</f>
        <v>0</v>
      </c>
      <c r="Y24" s="7">
        <f>[3]Juni!W33</f>
        <v>0</v>
      </c>
      <c r="Z24" s="7">
        <f>[3]Juni!X33</f>
        <v>4674</v>
      </c>
      <c r="AA24" s="7">
        <f>[3]Juni!Y33</f>
        <v>4678</v>
      </c>
      <c r="AB24" s="7">
        <f>[3]Juni!Z33</f>
        <v>4679</v>
      </c>
      <c r="AC24" s="7">
        <f>[3]Juni!AA33</f>
        <v>4680</v>
      </c>
      <c r="AD24" s="7">
        <f>[3]Juni!AB33</f>
        <v>4680</v>
      </c>
      <c r="AE24" s="7">
        <f>[3]Juni!AC33</f>
        <v>0</v>
      </c>
      <c r="AF24" s="7">
        <f>[3]Juni!AD33</f>
        <v>0</v>
      </c>
      <c r="AG24" s="7">
        <f>[3]Juni!AE33</f>
        <v>4680</v>
      </c>
      <c r="AH24" s="7">
        <f>[3]Juni!AF33</f>
        <v>4683</v>
      </c>
      <c r="AI24" s="7"/>
      <c r="AJ24" s="32"/>
      <c r="AK24" s="3"/>
    </row>
    <row r="25" spans="1:37" customFormat="1" outlineLevel="1">
      <c r="A25" s="4"/>
      <c r="B25" s="27" t="s">
        <v>111</v>
      </c>
      <c r="C25" s="6"/>
      <c r="D25" s="7">
        <f>'MEI 2020'!AI49</f>
        <v>1371</v>
      </c>
      <c r="E25" s="7"/>
      <c r="F25" s="7">
        <f>[3]Juni!D34</f>
        <v>1374</v>
      </c>
      <c r="G25" s="7">
        <f>[3]Juni!E34</f>
        <v>1376</v>
      </c>
      <c r="H25" s="7">
        <f>[3]Juni!F34</f>
        <v>1379</v>
      </c>
      <c r="I25" s="7">
        <f>[3]Juni!G34</f>
        <v>1382</v>
      </c>
      <c r="J25" s="7">
        <f>[3]Juni!H34</f>
        <v>1386</v>
      </c>
      <c r="K25" s="7">
        <f>[3]Juni!I34</f>
        <v>0</v>
      </c>
      <c r="L25" s="7">
        <f>[3]Juni!J34</f>
        <v>1387</v>
      </c>
      <c r="M25" s="7">
        <f>[3]Juni!K34</f>
        <v>1389</v>
      </c>
      <c r="N25" s="7">
        <f>[3]Juni!L34</f>
        <v>1392</v>
      </c>
      <c r="O25" s="7">
        <f>[3]Juni!M34</f>
        <v>1394</v>
      </c>
      <c r="P25" s="7">
        <f>[3]Juni!N34</f>
        <v>1397</v>
      </c>
      <c r="Q25" s="7">
        <f>[3]Juni!O34</f>
        <v>0</v>
      </c>
      <c r="R25" s="7">
        <f>[3]Juni!P34</f>
        <v>0</v>
      </c>
      <c r="S25" s="7">
        <f>[3]Juni!Q34</f>
        <v>1400</v>
      </c>
      <c r="T25" s="7">
        <f>[3]Juni!R34</f>
        <v>1402</v>
      </c>
      <c r="U25" s="7">
        <f>[3]Juni!S34</f>
        <v>1404</v>
      </c>
      <c r="V25" s="7">
        <f>[3]Juni!T34</f>
        <v>1406</v>
      </c>
      <c r="W25" s="7">
        <f>[3]Juni!U34</f>
        <v>1409</v>
      </c>
      <c r="X25" s="7">
        <f>[3]Juni!V34</f>
        <v>0</v>
      </c>
      <c r="Y25" s="7">
        <f>[3]Juni!W34</f>
        <v>0</v>
      </c>
      <c r="Z25" s="7">
        <f>[3]Juni!X34</f>
        <v>1412</v>
      </c>
      <c r="AA25" s="7">
        <f>[3]Juni!Y34</f>
        <v>1414</v>
      </c>
      <c r="AB25" s="7">
        <f>[3]Juni!Z34</f>
        <v>1417</v>
      </c>
      <c r="AC25" s="7">
        <f>[3]Juni!AA34</f>
        <v>1420</v>
      </c>
      <c r="AD25" s="7">
        <f>[3]Juni!AB34</f>
        <v>1422</v>
      </c>
      <c r="AE25" s="7">
        <f>[3]Juni!AC34</f>
        <v>0</v>
      </c>
      <c r="AF25" s="7">
        <f>[3]Juni!AD34</f>
        <v>0</v>
      </c>
      <c r="AG25" s="7">
        <f>[3]Juni!AE34</f>
        <v>1425</v>
      </c>
      <c r="AH25" s="7">
        <f>[3]Juni!AF34</f>
        <v>1427</v>
      </c>
      <c r="AI25" s="7"/>
      <c r="AJ25" s="32"/>
      <c r="AK25" s="3"/>
    </row>
    <row r="26" spans="1:37" customFormat="1" outlineLevel="1">
      <c r="A26" s="4"/>
      <c r="B26" s="27" t="s">
        <v>112</v>
      </c>
      <c r="C26" s="6"/>
      <c r="D26" s="7">
        <f>'MEI 2020'!AI50</f>
        <v>4639</v>
      </c>
      <c r="E26" s="7"/>
      <c r="F26" s="7">
        <f>[3]Juni!D35</f>
        <v>4664</v>
      </c>
      <c r="G26" s="7">
        <f>[3]Juni!E35</f>
        <v>4697</v>
      </c>
      <c r="H26" s="7">
        <f>[3]Juni!F35</f>
        <v>4731</v>
      </c>
      <c r="I26" s="7">
        <f>[3]Juni!G35</f>
        <v>4765</v>
      </c>
      <c r="J26" s="7">
        <f>[3]Juni!H35</f>
        <v>4799</v>
      </c>
      <c r="K26" s="7">
        <f>[3]Juni!I35</f>
        <v>0</v>
      </c>
      <c r="L26" s="7">
        <f>[3]Juni!J35</f>
        <v>4818</v>
      </c>
      <c r="M26" s="7">
        <f>[3]Juni!K35</f>
        <v>4849</v>
      </c>
      <c r="N26" s="7">
        <f>[3]Juni!L35</f>
        <v>4882</v>
      </c>
      <c r="O26" s="7">
        <f>[3]Juni!M35</f>
        <v>4912</v>
      </c>
      <c r="P26" s="7">
        <f>[3]Juni!N35</f>
        <v>4941</v>
      </c>
      <c r="Q26" s="7">
        <f>[3]Juni!O35</f>
        <v>0</v>
      </c>
      <c r="R26" s="7">
        <f>[3]Juni!P35</f>
        <v>0</v>
      </c>
      <c r="S26" s="7">
        <f>[3]Juni!Q35</f>
        <v>4971</v>
      </c>
      <c r="T26" s="7">
        <f>[3]Juni!R35</f>
        <v>5002</v>
      </c>
      <c r="U26" s="7">
        <f>[3]Juni!S35</f>
        <v>5034</v>
      </c>
      <c r="V26" s="7">
        <f>[3]Juni!T35</f>
        <v>5067</v>
      </c>
      <c r="W26" s="7">
        <f>[3]Juni!U35</f>
        <v>5092</v>
      </c>
      <c r="X26" s="7">
        <f>[3]Juni!V35</f>
        <v>0</v>
      </c>
      <c r="Y26" s="7">
        <f>[3]Juni!W35</f>
        <v>0</v>
      </c>
      <c r="Z26" s="7">
        <f>[3]Juni!X35</f>
        <v>5110</v>
      </c>
      <c r="AA26" s="7">
        <f>[3]Juni!Y35</f>
        <v>5127</v>
      </c>
      <c r="AB26" s="7">
        <f>[3]Juni!Z35</f>
        <v>5161</v>
      </c>
      <c r="AC26" s="7">
        <f>[3]Juni!AA35</f>
        <v>5196</v>
      </c>
      <c r="AD26" s="7">
        <f>[3]Juni!AB35</f>
        <v>5230</v>
      </c>
      <c r="AE26" s="7">
        <f>[3]Juni!AC35</f>
        <v>0</v>
      </c>
      <c r="AF26" s="7">
        <f>[3]Juni!AD35</f>
        <v>0</v>
      </c>
      <c r="AG26" s="7">
        <f>[3]Juni!AE35</f>
        <v>5259</v>
      </c>
      <c r="AH26" s="7">
        <f>[3]Juni!AF35</f>
        <v>5271</v>
      </c>
      <c r="AI26" s="7"/>
      <c r="AJ26" s="32"/>
      <c r="AK26" s="3"/>
    </row>
    <row r="27" spans="1:37" outlineLevel="1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 spans="1:37" customFormat="1" outlineLevel="1">
      <c r="A28" s="4"/>
      <c r="B28" s="25"/>
      <c r="C28" s="26" t="s">
        <v>19</v>
      </c>
      <c r="D28" s="26">
        <v>31</v>
      </c>
      <c r="E28" s="26">
        <v>1</v>
      </c>
      <c r="F28" s="26">
        <v>2</v>
      </c>
      <c r="G28" s="26">
        <v>3</v>
      </c>
      <c r="H28" s="26">
        <v>4</v>
      </c>
      <c r="I28" s="26">
        <v>5</v>
      </c>
      <c r="J28" s="26">
        <v>6</v>
      </c>
      <c r="K28" s="26">
        <v>7</v>
      </c>
      <c r="L28" s="26">
        <v>8</v>
      </c>
      <c r="M28" s="26">
        <v>9</v>
      </c>
      <c r="N28" s="26">
        <v>10</v>
      </c>
      <c r="O28" s="26">
        <v>11</v>
      </c>
      <c r="P28" s="26">
        <v>12</v>
      </c>
      <c r="Q28" s="26">
        <v>13</v>
      </c>
      <c r="R28" s="26">
        <v>14</v>
      </c>
      <c r="S28" s="26">
        <v>15</v>
      </c>
      <c r="T28" s="26">
        <v>16</v>
      </c>
      <c r="U28" s="26">
        <v>17</v>
      </c>
      <c r="V28" s="26">
        <v>18</v>
      </c>
      <c r="W28" s="26">
        <v>19</v>
      </c>
      <c r="X28" s="26">
        <v>20</v>
      </c>
      <c r="Y28" s="26">
        <v>21</v>
      </c>
      <c r="Z28" s="26">
        <v>22</v>
      </c>
      <c r="AA28" s="26">
        <v>23</v>
      </c>
      <c r="AB28" s="26">
        <v>24</v>
      </c>
      <c r="AC28" s="26">
        <v>25</v>
      </c>
      <c r="AD28" s="26">
        <v>26</v>
      </c>
      <c r="AE28" s="26">
        <v>27</v>
      </c>
      <c r="AF28" s="26">
        <v>28</v>
      </c>
      <c r="AG28" s="26">
        <v>29</v>
      </c>
      <c r="AH28" s="26">
        <v>30</v>
      </c>
      <c r="AI28" s="26">
        <v>31</v>
      </c>
      <c r="AJ28" s="26" t="s">
        <v>32</v>
      </c>
      <c r="AK28" s="3"/>
    </row>
    <row r="29" spans="1:37" customFormat="1" outlineLevel="1">
      <c r="A29" s="4"/>
      <c r="B29" s="27" t="s">
        <v>0</v>
      </c>
      <c r="C29" s="7"/>
      <c r="D29" s="7">
        <f>D5</f>
        <v>60111</v>
      </c>
      <c r="E29" s="7">
        <f t="shared" ref="E29:AJ37" si="0">IF(E5=0,D29,E5)</f>
        <v>60111</v>
      </c>
      <c r="F29" s="7">
        <f t="shared" si="0"/>
        <v>60135</v>
      </c>
      <c r="G29" s="7">
        <f t="shared" si="0"/>
        <v>60160</v>
      </c>
      <c r="H29" s="7">
        <f t="shared" si="0"/>
        <v>60193</v>
      </c>
      <c r="I29" s="7">
        <f t="shared" si="0"/>
        <v>60249</v>
      </c>
      <c r="J29" s="7">
        <f t="shared" si="0"/>
        <v>60265</v>
      </c>
      <c r="K29" s="7">
        <f t="shared" si="0"/>
        <v>60265</v>
      </c>
      <c r="L29" s="7">
        <f t="shared" si="0"/>
        <v>60268</v>
      </c>
      <c r="M29" s="7">
        <f t="shared" si="0"/>
        <v>60347</v>
      </c>
      <c r="N29" s="7">
        <f t="shared" si="0"/>
        <v>60404</v>
      </c>
      <c r="O29" s="7">
        <f t="shared" si="0"/>
        <v>60454</v>
      </c>
      <c r="P29" s="7">
        <f t="shared" si="0"/>
        <v>60493</v>
      </c>
      <c r="Q29" s="7">
        <f t="shared" si="0"/>
        <v>60493</v>
      </c>
      <c r="R29" s="7">
        <f t="shared" si="0"/>
        <v>60493</v>
      </c>
      <c r="S29" s="7">
        <f t="shared" si="0"/>
        <v>60531</v>
      </c>
      <c r="T29" s="7">
        <f t="shared" si="0"/>
        <v>60582</v>
      </c>
      <c r="U29" s="7">
        <f t="shared" si="0"/>
        <v>60657</v>
      </c>
      <c r="V29" s="7">
        <f t="shared" si="0"/>
        <v>60717</v>
      </c>
      <c r="W29" s="7">
        <f t="shared" si="0"/>
        <v>60730</v>
      </c>
      <c r="X29" s="7">
        <f t="shared" si="0"/>
        <v>60730</v>
      </c>
      <c r="Y29" s="7">
        <f t="shared" si="0"/>
        <v>60730</v>
      </c>
      <c r="Z29" s="7">
        <f t="shared" si="0"/>
        <v>60734</v>
      </c>
      <c r="AA29" s="7">
        <f t="shared" si="0"/>
        <v>60783</v>
      </c>
      <c r="AB29" s="7">
        <f t="shared" si="0"/>
        <v>60800</v>
      </c>
      <c r="AC29" s="7">
        <f t="shared" si="0"/>
        <v>60843</v>
      </c>
      <c r="AD29" s="7">
        <f t="shared" si="0"/>
        <v>60911</v>
      </c>
      <c r="AE29" s="7">
        <f t="shared" si="0"/>
        <v>60911</v>
      </c>
      <c r="AF29" s="7">
        <f t="shared" si="0"/>
        <v>60911</v>
      </c>
      <c r="AG29" s="7">
        <f t="shared" si="0"/>
        <v>60957</v>
      </c>
      <c r="AH29" s="7">
        <f t="shared" si="0"/>
        <v>60992</v>
      </c>
      <c r="AI29" s="7">
        <f t="shared" si="0"/>
        <v>60992</v>
      </c>
      <c r="AJ29" s="7">
        <f t="shared" si="0"/>
        <v>60992</v>
      </c>
      <c r="AK29" s="3"/>
    </row>
    <row r="30" spans="1:37" customFormat="1" outlineLevel="1">
      <c r="A30" s="4"/>
      <c r="B30" s="27" t="s">
        <v>1</v>
      </c>
      <c r="C30" s="7"/>
      <c r="D30" s="7">
        <f>D6</f>
        <v>65567</v>
      </c>
      <c r="E30" s="7">
        <f t="shared" si="0"/>
        <v>65567</v>
      </c>
      <c r="F30" s="7">
        <f t="shared" si="0"/>
        <v>65591</v>
      </c>
      <c r="G30" s="7">
        <f t="shared" si="0"/>
        <v>65616</v>
      </c>
      <c r="H30" s="7">
        <f t="shared" si="0"/>
        <v>65650</v>
      </c>
      <c r="I30" s="7">
        <f t="shared" si="0"/>
        <v>65707</v>
      </c>
      <c r="J30" s="7">
        <f t="shared" si="0"/>
        <v>65722</v>
      </c>
      <c r="K30" s="7">
        <f t="shared" si="0"/>
        <v>65722</v>
      </c>
      <c r="L30" s="7">
        <f t="shared" si="0"/>
        <v>65725</v>
      </c>
      <c r="M30" s="7">
        <f t="shared" si="0"/>
        <v>65808</v>
      </c>
      <c r="N30" s="7">
        <f t="shared" si="0"/>
        <v>65865</v>
      </c>
      <c r="O30" s="7">
        <f t="shared" si="0"/>
        <v>65917</v>
      </c>
      <c r="P30" s="7">
        <f t="shared" si="0"/>
        <v>65960</v>
      </c>
      <c r="Q30" s="7">
        <f t="shared" si="0"/>
        <v>65960</v>
      </c>
      <c r="R30" s="7">
        <f t="shared" si="0"/>
        <v>65960</v>
      </c>
      <c r="S30" s="7">
        <f t="shared" si="0"/>
        <v>66020</v>
      </c>
      <c r="T30" s="7">
        <f t="shared" si="0"/>
        <v>66080</v>
      </c>
      <c r="U30" s="7">
        <f t="shared" si="0"/>
        <v>66164</v>
      </c>
      <c r="V30" s="7">
        <f t="shared" si="0"/>
        <v>66233</v>
      </c>
      <c r="W30" s="7">
        <f t="shared" si="0"/>
        <v>66248</v>
      </c>
      <c r="X30" s="7">
        <f t="shared" si="0"/>
        <v>66248</v>
      </c>
      <c r="Y30" s="7">
        <f t="shared" si="0"/>
        <v>66248</v>
      </c>
      <c r="Z30" s="7">
        <f t="shared" si="0"/>
        <v>66252</v>
      </c>
      <c r="AA30" s="7">
        <f t="shared" si="0"/>
        <v>66308</v>
      </c>
      <c r="AB30" s="7">
        <f t="shared" si="0"/>
        <v>66326</v>
      </c>
      <c r="AC30" s="7">
        <f t="shared" si="0"/>
        <v>66376</v>
      </c>
      <c r="AD30" s="7">
        <f t="shared" si="0"/>
        <v>66454</v>
      </c>
      <c r="AE30" s="7">
        <f t="shared" si="0"/>
        <v>66454</v>
      </c>
      <c r="AF30" s="7">
        <f t="shared" si="0"/>
        <v>66454</v>
      </c>
      <c r="AG30" s="7">
        <f t="shared" si="0"/>
        <v>66506</v>
      </c>
      <c r="AH30" s="7">
        <f t="shared" si="0"/>
        <v>66546</v>
      </c>
      <c r="AI30" s="7">
        <f t="shared" si="0"/>
        <v>66546</v>
      </c>
      <c r="AJ30" s="7">
        <f t="shared" si="0"/>
        <v>66546</v>
      </c>
      <c r="AK30" s="3"/>
    </row>
    <row r="31" spans="1:37" customFormat="1" outlineLevel="1">
      <c r="A31" s="4"/>
      <c r="B31" s="27" t="s">
        <v>2</v>
      </c>
      <c r="C31" s="7"/>
      <c r="D31" s="7">
        <f>D7</f>
        <v>71502</v>
      </c>
      <c r="E31" s="7">
        <f t="shared" si="0"/>
        <v>71502</v>
      </c>
      <c r="F31" s="7">
        <f t="shared" si="0"/>
        <v>71524</v>
      </c>
      <c r="G31" s="7">
        <f t="shared" si="0"/>
        <v>71534</v>
      </c>
      <c r="H31" s="7">
        <f t="shared" si="0"/>
        <v>71565</v>
      </c>
      <c r="I31" s="7">
        <f t="shared" si="0"/>
        <v>71586</v>
      </c>
      <c r="J31" s="7">
        <f t="shared" si="0"/>
        <v>71629</v>
      </c>
      <c r="K31" s="7">
        <f t="shared" si="0"/>
        <v>71629</v>
      </c>
      <c r="L31" s="7">
        <f t="shared" si="0"/>
        <v>71642</v>
      </c>
      <c r="M31" s="7">
        <f t="shared" si="0"/>
        <v>71684</v>
      </c>
      <c r="N31" s="7">
        <f t="shared" si="0"/>
        <v>71709</v>
      </c>
      <c r="O31" s="7">
        <f t="shared" si="0"/>
        <v>71730</v>
      </c>
      <c r="P31" s="7">
        <f t="shared" si="0"/>
        <v>71748</v>
      </c>
      <c r="Q31" s="7">
        <f t="shared" si="0"/>
        <v>71748</v>
      </c>
      <c r="R31" s="7">
        <f t="shared" si="0"/>
        <v>71748</v>
      </c>
      <c r="S31" s="7">
        <f t="shared" si="0"/>
        <v>71764</v>
      </c>
      <c r="T31" s="7">
        <f t="shared" si="0"/>
        <v>71813</v>
      </c>
      <c r="U31" s="7">
        <f t="shared" si="0"/>
        <v>71839</v>
      </c>
      <c r="V31" s="7">
        <f t="shared" si="0"/>
        <v>71881</v>
      </c>
      <c r="W31" s="7">
        <f t="shared" si="0"/>
        <v>71896</v>
      </c>
      <c r="X31" s="7">
        <f t="shared" si="0"/>
        <v>71896</v>
      </c>
      <c r="Y31" s="7">
        <f t="shared" si="0"/>
        <v>71896</v>
      </c>
      <c r="Z31" s="7">
        <f t="shared" si="0"/>
        <v>71913</v>
      </c>
      <c r="AA31" s="7">
        <f t="shared" si="0"/>
        <v>71990</v>
      </c>
      <c r="AB31" s="7">
        <f t="shared" si="0"/>
        <v>72024</v>
      </c>
      <c r="AC31" s="7">
        <f t="shared" si="0"/>
        <v>72089</v>
      </c>
      <c r="AD31" s="7">
        <f t="shared" si="0"/>
        <v>72142</v>
      </c>
      <c r="AE31" s="7">
        <f t="shared" si="0"/>
        <v>72142</v>
      </c>
      <c r="AF31" s="7">
        <f t="shared" si="0"/>
        <v>72142</v>
      </c>
      <c r="AG31" s="7">
        <f t="shared" si="0"/>
        <v>72178</v>
      </c>
      <c r="AH31" s="7">
        <f t="shared" si="0"/>
        <v>72207</v>
      </c>
      <c r="AI31" s="7">
        <f t="shared" si="0"/>
        <v>72207</v>
      </c>
      <c r="AJ31" s="7">
        <f t="shared" si="0"/>
        <v>72207</v>
      </c>
      <c r="AK31" s="3"/>
    </row>
    <row r="32" spans="1:37" customFormat="1" outlineLevel="1">
      <c r="A32" s="4"/>
      <c r="B32" s="27" t="s">
        <v>3</v>
      </c>
      <c r="C32" s="7"/>
      <c r="D32" s="7">
        <f>D8</f>
        <v>73822</v>
      </c>
      <c r="E32" s="7">
        <f t="shared" si="0"/>
        <v>73822</v>
      </c>
      <c r="F32" s="7">
        <f t="shared" si="0"/>
        <v>73847</v>
      </c>
      <c r="G32" s="7">
        <f t="shared" si="0"/>
        <v>73856</v>
      </c>
      <c r="H32" s="7">
        <f t="shared" si="0"/>
        <v>73884</v>
      </c>
      <c r="I32" s="7">
        <f t="shared" si="0"/>
        <v>73903</v>
      </c>
      <c r="J32" s="7">
        <f t="shared" si="0"/>
        <v>73943</v>
      </c>
      <c r="K32" s="7">
        <f t="shared" si="0"/>
        <v>73943</v>
      </c>
      <c r="L32" s="7">
        <f t="shared" si="0"/>
        <v>73955</v>
      </c>
      <c r="M32" s="7">
        <f t="shared" si="0"/>
        <v>73993</v>
      </c>
      <c r="N32" s="7">
        <f t="shared" si="0"/>
        <v>74016</v>
      </c>
      <c r="O32" s="7">
        <f t="shared" si="0"/>
        <v>74035</v>
      </c>
      <c r="P32" s="7">
        <f t="shared" si="0"/>
        <v>74052</v>
      </c>
      <c r="Q32" s="7">
        <f t="shared" si="0"/>
        <v>74052</v>
      </c>
      <c r="R32" s="7">
        <f t="shared" si="0"/>
        <v>74052</v>
      </c>
      <c r="S32" s="7">
        <f t="shared" si="0"/>
        <v>74066</v>
      </c>
      <c r="T32" s="7">
        <f t="shared" si="0"/>
        <v>74111</v>
      </c>
      <c r="U32" s="7">
        <f t="shared" si="0"/>
        <v>74134</v>
      </c>
      <c r="V32" s="7">
        <f t="shared" si="0"/>
        <v>74172</v>
      </c>
      <c r="W32" s="7">
        <f t="shared" si="0"/>
        <v>74186</v>
      </c>
      <c r="X32" s="7">
        <f t="shared" si="0"/>
        <v>74186</v>
      </c>
      <c r="Y32" s="7">
        <f t="shared" si="0"/>
        <v>74186</v>
      </c>
      <c r="Z32" s="7">
        <f t="shared" si="0"/>
        <v>74201</v>
      </c>
      <c r="AA32" s="7">
        <f t="shared" si="0"/>
        <v>74272</v>
      </c>
      <c r="AB32" s="7">
        <f t="shared" si="0"/>
        <v>74302</v>
      </c>
      <c r="AC32" s="7">
        <f t="shared" si="0"/>
        <v>74360</v>
      </c>
      <c r="AD32" s="7">
        <f t="shared" si="0"/>
        <v>74409</v>
      </c>
      <c r="AE32" s="7">
        <f t="shared" si="0"/>
        <v>74409</v>
      </c>
      <c r="AF32" s="7">
        <f t="shared" si="0"/>
        <v>74409</v>
      </c>
      <c r="AG32" s="7">
        <f t="shared" si="0"/>
        <v>74443</v>
      </c>
      <c r="AH32" s="7">
        <f t="shared" si="0"/>
        <v>74468</v>
      </c>
      <c r="AI32" s="7">
        <f t="shared" si="0"/>
        <v>74468</v>
      </c>
      <c r="AJ32" s="7">
        <f t="shared" si="0"/>
        <v>74468</v>
      </c>
      <c r="AK32" s="3"/>
    </row>
    <row r="33" spans="1:37" customFormat="1" outlineLevel="1">
      <c r="A33" s="4"/>
      <c r="B33" s="27" t="s">
        <v>114</v>
      </c>
      <c r="C33" s="7"/>
      <c r="D33" s="7">
        <f t="shared" ref="D33:D50" si="1">D9</f>
        <v>96585</v>
      </c>
      <c r="E33" s="7">
        <f t="shared" si="0"/>
        <v>96585</v>
      </c>
      <c r="F33" s="7">
        <f t="shared" si="0"/>
        <v>96718</v>
      </c>
      <c r="G33" s="7">
        <f t="shared" si="0"/>
        <v>96911</v>
      </c>
      <c r="H33" s="7">
        <f t="shared" si="0"/>
        <v>97143</v>
      </c>
      <c r="I33" s="7">
        <f t="shared" si="0"/>
        <v>97351</v>
      </c>
      <c r="J33" s="7">
        <f t="shared" si="0"/>
        <v>97562</v>
      </c>
      <c r="K33" s="7">
        <f t="shared" si="0"/>
        <v>97562</v>
      </c>
      <c r="L33" s="7">
        <f t="shared" si="0"/>
        <v>97571</v>
      </c>
      <c r="M33" s="7">
        <f t="shared" si="0"/>
        <v>97772</v>
      </c>
      <c r="N33" s="7">
        <f t="shared" si="0"/>
        <v>97980</v>
      </c>
      <c r="O33" s="7">
        <f t="shared" si="0"/>
        <v>98205</v>
      </c>
      <c r="P33" s="7">
        <f t="shared" si="0"/>
        <v>98361</v>
      </c>
      <c r="Q33" s="7">
        <f t="shared" si="0"/>
        <v>98361</v>
      </c>
      <c r="R33" s="7">
        <f t="shared" si="0"/>
        <v>98361</v>
      </c>
      <c r="S33" s="7">
        <f t="shared" si="0"/>
        <v>98536</v>
      </c>
      <c r="T33" s="7">
        <f t="shared" si="0"/>
        <v>98748</v>
      </c>
      <c r="U33" s="7">
        <f t="shared" si="0"/>
        <v>98988</v>
      </c>
      <c r="V33" s="7">
        <f t="shared" si="0"/>
        <v>99186</v>
      </c>
      <c r="W33" s="7">
        <f t="shared" si="0"/>
        <v>99330</v>
      </c>
      <c r="X33" s="7">
        <f t="shared" si="0"/>
        <v>99330</v>
      </c>
      <c r="Y33" s="7">
        <f t="shared" si="0"/>
        <v>99330</v>
      </c>
      <c r="Z33" s="7">
        <f t="shared" si="0"/>
        <v>99477</v>
      </c>
      <c r="AA33" s="7">
        <f t="shared" si="0"/>
        <v>99665</v>
      </c>
      <c r="AB33" s="7">
        <f t="shared" si="0"/>
        <v>99869</v>
      </c>
      <c r="AC33" s="7">
        <f t="shared" si="0"/>
        <v>99953</v>
      </c>
      <c r="AD33" s="7">
        <f t="shared" si="0"/>
        <v>99958</v>
      </c>
      <c r="AE33" s="7">
        <f t="shared" si="0"/>
        <v>99958</v>
      </c>
      <c r="AF33" s="7">
        <f t="shared" si="0"/>
        <v>99958</v>
      </c>
      <c r="AG33" s="7">
        <f t="shared" si="0"/>
        <v>99974</v>
      </c>
      <c r="AH33" s="7">
        <f t="shared" si="0"/>
        <v>100165</v>
      </c>
      <c r="AI33" s="7">
        <f t="shared" si="0"/>
        <v>100165</v>
      </c>
      <c r="AJ33" s="7"/>
      <c r="AK33" s="3"/>
    </row>
    <row r="34" spans="1:37" customFormat="1" outlineLevel="1">
      <c r="A34" s="4"/>
      <c r="B34" s="27" t="s">
        <v>115</v>
      </c>
      <c r="C34" s="7"/>
      <c r="D34" s="7">
        <f t="shared" si="1"/>
        <v>102927</v>
      </c>
      <c r="E34" s="7">
        <f t="shared" si="0"/>
        <v>102927</v>
      </c>
      <c r="F34" s="7">
        <f t="shared" si="0"/>
        <v>102987</v>
      </c>
      <c r="G34" s="7">
        <f t="shared" si="0"/>
        <v>103072</v>
      </c>
      <c r="H34" s="7">
        <f t="shared" si="0"/>
        <v>103175</v>
      </c>
      <c r="I34" s="7">
        <f t="shared" si="0"/>
        <v>103270</v>
      </c>
      <c r="J34" s="7">
        <f t="shared" si="0"/>
        <v>103366</v>
      </c>
      <c r="K34" s="7">
        <f t="shared" si="0"/>
        <v>103366</v>
      </c>
      <c r="L34" s="7">
        <f t="shared" si="0"/>
        <v>103370</v>
      </c>
      <c r="M34" s="7">
        <f t="shared" si="0"/>
        <v>103463</v>
      </c>
      <c r="N34" s="7">
        <f t="shared" si="0"/>
        <v>103560</v>
      </c>
      <c r="O34" s="7">
        <f t="shared" si="0"/>
        <v>103665</v>
      </c>
      <c r="P34" s="7">
        <f t="shared" si="0"/>
        <v>103736</v>
      </c>
      <c r="Q34" s="7">
        <f t="shared" si="0"/>
        <v>103736</v>
      </c>
      <c r="R34" s="7">
        <f t="shared" si="0"/>
        <v>103736</v>
      </c>
      <c r="S34" s="7">
        <f t="shared" si="0"/>
        <v>103821</v>
      </c>
      <c r="T34" s="7">
        <f t="shared" si="0"/>
        <v>103916</v>
      </c>
      <c r="U34" s="7">
        <f t="shared" si="0"/>
        <v>104013</v>
      </c>
      <c r="V34" s="7">
        <f t="shared" si="0"/>
        <v>104100</v>
      </c>
      <c r="W34" s="7">
        <f t="shared" si="0"/>
        <v>104161</v>
      </c>
      <c r="X34" s="7">
        <f t="shared" si="0"/>
        <v>104161</v>
      </c>
      <c r="Y34" s="7">
        <f t="shared" si="0"/>
        <v>104161</v>
      </c>
      <c r="Z34" s="7">
        <f t="shared" si="0"/>
        <v>104225</v>
      </c>
      <c r="AA34" s="7">
        <f t="shared" si="0"/>
        <v>104309</v>
      </c>
      <c r="AB34" s="7">
        <f t="shared" si="0"/>
        <v>104397</v>
      </c>
      <c r="AC34" s="7">
        <f t="shared" si="0"/>
        <v>104435</v>
      </c>
      <c r="AD34" s="7">
        <f t="shared" si="0"/>
        <v>104438</v>
      </c>
      <c r="AE34" s="7">
        <f t="shared" si="0"/>
        <v>104438</v>
      </c>
      <c r="AF34" s="7">
        <f t="shared" si="0"/>
        <v>104438</v>
      </c>
      <c r="AG34" s="7">
        <f t="shared" si="0"/>
        <v>104448</v>
      </c>
      <c r="AH34" s="7">
        <f t="shared" si="0"/>
        <v>104532</v>
      </c>
      <c r="AI34" s="7">
        <f t="shared" si="0"/>
        <v>104532</v>
      </c>
      <c r="AJ34" s="7"/>
      <c r="AK34" s="3"/>
    </row>
    <row r="35" spans="1:37" customFormat="1" outlineLevel="1">
      <c r="A35" s="4"/>
      <c r="B35" s="27" t="s">
        <v>116</v>
      </c>
      <c r="C35" s="7"/>
      <c r="D35" s="7">
        <f t="shared" si="1"/>
        <v>1222702</v>
      </c>
      <c r="E35" s="7">
        <f t="shared" si="0"/>
        <v>1222702</v>
      </c>
      <c r="F35" s="7">
        <f t="shared" si="0"/>
        <v>1222740</v>
      </c>
      <c r="G35" s="7">
        <f t="shared" si="0"/>
        <v>1222780</v>
      </c>
      <c r="H35" s="7">
        <f t="shared" si="0"/>
        <v>1222837</v>
      </c>
      <c r="I35" s="7">
        <f t="shared" si="0"/>
        <v>1222895</v>
      </c>
      <c r="J35" s="7">
        <f t="shared" si="0"/>
        <v>1222954</v>
      </c>
      <c r="K35" s="7">
        <f t="shared" si="0"/>
        <v>1222954</v>
      </c>
      <c r="L35" s="7">
        <f t="shared" si="0"/>
        <v>1222958</v>
      </c>
      <c r="M35" s="7">
        <f t="shared" si="0"/>
        <v>1223013</v>
      </c>
      <c r="N35" s="7">
        <f t="shared" si="0"/>
        <v>1223078</v>
      </c>
      <c r="O35" s="7">
        <f t="shared" si="0"/>
        <v>1223144</v>
      </c>
      <c r="P35" s="7">
        <f t="shared" si="0"/>
        <v>1223177</v>
      </c>
      <c r="Q35" s="7">
        <f t="shared" si="0"/>
        <v>1223177</v>
      </c>
      <c r="R35" s="7">
        <f t="shared" si="0"/>
        <v>1223177</v>
      </c>
      <c r="S35" s="7">
        <f t="shared" si="0"/>
        <v>1223221</v>
      </c>
      <c r="T35" s="7">
        <f t="shared" si="0"/>
        <v>1223278</v>
      </c>
      <c r="U35" s="7">
        <f t="shared" si="0"/>
        <v>1223343</v>
      </c>
      <c r="V35" s="7">
        <f t="shared" si="0"/>
        <v>1223388</v>
      </c>
      <c r="W35" s="7">
        <f t="shared" si="0"/>
        <v>1223424</v>
      </c>
      <c r="X35" s="7">
        <f t="shared" si="0"/>
        <v>1223424</v>
      </c>
      <c r="Y35" s="7">
        <f t="shared" si="0"/>
        <v>1223424</v>
      </c>
      <c r="Z35" s="7">
        <f t="shared" si="0"/>
        <v>1223479</v>
      </c>
      <c r="AA35" s="7">
        <f t="shared" si="0"/>
        <v>1223519</v>
      </c>
      <c r="AB35" s="7">
        <f t="shared" si="0"/>
        <v>1223571</v>
      </c>
      <c r="AC35" s="7">
        <f t="shared" si="0"/>
        <v>1223592</v>
      </c>
      <c r="AD35" s="7">
        <f t="shared" si="0"/>
        <v>1223596</v>
      </c>
      <c r="AE35" s="7">
        <f t="shared" si="0"/>
        <v>1223596</v>
      </c>
      <c r="AF35" s="7">
        <f t="shared" si="0"/>
        <v>1223596</v>
      </c>
      <c r="AG35" s="7">
        <f t="shared" si="0"/>
        <v>1223627</v>
      </c>
      <c r="AH35" s="7">
        <f t="shared" si="0"/>
        <v>1223669</v>
      </c>
      <c r="AI35" s="7">
        <f t="shared" si="0"/>
        <v>1223669</v>
      </c>
      <c r="AJ35" s="7"/>
      <c r="AK35" s="3"/>
    </row>
    <row r="36" spans="1:37" customFormat="1" outlineLevel="1">
      <c r="A36" s="4"/>
      <c r="B36" s="28" t="s">
        <v>98</v>
      </c>
      <c r="C36" s="7"/>
      <c r="D36" s="7">
        <f t="shared" si="1"/>
        <v>58292</v>
      </c>
      <c r="E36" s="7">
        <f t="shared" si="0"/>
        <v>58292</v>
      </c>
      <c r="F36" s="7">
        <f t="shared" si="0"/>
        <v>58333</v>
      </c>
      <c r="G36" s="7">
        <f t="shared" si="0"/>
        <v>58388</v>
      </c>
      <c r="H36" s="7">
        <f t="shared" si="0"/>
        <v>58489</v>
      </c>
      <c r="I36" s="7">
        <f t="shared" si="0"/>
        <v>58544</v>
      </c>
      <c r="J36" s="7">
        <f t="shared" si="0"/>
        <v>58592</v>
      </c>
      <c r="K36" s="7">
        <f t="shared" si="0"/>
        <v>58592</v>
      </c>
      <c r="L36" s="7">
        <f t="shared" si="0"/>
        <v>58598</v>
      </c>
      <c r="M36" s="7">
        <f t="shared" si="0"/>
        <v>58695</v>
      </c>
      <c r="N36" s="7">
        <f t="shared" si="0"/>
        <v>58752</v>
      </c>
      <c r="O36" s="7">
        <f t="shared" si="0"/>
        <v>58844</v>
      </c>
      <c r="P36" s="7">
        <f t="shared" si="0"/>
        <v>58904</v>
      </c>
      <c r="Q36" s="7">
        <f t="shared" si="0"/>
        <v>58904</v>
      </c>
      <c r="R36" s="7">
        <f t="shared" si="0"/>
        <v>58904</v>
      </c>
      <c r="S36" s="7">
        <f t="shared" si="0"/>
        <v>58922</v>
      </c>
      <c r="T36" s="7">
        <f t="shared" si="0"/>
        <v>59019</v>
      </c>
      <c r="U36" s="7">
        <f t="shared" si="0"/>
        <v>59103</v>
      </c>
      <c r="V36" s="7">
        <f t="shared" si="0"/>
        <v>59181</v>
      </c>
      <c r="W36" s="7">
        <f t="shared" si="0"/>
        <v>59207</v>
      </c>
      <c r="X36" s="7">
        <f t="shared" si="0"/>
        <v>59207</v>
      </c>
      <c r="Y36" s="7">
        <f t="shared" si="0"/>
        <v>59207</v>
      </c>
      <c r="Z36" s="7">
        <f t="shared" si="0"/>
        <v>59208</v>
      </c>
      <c r="AA36" s="7">
        <f t="shared" si="0"/>
        <v>59316</v>
      </c>
      <c r="AB36" s="7">
        <f t="shared" si="0"/>
        <v>59361</v>
      </c>
      <c r="AC36" s="7">
        <f t="shared" si="0"/>
        <v>59425</v>
      </c>
      <c r="AD36" s="7">
        <f t="shared" si="0"/>
        <v>59448</v>
      </c>
      <c r="AE36" s="7">
        <f t="shared" si="0"/>
        <v>59448</v>
      </c>
      <c r="AF36" s="7">
        <f t="shared" si="0"/>
        <v>59448</v>
      </c>
      <c r="AG36" s="7">
        <f t="shared" si="0"/>
        <v>59452</v>
      </c>
      <c r="AH36" s="7">
        <f t="shared" si="0"/>
        <v>59530</v>
      </c>
      <c r="AI36" s="7">
        <f t="shared" si="0"/>
        <v>59530</v>
      </c>
      <c r="AJ36" s="7">
        <f t="shared" si="0"/>
        <v>59530</v>
      </c>
      <c r="AK36" s="3"/>
    </row>
    <row r="37" spans="1:37" customFormat="1" outlineLevel="1">
      <c r="A37" s="4"/>
      <c r="B37" s="28" t="s">
        <v>99</v>
      </c>
      <c r="C37" s="7"/>
      <c r="D37" s="7">
        <f t="shared" si="1"/>
        <v>12408.5</v>
      </c>
      <c r="E37" s="7">
        <f t="shared" si="0"/>
        <v>12408.5</v>
      </c>
      <c r="F37" s="7">
        <f t="shared" si="0"/>
        <v>12429.4</v>
      </c>
      <c r="G37" s="7">
        <f t="shared" ref="G37:AJ45" si="2">IF(G13=0,F37,G13)</f>
        <v>12457.4</v>
      </c>
      <c r="H37" s="7">
        <f t="shared" si="2"/>
        <v>12482.9</v>
      </c>
      <c r="I37" s="7">
        <f t="shared" si="2"/>
        <v>12508.4</v>
      </c>
      <c r="J37" s="7">
        <f t="shared" si="2"/>
        <v>12508.4</v>
      </c>
      <c r="K37" s="7">
        <f t="shared" si="2"/>
        <v>12508.4</v>
      </c>
      <c r="L37" s="7">
        <f t="shared" si="2"/>
        <v>12550.7</v>
      </c>
      <c r="M37" s="7">
        <f t="shared" si="2"/>
        <v>12578.1</v>
      </c>
      <c r="N37" s="7">
        <f t="shared" si="2"/>
        <v>12612.5</v>
      </c>
      <c r="O37" s="7">
        <f t="shared" si="2"/>
        <v>12640</v>
      </c>
      <c r="P37" s="7">
        <f t="shared" si="2"/>
        <v>12657.1</v>
      </c>
      <c r="Q37" s="7">
        <f t="shared" si="2"/>
        <v>12657.1</v>
      </c>
      <c r="R37" s="7">
        <f t="shared" si="2"/>
        <v>12657.1</v>
      </c>
      <c r="S37" s="7">
        <f t="shared" si="2"/>
        <v>12683.7</v>
      </c>
      <c r="T37" s="7">
        <f t="shared" si="2"/>
        <v>12713.6</v>
      </c>
      <c r="U37" s="7">
        <f t="shared" si="2"/>
        <v>12739</v>
      </c>
      <c r="V37" s="7">
        <f t="shared" si="2"/>
        <v>12765.2</v>
      </c>
      <c r="W37" s="7">
        <f t="shared" si="2"/>
        <v>12781</v>
      </c>
      <c r="X37" s="7">
        <f t="shared" si="2"/>
        <v>12781</v>
      </c>
      <c r="Y37" s="7">
        <f t="shared" si="2"/>
        <v>12781</v>
      </c>
      <c r="Z37" s="7">
        <f t="shared" si="2"/>
        <v>12815</v>
      </c>
      <c r="AA37" s="7">
        <f t="shared" si="2"/>
        <v>12842.1</v>
      </c>
      <c r="AB37" s="7">
        <f t="shared" si="2"/>
        <v>12867.5</v>
      </c>
      <c r="AC37" s="7">
        <f t="shared" si="2"/>
        <v>12892.5</v>
      </c>
      <c r="AD37" s="7">
        <f t="shared" si="2"/>
        <v>12909.1</v>
      </c>
      <c r="AE37" s="7">
        <f t="shared" si="2"/>
        <v>12909.1</v>
      </c>
      <c r="AF37" s="7">
        <f t="shared" si="2"/>
        <v>12909.1</v>
      </c>
      <c r="AG37" s="7">
        <f t="shared" si="2"/>
        <v>12396.8</v>
      </c>
      <c r="AH37" s="7">
        <f t="shared" si="2"/>
        <v>12968</v>
      </c>
      <c r="AI37" s="7">
        <f t="shared" si="2"/>
        <v>12968</v>
      </c>
      <c r="AJ37" s="7">
        <f t="shared" si="2"/>
        <v>12968</v>
      </c>
      <c r="AK37" s="3"/>
    </row>
    <row r="38" spans="1:37" customFormat="1" outlineLevel="1">
      <c r="A38" s="4"/>
      <c r="B38" s="27" t="s">
        <v>100</v>
      </c>
      <c r="C38" s="7"/>
      <c r="D38" s="7">
        <f t="shared" si="1"/>
        <v>2338</v>
      </c>
      <c r="E38" s="7">
        <f t="shared" ref="E38:T50" si="3">IF(E14=0,D38,E14)</f>
        <v>2338</v>
      </c>
      <c r="F38" s="7">
        <f t="shared" si="3"/>
        <v>2339</v>
      </c>
      <c r="G38" s="7">
        <f t="shared" si="2"/>
        <v>2348</v>
      </c>
      <c r="H38" s="7">
        <f t="shared" si="2"/>
        <v>2363</v>
      </c>
      <c r="I38" s="7">
        <f t="shared" si="2"/>
        <v>2369</v>
      </c>
      <c r="J38" s="7">
        <f t="shared" si="2"/>
        <v>2369</v>
      </c>
      <c r="K38" s="7">
        <f t="shared" si="2"/>
        <v>2369</v>
      </c>
      <c r="L38" s="7">
        <f t="shared" si="2"/>
        <v>2370</v>
      </c>
      <c r="M38" s="7">
        <f t="shared" si="2"/>
        <v>2390</v>
      </c>
      <c r="N38" s="7">
        <f t="shared" si="2"/>
        <v>2396</v>
      </c>
      <c r="O38" s="7">
        <f t="shared" si="2"/>
        <v>2412</v>
      </c>
      <c r="P38" s="7">
        <f t="shared" si="2"/>
        <v>2417</v>
      </c>
      <c r="Q38" s="7">
        <f t="shared" si="2"/>
        <v>2417</v>
      </c>
      <c r="R38" s="7">
        <f t="shared" si="2"/>
        <v>2417</v>
      </c>
      <c r="S38" s="7">
        <f t="shared" si="2"/>
        <v>2422</v>
      </c>
      <c r="T38" s="7">
        <f t="shared" si="2"/>
        <v>2434</v>
      </c>
      <c r="U38" s="7">
        <f t="shared" si="2"/>
        <v>2445</v>
      </c>
      <c r="V38" s="7">
        <f t="shared" si="2"/>
        <v>2445</v>
      </c>
      <c r="W38" s="7">
        <f t="shared" si="2"/>
        <v>2451</v>
      </c>
      <c r="X38" s="7">
        <f t="shared" si="2"/>
        <v>2451</v>
      </c>
      <c r="Y38" s="7">
        <f t="shared" si="2"/>
        <v>2451</v>
      </c>
      <c r="Z38" s="7">
        <f t="shared" si="2"/>
        <v>2451</v>
      </c>
      <c r="AA38" s="7">
        <f t="shared" si="2"/>
        <v>2451</v>
      </c>
      <c r="AB38" s="7">
        <f t="shared" si="2"/>
        <v>2467</v>
      </c>
      <c r="AC38" s="7">
        <f t="shared" si="2"/>
        <v>2467</v>
      </c>
      <c r="AD38" s="7">
        <f t="shared" si="2"/>
        <v>2467</v>
      </c>
      <c r="AE38" s="7">
        <f t="shared" si="2"/>
        <v>2467</v>
      </c>
      <c r="AF38" s="7">
        <f t="shared" si="2"/>
        <v>2467</v>
      </c>
      <c r="AG38" s="7">
        <f t="shared" si="2"/>
        <v>2467</v>
      </c>
      <c r="AH38" s="7">
        <f t="shared" si="2"/>
        <v>2467</v>
      </c>
      <c r="AI38" s="7">
        <f t="shared" si="2"/>
        <v>2467</v>
      </c>
      <c r="AJ38" s="7">
        <f t="shared" si="2"/>
        <v>2467</v>
      </c>
      <c r="AK38" s="3"/>
    </row>
    <row r="39" spans="1:37" customFormat="1" outlineLevel="1">
      <c r="A39" s="4"/>
      <c r="B39" s="27" t="s">
        <v>101</v>
      </c>
      <c r="C39" s="7"/>
      <c r="D39" s="7">
        <f t="shared" si="1"/>
        <v>28399</v>
      </c>
      <c r="E39" s="7">
        <f t="shared" si="3"/>
        <v>28399</v>
      </c>
      <c r="F39" s="7">
        <f t="shared" si="3"/>
        <v>28457</v>
      </c>
      <c r="G39" s="7">
        <f t="shared" si="2"/>
        <v>28504</v>
      </c>
      <c r="H39" s="7">
        <f t="shared" si="2"/>
        <v>28539</v>
      </c>
      <c r="I39" s="7">
        <f t="shared" si="2"/>
        <v>28574</v>
      </c>
      <c r="J39" s="7">
        <f t="shared" si="2"/>
        <v>28634</v>
      </c>
      <c r="K39" s="7">
        <f t="shared" si="2"/>
        <v>28634</v>
      </c>
      <c r="L39" s="7">
        <f t="shared" si="2"/>
        <v>28637</v>
      </c>
      <c r="M39" s="7">
        <f t="shared" si="2"/>
        <v>28677</v>
      </c>
      <c r="N39" s="7">
        <f t="shared" si="2"/>
        <v>28756</v>
      </c>
      <c r="O39" s="7">
        <f t="shared" si="2"/>
        <v>28787</v>
      </c>
      <c r="P39" s="7">
        <f t="shared" si="2"/>
        <v>28828</v>
      </c>
      <c r="Q39" s="7">
        <f t="shared" si="2"/>
        <v>28828</v>
      </c>
      <c r="R39" s="7">
        <f t="shared" si="2"/>
        <v>28828</v>
      </c>
      <c r="S39" s="7">
        <f t="shared" si="2"/>
        <v>28836</v>
      </c>
      <c r="T39" s="7">
        <f t="shared" si="2"/>
        <v>28904</v>
      </c>
      <c r="U39" s="7">
        <f t="shared" si="2"/>
        <v>28941</v>
      </c>
      <c r="V39" s="7">
        <f t="shared" si="2"/>
        <v>28970</v>
      </c>
      <c r="W39" s="7">
        <f t="shared" si="2"/>
        <v>28991</v>
      </c>
      <c r="X39" s="7">
        <f t="shared" si="2"/>
        <v>28991</v>
      </c>
      <c r="Y39" s="7">
        <f t="shared" si="2"/>
        <v>28991</v>
      </c>
      <c r="Z39" s="7">
        <f t="shared" si="2"/>
        <v>28998</v>
      </c>
      <c r="AA39" s="7">
        <f t="shared" si="2"/>
        <v>29018</v>
      </c>
      <c r="AB39" s="7">
        <f t="shared" si="2"/>
        <v>29046</v>
      </c>
      <c r="AC39" s="7">
        <f t="shared" si="2"/>
        <v>29108</v>
      </c>
      <c r="AD39" s="7">
        <f t="shared" si="2"/>
        <v>29195</v>
      </c>
      <c r="AE39" s="7">
        <f t="shared" si="2"/>
        <v>29195</v>
      </c>
      <c r="AF39" s="7">
        <f t="shared" si="2"/>
        <v>29195</v>
      </c>
      <c r="AG39" s="7">
        <f t="shared" si="2"/>
        <v>29266</v>
      </c>
      <c r="AH39" s="7">
        <f t="shared" si="2"/>
        <v>29358</v>
      </c>
      <c r="AI39" s="7">
        <f t="shared" si="2"/>
        <v>29358</v>
      </c>
      <c r="AJ39" s="7">
        <f t="shared" si="2"/>
        <v>29358</v>
      </c>
      <c r="AK39" s="3"/>
    </row>
    <row r="40" spans="1:37" customFormat="1" outlineLevel="1">
      <c r="A40" s="4"/>
      <c r="B40" s="28" t="s">
        <v>102</v>
      </c>
      <c r="C40" s="7"/>
      <c r="D40" s="7">
        <f t="shared" si="1"/>
        <v>79008</v>
      </c>
      <c r="E40" s="7">
        <f t="shared" si="3"/>
        <v>79008</v>
      </c>
      <c r="F40" s="7">
        <f t="shared" si="3"/>
        <v>79062</v>
      </c>
      <c r="G40" s="7">
        <f t="shared" si="2"/>
        <v>79169</v>
      </c>
      <c r="H40" s="7">
        <f t="shared" si="2"/>
        <v>79282</v>
      </c>
      <c r="I40" s="7">
        <f t="shared" si="2"/>
        <v>79395</v>
      </c>
      <c r="J40" s="7">
        <f t="shared" si="2"/>
        <v>79511</v>
      </c>
      <c r="K40" s="7">
        <f t="shared" si="2"/>
        <v>79511</v>
      </c>
      <c r="L40" s="7">
        <f t="shared" si="2"/>
        <v>79521</v>
      </c>
      <c r="M40" s="7">
        <f t="shared" si="2"/>
        <v>79668</v>
      </c>
      <c r="N40" s="7">
        <f t="shared" si="2"/>
        <v>79803</v>
      </c>
      <c r="O40" s="7">
        <f t="shared" si="2"/>
        <v>79939</v>
      </c>
      <c r="P40" s="7">
        <f t="shared" si="2"/>
        <v>80037</v>
      </c>
      <c r="Q40" s="7">
        <f t="shared" si="2"/>
        <v>80037</v>
      </c>
      <c r="R40" s="7">
        <f t="shared" si="2"/>
        <v>80037</v>
      </c>
      <c r="S40" s="7">
        <f t="shared" si="2"/>
        <v>80182</v>
      </c>
      <c r="T40" s="7">
        <f t="shared" si="2"/>
        <v>80344</v>
      </c>
      <c r="U40" s="7">
        <f t="shared" si="2"/>
        <v>80493</v>
      </c>
      <c r="V40" s="7">
        <f t="shared" si="2"/>
        <v>80650</v>
      </c>
      <c r="W40" s="7">
        <f t="shared" si="2"/>
        <v>80718</v>
      </c>
      <c r="X40" s="7">
        <f t="shared" si="2"/>
        <v>80718</v>
      </c>
      <c r="Y40" s="7">
        <f t="shared" si="2"/>
        <v>80718</v>
      </c>
      <c r="Z40" s="7">
        <f t="shared" si="2"/>
        <v>80794</v>
      </c>
      <c r="AA40" s="7">
        <f t="shared" si="2"/>
        <v>80941</v>
      </c>
      <c r="AB40" s="7">
        <f t="shared" si="2"/>
        <v>81042</v>
      </c>
      <c r="AC40" s="7">
        <f t="shared" si="2"/>
        <v>81167</v>
      </c>
      <c r="AD40" s="7">
        <f t="shared" si="2"/>
        <v>81237</v>
      </c>
      <c r="AE40" s="7">
        <f t="shared" si="2"/>
        <v>81237</v>
      </c>
      <c r="AF40" s="7">
        <f t="shared" si="2"/>
        <v>81237</v>
      </c>
      <c r="AG40" s="7">
        <f t="shared" si="2"/>
        <v>81317</v>
      </c>
      <c r="AH40" s="7">
        <f t="shared" si="2"/>
        <v>81396</v>
      </c>
      <c r="AI40" s="7">
        <f t="shared" si="2"/>
        <v>81396</v>
      </c>
      <c r="AJ40" s="7">
        <f t="shared" si="2"/>
        <v>81396</v>
      </c>
      <c r="AK40" s="3"/>
    </row>
    <row r="41" spans="1:37" customFormat="1" outlineLevel="1">
      <c r="A41" s="4"/>
      <c r="B41" s="28" t="s">
        <v>103</v>
      </c>
      <c r="C41" s="7"/>
      <c r="D41" s="7">
        <f t="shared" si="1"/>
        <v>97258</v>
      </c>
      <c r="E41" s="7">
        <f t="shared" si="3"/>
        <v>97258</v>
      </c>
      <c r="F41" s="7">
        <f t="shared" si="3"/>
        <v>97340</v>
      </c>
      <c r="G41" s="7">
        <f t="shared" si="2"/>
        <v>97467</v>
      </c>
      <c r="H41" s="7">
        <f t="shared" si="2"/>
        <v>97585</v>
      </c>
      <c r="I41" s="7">
        <f t="shared" si="2"/>
        <v>97707</v>
      </c>
      <c r="J41" s="7">
        <f t="shared" si="2"/>
        <v>97833</v>
      </c>
      <c r="K41" s="7">
        <f t="shared" si="2"/>
        <v>97833</v>
      </c>
      <c r="L41" s="7">
        <f t="shared" si="2"/>
        <v>97856</v>
      </c>
      <c r="M41" s="7">
        <f t="shared" si="2"/>
        <v>98017</v>
      </c>
      <c r="N41" s="7">
        <f t="shared" si="2"/>
        <v>98154</v>
      </c>
      <c r="O41" s="7">
        <f t="shared" si="2"/>
        <v>98292</v>
      </c>
      <c r="P41" s="7">
        <f t="shared" si="2"/>
        <v>98399</v>
      </c>
      <c r="Q41" s="7">
        <f t="shared" si="2"/>
        <v>98399</v>
      </c>
      <c r="R41" s="7">
        <f t="shared" si="2"/>
        <v>98399</v>
      </c>
      <c r="S41" s="7">
        <f t="shared" si="2"/>
        <v>98499</v>
      </c>
      <c r="T41" s="7">
        <f t="shared" si="2"/>
        <v>98666</v>
      </c>
      <c r="U41" s="7">
        <f t="shared" si="2"/>
        <v>98820</v>
      </c>
      <c r="V41" s="7">
        <f t="shared" si="2"/>
        <v>98971</v>
      </c>
      <c r="W41" s="7">
        <f t="shared" si="2"/>
        <v>99061</v>
      </c>
      <c r="X41" s="7">
        <f t="shared" si="2"/>
        <v>99061</v>
      </c>
      <c r="Y41" s="7">
        <f t="shared" si="2"/>
        <v>99061</v>
      </c>
      <c r="Z41" s="7">
        <f t="shared" si="2"/>
        <v>99135</v>
      </c>
      <c r="AA41" s="7">
        <f t="shared" si="2"/>
        <v>99292</v>
      </c>
      <c r="AB41" s="7">
        <f t="shared" si="2"/>
        <v>99422</v>
      </c>
      <c r="AC41" s="7">
        <f t="shared" si="2"/>
        <v>99548</v>
      </c>
      <c r="AD41" s="7">
        <f t="shared" si="2"/>
        <v>99637</v>
      </c>
      <c r="AE41" s="7">
        <f t="shared" si="2"/>
        <v>99637</v>
      </c>
      <c r="AF41" s="7">
        <f t="shared" si="2"/>
        <v>99637</v>
      </c>
      <c r="AG41" s="7">
        <f t="shared" si="2"/>
        <v>99722</v>
      </c>
      <c r="AH41" s="7">
        <f t="shared" si="2"/>
        <v>99833</v>
      </c>
      <c r="AI41" s="7">
        <f t="shared" si="2"/>
        <v>99833</v>
      </c>
      <c r="AJ41" s="7">
        <f t="shared" si="2"/>
        <v>99833</v>
      </c>
      <c r="AK41" s="3"/>
    </row>
    <row r="42" spans="1:37" customFormat="1" outlineLevel="1">
      <c r="A42" s="4"/>
      <c r="B42" s="27" t="s">
        <v>104</v>
      </c>
      <c r="C42" s="7"/>
      <c r="D42" s="7">
        <f t="shared" si="1"/>
        <v>6311</v>
      </c>
      <c r="E42" s="7">
        <f t="shared" si="3"/>
        <v>6311</v>
      </c>
      <c r="F42" s="7">
        <f t="shared" si="3"/>
        <v>6311</v>
      </c>
      <c r="G42" s="7">
        <f t="shared" si="2"/>
        <v>6311</v>
      </c>
      <c r="H42" s="7">
        <f t="shared" si="2"/>
        <v>6311</v>
      </c>
      <c r="I42" s="7">
        <f t="shared" si="2"/>
        <v>6311</v>
      </c>
      <c r="J42" s="7">
        <f t="shared" si="2"/>
        <v>6311</v>
      </c>
      <c r="K42" s="7">
        <f t="shared" si="2"/>
        <v>6311</v>
      </c>
      <c r="L42" s="7">
        <f t="shared" si="2"/>
        <v>6311</v>
      </c>
      <c r="M42" s="7">
        <f t="shared" si="2"/>
        <v>6311</v>
      </c>
      <c r="N42" s="7">
        <f t="shared" si="2"/>
        <v>6311</v>
      </c>
      <c r="O42" s="7">
        <f t="shared" si="2"/>
        <v>6311</v>
      </c>
      <c r="P42" s="7">
        <f t="shared" si="2"/>
        <v>6311</v>
      </c>
      <c r="Q42" s="7">
        <f t="shared" si="2"/>
        <v>6311</v>
      </c>
      <c r="R42" s="7">
        <f t="shared" si="2"/>
        <v>6311</v>
      </c>
      <c r="S42" s="7">
        <f t="shared" si="2"/>
        <v>6311</v>
      </c>
      <c r="T42" s="7">
        <f t="shared" si="2"/>
        <v>6311</v>
      </c>
      <c r="U42" s="7">
        <f t="shared" si="2"/>
        <v>6311</v>
      </c>
      <c r="V42" s="7">
        <f t="shared" si="2"/>
        <v>6311</v>
      </c>
      <c r="W42" s="7">
        <f t="shared" si="2"/>
        <v>6311</v>
      </c>
      <c r="X42" s="7">
        <f t="shared" si="2"/>
        <v>6311</v>
      </c>
      <c r="Y42" s="7">
        <f t="shared" si="2"/>
        <v>6311</v>
      </c>
      <c r="Z42" s="7">
        <f t="shared" si="2"/>
        <v>6311</v>
      </c>
      <c r="AA42" s="7">
        <f t="shared" si="2"/>
        <v>6311</v>
      </c>
      <c r="AB42" s="7">
        <f t="shared" si="2"/>
        <v>6311</v>
      </c>
      <c r="AC42" s="7">
        <f t="shared" si="2"/>
        <v>6311</v>
      </c>
      <c r="AD42" s="7">
        <f t="shared" si="2"/>
        <v>6311</v>
      </c>
      <c r="AE42" s="7">
        <f t="shared" si="2"/>
        <v>6311</v>
      </c>
      <c r="AF42" s="7">
        <f t="shared" si="2"/>
        <v>6311</v>
      </c>
      <c r="AG42" s="7">
        <f t="shared" si="2"/>
        <v>6311</v>
      </c>
      <c r="AH42" s="7">
        <f t="shared" si="2"/>
        <v>6311</v>
      </c>
      <c r="AI42" s="7">
        <f t="shared" si="2"/>
        <v>6311</v>
      </c>
      <c r="AJ42" s="7">
        <f t="shared" si="2"/>
        <v>6311</v>
      </c>
      <c r="AK42" s="3"/>
    </row>
    <row r="43" spans="1:37" customFormat="1" outlineLevel="1">
      <c r="A43" s="4"/>
      <c r="B43" s="27" t="s">
        <v>105</v>
      </c>
      <c r="C43" s="7"/>
      <c r="D43" s="7">
        <f t="shared" si="1"/>
        <v>7977</v>
      </c>
      <c r="E43" s="7">
        <f t="shared" si="3"/>
        <v>7977</v>
      </c>
      <c r="F43" s="7">
        <f t="shared" si="3"/>
        <v>7977</v>
      </c>
      <c r="G43" s="7">
        <f t="shared" si="2"/>
        <v>8011</v>
      </c>
      <c r="H43" s="7">
        <f t="shared" si="2"/>
        <v>8051</v>
      </c>
      <c r="I43" s="7">
        <f t="shared" si="2"/>
        <v>8087</v>
      </c>
      <c r="J43" s="7">
        <f t="shared" si="2"/>
        <v>8097</v>
      </c>
      <c r="K43" s="7">
        <f t="shared" si="2"/>
        <v>8097</v>
      </c>
      <c r="L43" s="7">
        <f t="shared" si="2"/>
        <v>8098</v>
      </c>
      <c r="M43" s="7">
        <f t="shared" si="2"/>
        <v>8147</v>
      </c>
      <c r="N43" s="7">
        <f t="shared" si="2"/>
        <v>8172</v>
      </c>
      <c r="O43" s="7">
        <f t="shared" si="2"/>
        <v>8197</v>
      </c>
      <c r="P43" s="7">
        <f t="shared" si="2"/>
        <v>8229</v>
      </c>
      <c r="Q43" s="7">
        <f t="shared" si="2"/>
        <v>8229</v>
      </c>
      <c r="R43" s="7">
        <f t="shared" si="2"/>
        <v>8229</v>
      </c>
      <c r="S43" s="7">
        <f t="shared" si="2"/>
        <v>8235</v>
      </c>
      <c r="T43" s="7">
        <f t="shared" si="2"/>
        <v>8267</v>
      </c>
      <c r="U43" s="7">
        <f t="shared" si="2"/>
        <v>8290</v>
      </c>
      <c r="V43" s="7">
        <f t="shared" si="2"/>
        <v>8299</v>
      </c>
      <c r="W43" s="7">
        <f t="shared" si="2"/>
        <v>8311</v>
      </c>
      <c r="X43" s="7">
        <f t="shared" si="2"/>
        <v>8311</v>
      </c>
      <c r="Y43" s="7">
        <f t="shared" si="2"/>
        <v>8311</v>
      </c>
      <c r="Z43" s="7">
        <f t="shared" si="2"/>
        <v>8321</v>
      </c>
      <c r="AA43" s="7">
        <f t="shared" si="2"/>
        <v>8351</v>
      </c>
      <c r="AB43" s="7">
        <f t="shared" si="2"/>
        <v>8376</v>
      </c>
      <c r="AC43" s="7">
        <f t="shared" si="2"/>
        <v>8376</v>
      </c>
      <c r="AD43" s="7">
        <f t="shared" si="2"/>
        <v>8376</v>
      </c>
      <c r="AE43" s="7">
        <f t="shared" si="2"/>
        <v>8376</v>
      </c>
      <c r="AF43" s="7">
        <f t="shared" si="2"/>
        <v>8376</v>
      </c>
      <c r="AG43" s="7">
        <f t="shared" si="2"/>
        <v>8376</v>
      </c>
      <c r="AH43" s="7">
        <f t="shared" si="2"/>
        <v>8382</v>
      </c>
      <c r="AI43" s="7">
        <f t="shared" si="2"/>
        <v>8382</v>
      </c>
      <c r="AJ43" s="7">
        <f t="shared" si="2"/>
        <v>8382</v>
      </c>
      <c r="AK43" s="3"/>
    </row>
    <row r="44" spans="1:37" customFormat="1" outlineLevel="1">
      <c r="A44" s="4"/>
      <c r="B44" s="27" t="s">
        <v>106</v>
      </c>
      <c r="C44" s="7"/>
      <c r="D44" s="7">
        <f t="shared" si="1"/>
        <v>0</v>
      </c>
      <c r="E44" s="7">
        <f t="shared" si="3"/>
        <v>0</v>
      </c>
      <c r="F44" s="7">
        <f t="shared" si="3"/>
        <v>0</v>
      </c>
      <c r="G44" s="7">
        <f t="shared" si="2"/>
        <v>0</v>
      </c>
      <c r="H44" s="7">
        <f t="shared" si="2"/>
        <v>0</v>
      </c>
      <c r="I44" s="7">
        <f t="shared" si="2"/>
        <v>0</v>
      </c>
      <c r="J44" s="7">
        <f t="shared" si="2"/>
        <v>0</v>
      </c>
      <c r="K44" s="7">
        <f t="shared" si="2"/>
        <v>0</v>
      </c>
      <c r="L44" s="7">
        <f t="shared" si="2"/>
        <v>0</v>
      </c>
      <c r="M44" s="7">
        <f t="shared" si="2"/>
        <v>0</v>
      </c>
      <c r="N44" s="7">
        <f t="shared" si="2"/>
        <v>0</v>
      </c>
      <c r="O44" s="7">
        <f t="shared" si="2"/>
        <v>0</v>
      </c>
      <c r="P44" s="7">
        <f t="shared" si="2"/>
        <v>0</v>
      </c>
      <c r="Q44" s="7">
        <f t="shared" si="2"/>
        <v>0</v>
      </c>
      <c r="R44" s="7">
        <f t="shared" si="2"/>
        <v>0</v>
      </c>
      <c r="S44" s="7">
        <f t="shared" si="2"/>
        <v>0</v>
      </c>
      <c r="T44" s="7">
        <f t="shared" si="2"/>
        <v>0</v>
      </c>
      <c r="U44" s="7">
        <f t="shared" si="2"/>
        <v>0</v>
      </c>
      <c r="V44" s="7">
        <f t="shared" si="2"/>
        <v>0</v>
      </c>
      <c r="W44" s="7">
        <f t="shared" si="2"/>
        <v>0</v>
      </c>
      <c r="X44" s="7">
        <f t="shared" si="2"/>
        <v>0</v>
      </c>
      <c r="Y44" s="7">
        <f t="shared" si="2"/>
        <v>0</v>
      </c>
      <c r="Z44" s="7">
        <f t="shared" si="2"/>
        <v>0</v>
      </c>
      <c r="AA44" s="7">
        <f t="shared" si="2"/>
        <v>0</v>
      </c>
      <c r="AB44" s="7">
        <f t="shared" si="2"/>
        <v>0</v>
      </c>
      <c r="AC44" s="7">
        <f t="shared" si="2"/>
        <v>0</v>
      </c>
      <c r="AD44" s="7">
        <f t="shared" si="2"/>
        <v>0</v>
      </c>
      <c r="AE44" s="7">
        <f t="shared" si="2"/>
        <v>0</v>
      </c>
      <c r="AF44" s="7">
        <f t="shared" si="2"/>
        <v>0</v>
      </c>
      <c r="AG44" s="7">
        <f t="shared" si="2"/>
        <v>0</v>
      </c>
      <c r="AH44" s="7">
        <f t="shared" si="2"/>
        <v>0</v>
      </c>
      <c r="AI44" s="7">
        <f t="shared" si="2"/>
        <v>0</v>
      </c>
      <c r="AJ44" s="7">
        <f t="shared" si="2"/>
        <v>0</v>
      </c>
      <c r="AK44" s="3"/>
    </row>
    <row r="45" spans="1:37" customFormat="1" outlineLevel="1">
      <c r="A45" s="4"/>
      <c r="B45" s="27" t="s">
        <v>107</v>
      </c>
      <c r="C45" s="7"/>
      <c r="D45" s="7">
        <f t="shared" si="1"/>
        <v>46276</v>
      </c>
      <c r="E45" s="7">
        <f t="shared" si="3"/>
        <v>46276</v>
      </c>
      <c r="F45" s="7">
        <f t="shared" si="3"/>
        <v>46292</v>
      </c>
      <c r="G45" s="7">
        <f t="shared" si="2"/>
        <v>46307</v>
      </c>
      <c r="H45" s="7">
        <f t="shared" si="2"/>
        <v>46312</v>
      </c>
      <c r="I45" s="7">
        <f t="shared" si="2"/>
        <v>46321</v>
      </c>
      <c r="J45" s="7">
        <f t="shared" si="2"/>
        <v>46334</v>
      </c>
      <c r="K45" s="7">
        <f t="shared" si="2"/>
        <v>46334</v>
      </c>
      <c r="L45" s="7">
        <f t="shared" si="2"/>
        <v>46335</v>
      </c>
      <c r="M45" s="7">
        <f t="shared" si="2"/>
        <v>46348</v>
      </c>
      <c r="N45" s="7">
        <f t="shared" si="2"/>
        <v>46353</v>
      </c>
      <c r="O45" s="7">
        <f t="shared" si="2"/>
        <v>46364</v>
      </c>
      <c r="P45" s="7">
        <f t="shared" si="2"/>
        <v>46375</v>
      </c>
      <c r="Q45" s="7">
        <f t="shared" si="2"/>
        <v>46375</v>
      </c>
      <c r="R45" s="7">
        <f t="shared" si="2"/>
        <v>46375</v>
      </c>
      <c r="S45" s="7">
        <f t="shared" si="2"/>
        <v>46378</v>
      </c>
      <c r="T45" s="7">
        <f t="shared" si="2"/>
        <v>46389</v>
      </c>
      <c r="U45" s="7">
        <f t="shared" si="2"/>
        <v>46397</v>
      </c>
      <c r="V45" s="7">
        <f t="shared" ref="V45:AJ50" si="4">IF(V21=0,U45,V21)</f>
        <v>46409</v>
      </c>
      <c r="W45" s="7">
        <f t="shared" si="4"/>
        <v>46422</v>
      </c>
      <c r="X45" s="7">
        <f t="shared" si="4"/>
        <v>46422</v>
      </c>
      <c r="Y45" s="7">
        <f t="shared" si="4"/>
        <v>46422</v>
      </c>
      <c r="Z45" s="7">
        <f t="shared" si="4"/>
        <v>46422</v>
      </c>
      <c r="AA45" s="7">
        <f t="shared" si="4"/>
        <v>46433</v>
      </c>
      <c r="AB45" s="7">
        <f t="shared" si="4"/>
        <v>46445</v>
      </c>
      <c r="AC45" s="7">
        <f t="shared" si="4"/>
        <v>46453</v>
      </c>
      <c r="AD45" s="7">
        <f t="shared" si="4"/>
        <v>46462</v>
      </c>
      <c r="AE45" s="7">
        <f t="shared" si="4"/>
        <v>46462</v>
      </c>
      <c r="AF45" s="7">
        <f t="shared" si="4"/>
        <v>46462</v>
      </c>
      <c r="AG45" s="7">
        <f t="shared" si="4"/>
        <v>46470</v>
      </c>
      <c r="AH45" s="7">
        <f t="shared" si="4"/>
        <v>46476</v>
      </c>
      <c r="AI45" s="7">
        <f t="shared" si="4"/>
        <v>46476</v>
      </c>
      <c r="AJ45" s="7">
        <f t="shared" si="4"/>
        <v>46476</v>
      </c>
      <c r="AK45" s="3"/>
    </row>
    <row r="46" spans="1:37" customFormat="1" outlineLevel="1">
      <c r="A46" s="4"/>
      <c r="B46" s="28" t="s">
        <v>108</v>
      </c>
      <c r="C46" s="7"/>
      <c r="D46" s="7">
        <f t="shared" si="1"/>
        <v>6461</v>
      </c>
      <c r="E46" s="7">
        <f t="shared" si="3"/>
        <v>6461</v>
      </c>
      <c r="F46" s="7">
        <f t="shared" si="3"/>
        <v>6462</v>
      </c>
      <c r="G46" s="7">
        <f t="shared" si="3"/>
        <v>6463</v>
      </c>
      <c r="H46" s="7">
        <f t="shared" si="3"/>
        <v>6463</v>
      </c>
      <c r="I46" s="7">
        <f t="shared" si="3"/>
        <v>6464</v>
      </c>
      <c r="J46" s="7">
        <f t="shared" si="3"/>
        <v>6465</v>
      </c>
      <c r="K46" s="7">
        <f t="shared" si="3"/>
        <v>6465</v>
      </c>
      <c r="L46" s="7">
        <f t="shared" si="3"/>
        <v>6465</v>
      </c>
      <c r="M46" s="7">
        <f t="shared" si="3"/>
        <v>6466</v>
      </c>
      <c r="N46" s="7">
        <f t="shared" si="3"/>
        <v>6466</v>
      </c>
      <c r="O46" s="7">
        <f t="shared" si="3"/>
        <v>6467</v>
      </c>
      <c r="P46" s="7">
        <f t="shared" si="3"/>
        <v>6468</v>
      </c>
      <c r="Q46" s="7">
        <f t="shared" si="3"/>
        <v>6468</v>
      </c>
      <c r="R46" s="7">
        <f t="shared" si="3"/>
        <v>6468</v>
      </c>
      <c r="S46" s="7">
        <f t="shared" si="3"/>
        <v>6469</v>
      </c>
      <c r="T46" s="7">
        <f t="shared" si="3"/>
        <v>6469</v>
      </c>
      <c r="U46" s="7">
        <f t="shared" ref="G46:AI50" si="5">IF(U22=0,T46,U22)</f>
        <v>6470</v>
      </c>
      <c r="V46" s="7">
        <f t="shared" si="5"/>
        <v>6470</v>
      </c>
      <c r="W46" s="7">
        <f t="shared" si="5"/>
        <v>6471</v>
      </c>
      <c r="X46" s="7">
        <f t="shared" si="5"/>
        <v>6471</v>
      </c>
      <c r="Y46" s="7">
        <f t="shared" si="5"/>
        <v>6471</v>
      </c>
      <c r="Z46" s="7">
        <f t="shared" si="5"/>
        <v>6472</v>
      </c>
      <c r="AA46" s="7">
        <f t="shared" si="5"/>
        <v>6473</v>
      </c>
      <c r="AB46" s="7">
        <f t="shared" si="5"/>
        <v>6473</v>
      </c>
      <c r="AC46" s="7">
        <f t="shared" si="5"/>
        <v>6474</v>
      </c>
      <c r="AD46" s="7">
        <f t="shared" si="5"/>
        <v>6475</v>
      </c>
      <c r="AE46" s="7">
        <f t="shared" si="5"/>
        <v>6475</v>
      </c>
      <c r="AF46" s="7">
        <f t="shared" si="5"/>
        <v>6475</v>
      </c>
      <c r="AG46" s="7">
        <f t="shared" si="5"/>
        <v>6476</v>
      </c>
      <c r="AH46" s="7">
        <f t="shared" si="5"/>
        <v>6476</v>
      </c>
      <c r="AI46" s="7">
        <f t="shared" si="5"/>
        <v>6476</v>
      </c>
      <c r="AJ46" s="7">
        <f t="shared" si="4"/>
        <v>6476</v>
      </c>
      <c r="AK46" s="3"/>
    </row>
    <row r="47" spans="1:37" customFormat="1" outlineLevel="1">
      <c r="A47" s="4"/>
      <c r="B47" s="27" t="s">
        <v>109</v>
      </c>
      <c r="C47" s="7"/>
      <c r="D47" s="7">
        <f t="shared" si="1"/>
        <v>7614</v>
      </c>
      <c r="E47" s="7">
        <f t="shared" si="3"/>
        <v>7614</v>
      </c>
      <c r="F47" s="7">
        <f t="shared" si="3"/>
        <v>7619</v>
      </c>
      <c r="G47" s="7">
        <f t="shared" si="5"/>
        <v>7633</v>
      </c>
      <c r="H47" s="7">
        <f t="shared" si="5"/>
        <v>7648</v>
      </c>
      <c r="I47" s="7">
        <f t="shared" si="5"/>
        <v>7666</v>
      </c>
      <c r="J47" s="7">
        <f t="shared" si="5"/>
        <v>7691</v>
      </c>
      <c r="K47" s="7">
        <f t="shared" si="5"/>
        <v>7691</v>
      </c>
      <c r="L47" s="7">
        <f t="shared" si="5"/>
        <v>7702</v>
      </c>
      <c r="M47" s="7">
        <f t="shared" si="5"/>
        <v>7718</v>
      </c>
      <c r="N47" s="7">
        <f t="shared" si="5"/>
        <v>7728</v>
      </c>
      <c r="O47" s="7">
        <f t="shared" si="5"/>
        <v>7736</v>
      </c>
      <c r="P47" s="7">
        <f t="shared" si="5"/>
        <v>7736</v>
      </c>
      <c r="Q47" s="7">
        <f t="shared" si="5"/>
        <v>7736</v>
      </c>
      <c r="R47" s="7">
        <f t="shared" si="5"/>
        <v>7736</v>
      </c>
      <c r="S47" s="7">
        <f t="shared" si="5"/>
        <v>7758</v>
      </c>
      <c r="T47" s="7">
        <f t="shared" si="5"/>
        <v>7771</v>
      </c>
      <c r="U47" s="7">
        <f t="shared" si="5"/>
        <v>7786</v>
      </c>
      <c r="V47" s="7">
        <f t="shared" si="5"/>
        <v>7800</v>
      </c>
      <c r="W47" s="7">
        <f t="shared" si="5"/>
        <v>7805</v>
      </c>
      <c r="X47" s="7">
        <f t="shared" si="5"/>
        <v>7805</v>
      </c>
      <c r="Y47" s="7">
        <f t="shared" si="5"/>
        <v>7805</v>
      </c>
      <c r="Z47" s="7">
        <f t="shared" si="5"/>
        <v>7813</v>
      </c>
      <c r="AA47" s="7">
        <f t="shared" si="5"/>
        <v>7826</v>
      </c>
      <c r="AB47" s="7">
        <f t="shared" si="5"/>
        <v>7835</v>
      </c>
      <c r="AC47" s="7">
        <f t="shared" si="5"/>
        <v>7846</v>
      </c>
      <c r="AD47" s="7">
        <f t="shared" si="5"/>
        <v>7850</v>
      </c>
      <c r="AE47" s="7">
        <f t="shared" si="5"/>
        <v>7850</v>
      </c>
      <c r="AF47" s="7">
        <f t="shared" si="5"/>
        <v>7850</v>
      </c>
      <c r="AG47" s="7">
        <f t="shared" si="5"/>
        <v>7855</v>
      </c>
      <c r="AH47" s="7">
        <f t="shared" si="5"/>
        <v>7870</v>
      </c>
      <c r="AI47" s="7">
        <f t="shared" si="5"/>
        <v>7870</v>
      </c>
      <c r="AJ47" s="7">
        <f t="shared" si="4"/>
        <v>7870</v>
      </c>
      <c r="AK47" s="3"/>
    </row>
    <row r="48" spans="1:37" customFormat="1" outlineLevel="1">
      <c r="A48" s="4"/>
      <c r="B48" s="27" t="s">
        <v>110</v>
      </c>
      <c r="C48" s="7"/>
      <c r="D48" s="7">
        <f t="shared" si="1"/>
        <v>4638</v>
      </c>
      <c r="E48" s="7">
        <f t="shared" si="3"/>
        <v>4638</v>
      </c>
      <c r="F48" s="7">
        <f t="shared" si="3"/>
        <v>4639</v>
      </c>
      <c r="G48" s="7">
        <f t="shared" si="5"/>
        <v>4641</v>
      </c>
      <c r="H48" s="7">
        <f t="shared" si="5"/>
        <v>4644</v>
      </c>
      <c r="I48" s="7">
        <f t="shared" si="5"/>
        <v>4649</v>
      </c>
      <c r="J48" s="7">
        <f t="shared" si="5"/>
        <v>4650</v>
      </c>
      <c r="K48" s="7">
        <f t="shared" si="5"/>
        <v>4650</v>
      </c>
      <c r="L48" s="7">
        <f t="shared" si="5"/>
        <v>4651</v>
      </c>
      <c r="M48" s="7">
        <f t="shared" si="5"/>
        <v>4655</v>
      </c>
      <c r="N48" s="7">
        <f t="shared" si="5"/>
        <v>4656</v>
      </c>
      <c r="O48" s="7">
        <f t="shared" si="5"/>
        <v>4659</v>
      </c>
      <c r="P48" s="7">
        <f t="shared" si="5"/>
        <v>4660</v>
      </c>
      <c r="Q48" s="7">
        <f t="shared" si="5"/>
        <v>4660</v>
      </c>
      <c r="R48" s="7">
        <f t="shared" si="5"/>
        <v>4660</v>
      </c>
      <c r="S48" s="7">
        <f t="shared" si="5"/>
        <v>4662</v>
      </c>
      <c r="T48" s="7">
        <f t="shared" si="5"/>
        <v>4665</v>
      </c>
      <c r="U48" s="7">
        <f t="shared" si="5"/>
        <v>4669</v>
      </c>
      <c r="V48" s="7">
        <f t="shared" si="5"/>
        <v>4671</v>
      </c>
      <c r="W48" s="7">
        <f t="shared" si="5"/>
        <v>4671</v>
      </c>
      <c r="X48" s="7">
        <f t="shared" si="5"/>
        <v>4671</v>
      </c>
      <c r="Y48" s="7">
        <f t="shared" si="5"/>
        <v>4671</v>
      </c>
      <c r="Z48" s="7">
        <f t="shared" si="5"/>
        <v>4674</v>
      </c>
      <c r="AA48" s="7">
        <f t="shared" si="5"/>
        <v>4678</v>
      </c>
      <c r="AB48" s="7">
        <f t="shared" si="5"/>
        <v>4679</v>
      </c>
      <c r="AC48" s="7">
        <f t="shared" si="5"/>
        <v>4680</v>
      </c>
      <c r="AD48" s="7">
        <f t="shared" si="5"/>
        <v>4680</v>
      </c>
      <c r="AE48" s="7">
        <f t="shared" si="5"/>
        <v>4680</v>
      </c>
      <c r="AF48" s="7">
        <f t="shared" si="5"/>
        <v>4680</v>
      </c>
      <c r="AG48" s="7">
        <f t="shared" si="5"/>
        <v>4680</v>
      </c>
      <c r="AH48" s="7">
        <f t="shared" si="5"/>
        <v>4683</v>
      </c>
      <c r="AI48" s="7">
        <f t="shared" si="5"/>
        <v>4683</v>
      </c>
      <c r="AJ48" s="7">
        <f t="shared" si="4"/>
        <v>4683</v>
      </c>
      <c r="AK48" s="3"/>
    </row>
    <row r="49" spans="1:37" customFormat="1" outlineLevel="1">
      <c r="A49" s="4"/>
      <c r="B49" s="27" t="s">
        <v>111</v>
      </c>
      <c r="C49" s="7"/>
      <c r="D49" s="7">
        <f t="shared" si="1"/>
        <v>1371</v>
      </c>
      <c r="E49" s="7">
        <f t="shared" si="3"/>
        <v>1371</v>
      </c>
      <c r="F49" s="7">
        <f t="shared" si="3"/>
        <v>1374</v>
      </c>
      <c r="G49" s="7">
        <f t="shared" si="5"/>
        <v>1376</v>
      </c>
      <c r="H49" s="7">
        <f t="shared" si="5"/>
        <v>1379</v>
      </c>
      <c r="I49" s="7">
        <f t="shared" si="5"/>
        <v>1382</v>
      </c>
      <c r="J49" s="7">
        <f t="shared" si="5"/>
        <v>1386</v>
      </c>
      <c r="K49" s="7">
        <f t="shared" si="5"/>
        <v>1386</v>
      </c>
      <c r="L49" s="7">
        <f t="shared" si="5"/>
        <v>1387</v>
      </c>
      <c r="M49" s="7">
        <f t="shared" si="5"/>
        <v>1389</v>
      </c>
      <c r="N49" s="7">
        <f t="shared" si="5"/>
        <v>1392</v>
      </c>
      <c r="O49" s="7">
        <f t="shared" si="5"/>
        <v>1394</v>
      </c>
      <c r="P49" s="7">
        <f t="shared" si="5"/>
        <v>1397</v>
      </c>
      <c r="Q49" s="7">
        <f t="shared" si="5"/>
        <v>1397</v>
      </c>
      <c r="R49" s="7">
        <f t="shared" si="5"/>
        <v>1397</v>
      </c>
      <c r="S49" s="7">
        <f t="shared" si="5"/>
        <v>1400</v>
      </c>
      <c r="T49" s="7">
        <f t="shared" si="5"/>
        <v>1402</v>
      </c>
      <c r="U49" s="7">
        <f t="shared" si="5"/>
        <v>1404</v>
      </c>
      <c r="V49" s="7">
        <f t="shared" si="5"/>
        <v>1406</v>
      </c>
      <c r="W49" s="7">
        <f t="shared" si="5"/>
        <v>1409</v>
      </c>
      <c r="X49" s="7">
        <f t="shared" si="5"/>
        <v>1409</v>
      </c>
      <c r="Y49" s="7">
        <f t="shared" si="5"/>
        <v>1409</v>
      </c>
      <c r="Z49" s="7">
        <f t="shared" si="5"/>
        <v>1412</v>
      </c>
      <c r="AA49" s="7">
        <f t="shared" si="5"/>
        <v>1414</v>
      </c>
      <c r="AB49" s="7">
        <f t="shared" si="5"/>
        <v>1417</v>
      </c>
      <c r="AC49" s="7">
        <f t="shared" si="5"/>
        <v>1420</v>
      </c>
      <c r="AD49" s="7">
        <f t="shared" si="5"/>
        <v>1422</v>
      </c>
      <c r="AE49" s="7">
        <f t="shared" si="5"/>
        <v>1422</v>
      </c>
      <c r="AF49" s="7">
        <f t="shared" si="5"/>
        <v>1422</v>
      </c>
      <c r="AG49" s="7">
        <f t="shared" si="5"/>
        <v>1425</v>
      </c>
      <c r="AH49" s="7">
        <f t="shared" si="5"/>
        <v>1427</v>
      </c>
      <c r="AI49" s="7">
        <f t="shared" si="5"/>
        <v>1427</v>
      </c>
      <c r="AJ49" s="7">
        <f t="shared" si="4"/>
        <v>1427</v>
      </c>
      <c r="AK49" s="3"/>
    </row>
    <row r="50" spans="1:37" customFormat="1" outlineLevel="1">
      <c r="A50" s="4"/>
      <c r="B50" s="27" t="s">
        <v>112</v>
      </c>
      <c r="C50" s="7"/>
      <c r="D50" s="7">
        <f t="shared" si="1"/>
        <v>4639</v>
      </c>
      <c r="E50" s="7">
        <f t="shared" si="3"/>
        <v>4639</v>
      </c>
      <c r="F50" s="7">
        <f t="shared" si="3"/>
        <v>4664</v>
      </c>
      <c r="G50" s="7">
        <f t="shared" si="5"/>
        <v>4697</v>
      </c>
      <c r="H50" s="7">
        <f t="shared" si="5"/>
        <v>4731</v>
      </c>
      <c r="I50" s="7">
        <f t="shared" si="5"/>
        <v>4765</v>
      </c>
      <c r="J50" s="7">
        <f t="shared" si="5"/>
        <v>4799</v>
      </c>
      <c r="K50" s="7">
        <f t="shared" si="5"/>
        <v>4799</v>
      </c>
      <c r="L50" s="7">
        <f t="shared" si="5"/>
        <v>4818</v>
      </c>
      <c r="M50" s="7">
        <f t="shared" si="5"/>
        <v>4849</v>
      </c>
      <c r="N50" s="7">
        <f t="shared" si="5"/>
        <v>4882</v>
      </c>
      <c r="O50" s="7">
        <f t="shared" si="5"/>
        <v>4912</v>
      </c>
      <c r="P50" s="7">
        <f t="shared" si="5"/>
        <v>4941</v>
      </c>
      <c r="Q50" s="7">
        <f t="shared" si="5"/>
        <v>4941</v>
      </c>
      <c r="R50" s="7">
        <f t="shared" si="5"/>
        <v>4941</v>
      </c>
      <c r="S50" s="7">
        <f t="shared" si="5"/>
        <v>4971</v>
      </c>
      <c r="T50" s="7">
        <f t="shared" si="5"/>
        <v>5002</v>
      </c>
      <c r="U50" s="7">
        <f t="shared" si="5"/>
        <v>5034</v>
      </c>
      <c r="V50" s="7">
        <f t="shared" si="5"/>
        <v>5067</v>
      </c>
      <c r="W50" s="7">
        <f t="shared" si="5"/>
        <v>5092</v>
      </c>
      <c r="X50" s="7">
        <f t="shared" si="5"/>
        <v>5092</v>
      </c>
      <c r="Y50" s="7">
        <f t="shared" si="5"/>
        <v>5092</v>
      </c>
      <c r="Z50" s="7">
        <f t="shared" si="5"/>
        <v>5110</v>
      </c>
      <c r="AA50" s="7">
        <f t="shared" si="5"/>
        <v>5127</v>
      </c>
      <c r="AB50" s="7">
        <f t="shared" si="5"/>
        <v>5161</v>
      </c>
      <c r="AC50" s="7">
        <f t="shared" si="5"/>
        <v>5196</v>
      </c>
      <c r="AD50" s="7">
        <f t="shared" si="5"/>
        <v>5230</v>
      </c>
      <c r="AE50" s="7">
        <f t="shared" si="5"/>
        <v>5230</v>
      </c>
      <c r="AF50" s="7">
        <f t="shared" si="5"/>
        <v>5230</v>
      </c>
      <c r="AG50" s="7">
        <f t="shared" si="5"/>
        <v>5259</v>
      </c>
      <c r="AH50" s="7">
        <f t="shared" si="5"/>
        <v>5271</v>
      </c>
      <c r="AI50" s="7">
        <f t="shared" si="5"/>
        <v>5271</v>
      </c>
      <c r="AJ50" s="7">
        <f t="shared" si="4"/>
        <v>5271</v>
      </c>
      <c r="AK50" s="3"/>
    </row>
    <row r="51" spans="1:37" outlineLevel="1"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</row>
    <row r="52" spans="1:37" customFormat="1" outlineLevel="1">
      <c r="A52" s="4"/>
      <c r="B52" s="25"/>
      <c r="C52" s="26" t="s">
        <v>19</v>
      </c>
      <c r="D52" s="26">
        <v>31</v>
      </c>
      <c r="E52" s="26">
        <v>1</v>
      </c>
      <c r="F52" s="26">
        <v>2</v>
      </c>
      <c r="G52" s="26">
        <v>3</v>
      </c>
      <c r="H52" s="26">
        <v>4</v>
      </c>
      <c r="I52" s="26">
        <v>5</v>
      </c>
      <c r="J52" s="26">
        <v>6</v>
      </c>
      <c r="K52" s="26">
        <v>7</v>
      </c>
      <c r="L52" s="26">
        <v>8</v>
      </c>
      <c r="M52" s="26">
        <v>9</v>
      </c>
      <c r="N52" s="26">
        <v>10</v>
      </c>
      <c r="O52" s="26">
        <v>11</v>
      </c>
      <c r="P52" s="26">
        <v>12</v>
      </c>
      <c r="Q52" s="26">
        <v>13</v>
      </c>
      <c r="R52" s="26">
        <v>14</v>
      </c>
      <c r="S52" s="26">
        <v>15</v>
      </c>
      <c r="T52" s="26">
        <v>16</v>
      </c>
      <c r="U52" s="26">
        <v>17</v>
      </c>
      <c r="V52" s="26">
        <v>18</v>
      </c>
      <c r="W52" s="26">
        <v>19</v>
      </c>
      <c r="X52" s="26">
        <v>20</v>
      </c>
      <c r="Y52" s="26">
        <v>21</v>
      </c>
      <c r="Z52" s="26">
        <v>22</v>
      </c>
      <c r="AA52" s="26">
        <v>23</v>
      </c>
      <c r="AB52" s="26">
        <v>24</v>
      </c>
      <c r="AC52" s="26">
        <v>25</v>
      </c>
      <c r="AD52" s="26">
        <v>26</v>
      </c>
      <c r="AE52" s="26">
        <v>27</v>
      </c>
      <c r="AF52" s="26">
        <v>28</v>
      </c>
      <c r="AG52" s="26">
        <v>29</v>
      </c>
      <c r="AH52" s="26">
        <v>30</v>
      </c>
      <c r="AI52" s="26">
        <v>31</v>
      </c>
      <c r="AJ52" s="26" t="s">
        <v>32</v>
      </c>
      <c r="AK52" s="3"/>
    </row>
    <row r="53" spans="1:37" customFormat="1" outlineLevel="1">
      <c r="A53" s="4"/>
      <c r="B53" s="27" t="s">
        <v>0</v>
      </c>
      <c r="C53" s="7"/>
      <c r="D53" s="7"/>
      <c r="E53" s="7">
        <f t="shared" ref="E53:AI56" si="6">E29-D29</f>
        <v>0</v>
      </c>
      <c r="F53" s="7">
        <f t="shared" si="6"/>
        <v>24</v>
      </c>
      <c r="G53" s="7">
        <f t="shared" si="6"/>
        <v>25</v>
      </c>
      <c r="H53" s="7">
        <f t="shared" si="6"/>
        <v>33</v>
      </c>
      <c r="I53" s="7">
        <f t="shared" si="6"/>
        <v>56</v>
      </c>
      <c r="J53" s="7">
        <f t="shared" si="6"/>
        <v>16</v>
      </c>
      <c r="K53" s="7">
        <f t="shared" si="6"/>
        <v>0</v>
      </c>
      <c r="L53" s="7">
        <f t="shared" si="6"/>
        <v>3</v>
      </c>
      <c r="M53" s="7">
        <f t="shared" si="6"/>
        <v>79</v>
      </c>
      <c r="N53" s="7">
        <f t="shared" si="6"/>
        <v>57</v>
      </c>
      <c r="O53" s="7">
        <f t="shared" si="6"/>
        <v>50</v>
      </c>
      <c r="P53" s="7">
        <f t="shared" si="6"/>
        <v>39</v>
      </c>
      <c r="Q53" s="7">
        <f t="shared" si="6"/>
        <v>0</v>
      </c>
      <c r="R53" s="7">
        <f t="shared" si="6"/>
        <v>0</v>
      </c>
      <c r="S53" s="7">
        <f t="shared" si="6"/>
        <v>38</v>
      </c>
      <c r="T53" s="7">
        <f t="shared" si="6"/>
        <v>51</v>
      </c>
      <c r="U53" s="7">
        <f t="shared" si="6"/>
        <v>75</v>
      </c>
      <c r="V53" s="7">
        <f t="shared" si="6"/>
        <v>60</v>
      </c>
      <c r="W53" s="7">
        <f t="shared" si="6"/>
        <v>13</v>
      </c>
      <c r="X53" s="7">
        <f t="shared" si="6"/>
        <v>0</v>
      </c>
      <c r="Y53" s="7">
        <f t="shared" si="6"/>
        <v>0</v>
      </c>
      <c r="Z53" s="7">
        <f t="shared" si="6"/>
        <v>4</v>
      </c>
      <c r="AA53" s="7">
        <f t="shared" si="6"/>
        <v>49</v>
      </c>
      <c r="AB53" s="7">
        <f t="shared" si="6"/>
        <v>17</v>
      </c>
      <c r="AC53" s="7">
        <f t="shared" si="6"/>
        <v>43</v>
      </c>
      <c r="AD53" s="7">
        <f t="shared" si="6"/>
        <v>68</v>
      </c>
      <c r="AE53" s="7">
        <f t="shared" si="6"/>
        <v>0</v>
      </c>
      <c r="AF53" s="7">
        <f t="shared" si="6"/>
        <v>0</v>
      </c>
      <c r="AG53" s="7">
        <f t="shared" si="6"/>
        <v>46</v>
      </c>
      <c r="AH53" s="7">
        <f t="shared" si="6"/>
        <v>35</v>
      </c>
      <c r="AI53" s="7">
        <f t="shared" si="6"/>
        <v>0</v>
      </c>
      <c r="AJ53" s="7">
        <f>IF(AJ29=0,AI53,AJ29)</f>
        <v>60992</v>
      </c>
      <c r="AK53" s="3"/>
    </row>
    <row r="54" spans="1:37" customFormat="1" outlineLevel="1">
      <c r="A54" s="4"/>
      <c r="B54" s="27" t="s">
        <v>1</v>
      </c>
      <c r="C54" s="7"/>
      <c r="D54" s="7"/>
      <c r="E54" s="7">
        <f t="shared" si="6"/>
        <v>0</v>
      </c>
      <c r="F54" s="7">
        <f t="shared" si="6"/>
        <v>24</v>
      </c>
      <c r="G54" s="7">
        <f t="shared" si="6"/>
        <v>25</v>
      </c>
      <c r="H54" s="7">
        <f t="shared" si="6"/>
        <v>34</v>
      </c>
      <c r="I54" s="7">
        <f t="shared" si="6"/>
        <v>57</v>
      </c>
      <c r="J54" s="7">
        <f t="shared" si="6"/>
        <v>15</v>
      </c>
      <c r="K54" s="7">
        <f t="shared" si="6"/>
        <v>0</v>
      </c>
      <c r="L54" s="7">
        <f t="shared" si="6"/>
        <v>3</v>
      </c>
      <c r="M54" s="7">
        <f t="shared" si="6"/>
        <v>83</v>
      </c>
      <c r="N54" s="7">
        <f t="shared" si="6"/>
        <v>57</v>
      </c>
      <c r="O54" s="7">
        <f t="shared" si="6"/>
        <v>52</v>
      </c>
      <c r="P54" s="7">
        <f t="shared" si="6"/>
        <v>43</v>
      </c>
      <c r="Q54" s="7">
        <f t="shared" si="6"/>
        <v>0</v>
      </c>
      <c r="R54" s="7">
        <f t="shared" si="6"/>
        <v>0</v>
      </c>
      <c r="S54" s="7">
        <f t="shared" si="6"/>
        <v>60</v>
      </c>
      <c r="T54" s="7">
        <f t="shared" si="6"/>
        <v>60</v>
      </c>
      <c r="U54" s="7">
        <f t="shared" si="6"/>
        <v>84</v>
      </c>
      <c r="V54" s="7">
        <f t="shared" si="6"/>
        <v>69</v>
      </c>
      <c r="W54" s="7">
        <f t="shared" si="6"/>
        <v>15</v>
      </c>
      <c r="X54" s="7">
        <f t="shared" si="6"/>
        <v>0</v>
      </c>
      <c r="Y54" s="7">
        <f t="shared" si="6"/>
        <v>0</v>
      </c>
      <c r="Z54" s="7">
        <f t="shared" si="6"/>
        <v>4</v>
      </c>
      <c r="AA54" s="7">
        <f t="shared" si="6"/>
        <v>56</v>
      </c>
      <c r="AB54" s="7">
        <f t="shared" si="6"/>
        <v>18</v>
      </c>
      <c r="AC54" s="7">
        <f t="shared" si="6"/>
        <v>50</v>
      </c>
      <c r="AD54" s="7">
        <f t="shared" si="6"/>
        <v>78</v>
      </c>
      <c r="AE54" s="7">
        <f t="shared" si="6"/>
        <v>0</v>
      </c>
      <c r="AF54" s="7">
        <f t="shared" si="6"/>
        <v>0</v>
      </c>
      <c r="AG54" s="7">
        <f t="shared" si="6"/>
        <v>52</v>
      </c>
      <c r="AH54" s="7">
        <f t="shared" si="6"/>
        <v>40</v>
      </c>
      <c r="AI54" s="7">
        <f t="shared" si="6"/>
        <v>0</v>
      </c>
      <c r="AJ54" s="7">
        <f>IF(AJ30=0,AI54,AJ30)</f>
        <v>66546</v>
      </c>
      <c r="AK54" s="3"/>
    </row>
    <row r="55" spans="1:37" customFormat="1" outlineLevel="1">
      <c r="A55" s="4"/>
      <c r="B55" s="27" t="s">
        <v>2</v>
      </c>
      <c r="C55" s="7"/>
      <c r="D55" s="7"/>
      <c r="E55" s="7">
        <f t="shared" si="6"/>
        <v>0</v>
      </c>
      <c r="F55" s="7">
        <f t="shared" si="6"/>
        <v>22</v>
      </c>
      <c r="G55" s="7">
        <f t="shared" si="6"/>
        <v>10</v>
      </c>
      <c r="H55" s="7">
        <f t="shared" si="6"/>
        <v>31</v>
      </c>
      <c r="I55" s="7">
        <f t="shared" si="6"/>
        <v>21</v>
      </c>
      <c r="J55" s="7">
        <f t="shared" si="6"/>
        <v>43</v>
      </c>
      <c r="K55" s="7">
        <f t="shared" si="6"/>
        <v>0</v>
      </c>
      <c r="L55" s="7">
        <f t="shared" si="6"/>
        <v>13</v>
      </c>
      <c r="M55" s="7">
        <f t="shared" si="6"/>
        <v>42</v>
      </c>
      <c r="N55" s="7">
        <f t="shared" si="6"/>
        <v>25</v>
      </c>
      <c r="O55" s="7">
        <f t="shared" si="6"/>
        <v>21</v>
      </c>
      <c r="P55" s="7">
        <f t="shared" si="6"/>
        <v>18</v>
      </c>
      <c r="Q55" s="7">
        <f t="shared" si="6"/>
        <v>0</v>
      </c>
      <c r="R55" s="7">
        <f t="shared" si="6"/>
        <v>0</v>
      </c>
      <c r="S55" s="7">
        <f t="shared" si="6"/>
        <v>16</v>
      </c>
      <c r="T55" s="7">
        <f t="shared" si="6"/>
        <v>49</v>
      </c>
      <c r="U55" s="7">
        <f t="shared" si="6"/>
        <v>26</v>
      </c>
      <c r="V55" s="7">
        <f t="shared" si="6"/>
        <v>42</v>
      </c>
      <c r="W55" s="7">
        <f t="shared" si="6"/>
        <v>15</v>
      </c>
      <c r="X55" s="7">
        <f t="shared" si="6"/>
        <v>0</v>
      </c>
      <c r="Y55" s="7">
        <f t="shared" si="6"/>
        <v>0</v>
      </c>
      <c r="Z55" s="7">
        <f t="shared" si="6"/>
        <v>17</v>
      </c>
      <c r="AA55" s="7">
        <f t="shared" si="6"/>
        <v>77</v>
      </c>
      <c r="AB55" s="7">
        <f t="shared" si="6"/>
        <v>34</v>
      </c>
      <c r="AC55" s="7">
        <f t="shared" si="6"/>
        <v>65</v>
      </c>
      <c r="AD55" s="7">
        <f t="shared" si="6"/>
        <v>53</v>
      </c>
      <c r="AE55" s="7">
        <f t="shared" si="6"/>
        <v>0</v>
      </c>
      <c r="AF55" s="7">
        <f t="shared" si="6"/>
        <v>0</v>
      </c>
      <c r="AG55" s="7">
        <f t="shared" si="6"/>
        <v>36</v>
      </c>
      <c r="AH55" s="7">
        <f t="shared" si="6"/>
        <v>29</v>
      </c>
      <c r="AI55" s="7">
        <f t="shared" si="6"/>
        <v>0</v>
      </c>
      <c r="AJ55" s="7">
        <f>IF(AJ31=0,AI55,AJ31)</f>
        <v>72207</v>
      </c>
      <c r="AK55" s="3"/>
    </row>
    <row r="56" spans="1:37" customFormat="1" outlineLevel="1">
      <c r="A56" s="4"/>
      <c r="B56" s="27" t="s">
        <v>3</v>
      </c>
      <c r="C56" s="7"/>
      <c r="D56" s="7"/>
      <c r="E56" s="7">
        <f t="shared" si="6"/>
        <v>0</v>
      </c>
      <c r="F56" s="7">
        <f t="shared" si="6"/>
        <v>25</v>
      </c>
      <c r="G56" s="7">
        <f t="shared" si="6"/>
        <v>9</v>
      </c>
      <c r="H56" s="7">
        <f t="shared" si="6"/>
        <v>28</v>
      </c>
      <c r="I56" s="7">
        <f t="shared" si="6"/>
        <v>19</v>
      </c>
      <c r="J56" s="7">
        <f t="shared" si="6"/>
        <v>40</v>
      </c>
      <c r="K56" s="7">
        <f t="shared" si="6"/>
        <v>0</v>
      </c>
      <c r="L56" s="7">
        <f t="shared" si="6"/>
        <v>12</v>
      </c>
      <c r="M56" s="7">
        <f t="shared" si="6"/>
        <v>38</v>
      </c>
      <c r="N56" s="7">
        <f t="shared" si="6"/>
        <v>23</v>
      </c>
      <c r="O56" s="7">
        <f t="shared" si="6"/>
        <v>19</v>
      </c>
      <c r="P56" s="7">
        <f t="shared" si="6"/>
        <v>17</v>
      </c>
      <c r="Q56" s="7">
        <f t="shared" si="6"/>
        <v>0</v>
      </c>
      <c r="R56" s="7">
        <f t="shared" si="6"/>
        <v>0</v>
      </c>
      <c r="S56" s="7">
        <f t="shared" si="6"/>
        <v>14</v>
      </c>
      <c r="T56" s="7">
        <f t="shared" si="6"/>
        <v>45</v>
      </c>
      <c r="U56" s="7">
        <f t="shared" si="6"/>
        <v>23</v>
      </c>
      <c r="V56" s="7">
        <f t="shared" si="6"/>
        <v>38</v>
      </c>
      <c r="W56" s="7">
        <f t="shared" si="6"/>
        <v>14</v>
      </c>
      <c r="X56" s="7">
        <f t="shared" si="6"/>
        <v>0</v>
      </c>
      <c r="Y56" s="7">
        <f t="shared" si="6"/>
        <v>0</v>
      </c>
      <c r="Z56" s="7">
        <f t="shared" si="6"/>
        <v>15</v>
      </c>
      <c r="AA56" s="7">
        <f t="shared" si="6"/>
        <v>71</v>
      </c>
      <c r="AB56" s="7">
        <f t="shared" si="6"/>
        <v>30</v>
      </c>
      <c r="AC56" s="7">
        <f t="shared" si="6"/>
        <v>58</v>
      </c>
      <c r="AD56" s="7">
        <f t="shared" si="6"/>
        <v>49</v>
      </c>
      <c r="AE56" s="7">
        <f t="shared" si="6"/>
        <v>0</v>
      </c>
      <c r="AF56" s="7">
        <f t="shared" si="6"/>
        <v>0</v>
      </c>
      <c r="AG56" s="7">
        <f t="shared" si="6"/>
        <v>34</v>
      </c>
      <c r="AH56" s="7">
        <f t="shared" si="6"/>
        <v>25</v>
      </c>
      <c r="AI56" s="7">
        <f t="shared" si="6"/>
        <v>0</v>
      </c>
      <c r="AJ56" s="7">
        <f>IF(AJ32=0,AI56,AJ32)</f>
        <v>74468</v>
      </c>
      <c r="AK56" s="3"/>
    </row>
    <row r="57" spans="1:37" customFormat="1" outlineLevel="1">
      <c r="A57" s="4"/>
      <c r="B57" s="27" t="s">
        <v>114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3"/>
    </row>
    <row r="58" spans="1:37" customFormat="1" outlineLevel="1">
      <c r="A58" s="4"/>
      <c r="B58" s="27" t="s">
        <v>115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3"/>
    </row>
    <row r="59" spans="1:37" customFormat="1" outlineLevel="1">
      <c r="A59" s="4"/>
      <c r="B59" s="27" t="s">
        <v>116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3"/>
    </row>
    <row r="60" spans="1:37" customFormat="1" outlineLevel="1">
      <c r="A60" s="4"/>
      <c r="B60" s="28" t="s">
        <v>98</v>
      </c>
      <c r="C60" s="7"/>
      <c r="D60" s="7"/>
      <c r="E60" s="7">
        <f t="shared" ref="E60:AI68" si="7">E36-D36</f>
        <v>0</v>
      </c>
      <c r="F60" s="7">
        <f t="shared" si="7"/>
        <v>41</v>
      </c>
      <c r="G60" s="7">
        <f t="shared" si="7"/>
        <v>55</v>
      </c>
      <c r="H60" s="7">
        <f t="shared" si="7"/>
        <v>101</v>
      </c>
      <c r="I60" s="7">
        <f t="shared" si="7"/>
        <v>55</v>
      </c>
      <c r="J60" s="7">
        <f t="shared" si="7"/>
        <v>48</v>
      </c>
      <c r="K60" s="7">
        <f t="shared" si="7"/>
        <v>0</v>
      </c>
      <c r="L60" s="7">
        <f t="shared" si="7"/>
        <v>6</v>
      </c>
      <c r="M60" s="7">
        <f t="shared" si="7"/>
        <v>97</v>
      </c>
      <c r="N60" s="7">
        <f t="shared" si="7"/>
        <v>57</v>
      </c>
      <c r="O60" s="7">
        <f t="shared" si="7"/>
        <v>92</v>
      </c>
      <c r="P60" s="7">
        <f t="shared" si="7"/>
        <v>60</v>
      </c>
      <c r="Q60" s="7">
        <f t="shared" si="7"/>
        <v>0</v>
      </c>
      <c r="R60" s="7">
        <f t="shared" si="7"/>
        <v>0</v>
      </c>
      <c r="S60" s="7">
        <f t="shared" si="7"/>
        <v>18</v>
      </c>
      <c r="T60" s="7">
        <f t="shared" si="7"/>
        <v>97</v>
      </c>
      <c r="U60" s="7">
        <f t="shared" si="7"/>
        <v>84</v>
      </c>
      <c r="V60" s="7">
        <f t="shared" si="7"/>
        <v>78</v>
      </c>
      <c r="W60" s="7">
        <f t="shared" si="7"/>
        <v>26</v>
      </c>
      <c r="X60" s="7">
        <f t="shared" si="7"/>
        <v>0</v>
      </c>
      <c r="Y60" s="7">
        <f t="shared" si="7"/>
        <v>0</v>
      </c>
      <c r="Z60" s="7">
        <f t="shared" si="7"/>
        <v>1</v>
      </c>
      <c r="AA60" s="7">
        <f t="shared" si="7"/>
        <v>108</v>
      </c>
      <c r="AB60" s="7">
        <f t="shared" si="7"/>
        <v>45</v>
      </c>
      <c r="AC60" s="7">
        <f t="shared" si="7"/>
        <v>64</v>
      </c>
      <c r="AD60" s="7">
        <f t="shared" si="7"/>
        <v>23</v>
      </c>
      <c r="AE60" s="7">
        <f t="shared" si="7"/>
        <v>0</v>
      </c>
      <c r="AF60" s="7">
        <f t="shared" si="7"/>
        <v>0</v>
      </c>
      <c r="AG60" s="7">
        <f t="shared" si="7"/>
        <v>4</v>
      </c>
      <c r="AH60" s="7">
        <f t="shared" si="7"/>
        <v>78</v>
      </c>
      <c r="AI60" s="7">
        <f t="shared" si="7"/>
        <v>0</v>
      </c>
      <c r="AJ60" s="7">
        <f t="shared" ref="AJ60:AJ72" si="8">IF(AJ36=0,AI60,AJ36)</f>
        <v>59530</v>
      </c>
      <c r="AK60" s="3"/>
    </row>
    <row r="61" spans="1:37" customFormat="1" outlineLevel="1">
      <c r="A61" s="4"/>
      <c r="B61" s="28" t="s">
        <v>99</v>
      </c>
      <c r="C61" s="7"/>
      <c r="D61" s="7"/>
      <c r="E61" s="7">
        <f t="shared" si="7"/>
        <v>0</v>
      </c>
      <c r="F61" s="7">
        <f t="shared" si="7"/>
        <v>20.899999999999636</v>
      </c>
      <c r="G61" s="7">
        <f t="shared" si="7"/>
        <v>28</v>
      </c>
      <c r="H61" s="7">
        <f t="shared" si="7"/>
        <v>25.5</v>
      </c>
      <c r="I61" s="7">
        <f t="shared" si="7"/>
        <v>25.5</v>
      </c>
      <c r="J61" s="7">
        <f t="shared" si="7"/>
        <v>0</v>
      </c>
      <c r="K61" s="7">
        <f t="shared" si="7"/>
        <v>0</v>
      </c>
      <c r="L61" s="7">
        <f t="shared" si="7"/>
        <v>42.300000000001091</v>
      </c>
      <c r="M61" s="7">
        <f t="shared" si="7"/>
        <v>27.399999999999636</v>
      </c>
      <c r="N61" s="7">
        <f t="shared" si="7"/>
        <v>34.399999999999636</v>
      </c>
      <c r="O61" s="7">
        <f t="shared" si="7"/>
        <v>27.5</v>
      </c>
      <c r="P61" s="7">
        <f t="shared" si="7"/>
        <v>17.100000000000364</v>
      </c>
      <c r="Q61" s="7">
        <f t="shared" si="7"/>
        <v>0</v>
      </c>
      <c r="R61" s="7">
        <f t="shared" si="7"/>
        <v>0</v>
      </c>
      <c r="S61" s="7">
        <f t="shared" si="7"/>
        <v>26.600000000000364</v>
      </c>
      <c r="T61" s="7">
        <f t="shared" si="7"/>
        <v>29.899999999999636</v>
      </c>
      <c r="U61" s="7">
        <f t="shared" si="7"/>
        <v>25.399999999999636</v>
      </c>
      <c r="V61" s="7">
        <f t="shared" si="7"/>
        <v>26.200000000000728</v>
      </c>
      <c r="W61" s="7">
        <f t="shared" si="7"/>
        <v>15.799999999999272</v>
      </c>
      <c r="X61" s="7">
        <f t="shared" si="7"/>
        <v>0</v>
      </c>
      <c r="Y61" s="7">
        <f t="shared" si="7"/>
        <v>0</v>
      </c>
      <c r="Z61" s="7">
        <f t="shared" si="7"/>
        <v>34</v>
      </c>
      <c r="AA61" s="7">
        <f t="shared" si="7"/>
        <v>27.100000000000364</v>
      </c>
      <c r="AB61" s="7">
        <f t="shared" si="7"/>
        <v>25.399999999999636</v>
      </c>
      <c r="AC61" s="7">
        <f t="shared" si="7"/>
        <v>25</v>
      </c>
      <c r="AD61" s="7">
        <f t="shared" si="7"/>
        <v>16.600000000000364</v>
      </c>
      <c r="AE61" s="7">
        <f t="shared" si="7"/>
        <v>0</v>
      </c>
      <c r="AF61" s="7">
        <f t="shared" si="7"/>
        <v>0</v>
      </c>
      <c r="AG61" s="7">
        <f t="shared" si="7"/>
        <v>-512.30000000000109</v>
      </c>
      <c r="AH61" s="7">
        <f t="shared" si="7"/>
        <v>571.20000000000073</v>
      </c>
      <c r="AI61" s="7">
        <f t="shared" si="7"/>
        <v>0</v>
      </c>
      <c r="AJ61" s="7">
        <f t="shared" si="8"/>
        <v>12968</v>
      </c>
      <c r="AK61" s="3"/>
    </row>
    <row r="62" spans="1:37" customFormat="1" outlineLevel="1">
      <c r="A62" s="4"/>
      <c r="B62" s="27" t="s">
        <v>100</v>
      </c>
      <c r="C62" s="7"/>
      <c r="D62" s="7"/>
      <c r="E62" s="7">
        <f t="shared" si="7"/>
        <v>0</v>
      </c>
      <c r="F62" s="7">
        <f t="shared" si="7"/>
        <v>1</v>
      </c>
      <c r="G62" s="7">
        <f t="shared" si="7"/>
        <v>9</v>
      </c>
      <c r="H62" s="7">
        <f t="shared" si="7"/>
        <v>15</v>
      </c>
      <c r="I62" s="7">
        <f t="shared" si="7"/>
        <v>6</v>
      </c>
      <c r="J62" s="7">
        <f t="shared" si="7"/>
        <v>0</v>
      </c>
      <c r="K62" s="7">
        <f t="shared" si="7"/>
        <v>0</v>
      </c>
      <c r="L62" s="7">
        <f t="shared" si="7"/>
        <v>1</v>
      </c>
      <c r="M62" s="7">
        <f>M38-L38+71</f>
        <v>91</v>
      </c>
      <c r="N62" s="7">
        <f t="shared" si="7"/>
        <v>6</v>
      </c>
      <c r="O62" s="7">
        <f t="shared" si="7"/>
        <v>16</v>
      </c>
      <c r="P62" s="7">
        <f t="shared" si="7"/>
        <v>5</v>
      </c>
      <c r="Q62" s="7">
        <f t="shared" si="7"/>
        <v>0</v>
      </c>
      <c r="R62" s="7">
        <f t="shared" si="7"/>
        <v>0</v>
      </c>
      <c r="S62" s="7">
        <f t="shared" si="7"/>
        <v>5</v>
      </c>
      <c r="T62" s="7">
        <f t="shared" si="7"/>
        <v>12</v>
      </c>
      <c r="U62" s="7">
        <f t="shared" si="7"/>
        <v>11</v>
      </c>
      <c r="V62" s="7">
        <f t="shared" si="7"/>
        <v>0</v>
      </c>
      <c r="W62" s="7">
        <f t="shared" si="7"/>
        <v>6</v>
      </c>
      <c r="X62" s="7">
        <f t="shared" si="7"/>
        <v>0</v>
      </c>
      <c r="Y62" s="7">
        <f t="shared" si="7"/>
        <v>0</v>
      </c>
      <c r="Z62" s="7">
        <f t="shared" si="7"/>
        <v>0</v>
      </c>
      <c r="AA62" s="7">
        <f t="shared" si="7"/>
        <v>0</v>
      </c>
      <c r="AB62" s="7">
        <f t="shared" si="7"/>
        <v>16</v>
      </c>
      <c r="AC62" s="7">
        <f t="shared" si="7"/>
        <v>0</v>
      </c>
      <c r="AD62" s="7">
        <f t="shared" si="7"/>
        <v>0</v>
      </c>
      <c r="AE62" s="7">
        <f t="shared" si="7"/>
        <v>0</v>
      </c>
      <c r="AF62" s="7">
        <f t="shared" si="7"/>
        <v>0</v>
      </c>
      <c r="AG62" s="7">
        <f t="shared" si="7"/>
        <v>0</v>
      </c>
      <c r="AH62" s="7">
        <f t="shared" si="7"/>
        <v>0</v>
      </c>
      <c r="AI62" s="7">
        <f t="shared" si="7"/>
        <v>0</v>
      </c>
      <c r="AJ62" s="7">
        <f t="shared" si="8"/>
        <v>2467</v>
      </c>
      <c r="AK62" s="3"/>
    </row>
    <row r="63" spans="1:37" customFormat="1" outlineLevel="1">
      <c r="A63" s="4"/>
      <c r="B63" s="27" t="s">
        <v>101</v>
      </c>
      <c r="C63" s="7"/>
      <c r="D63" s="7"/>
      <c r="E63" s="7">
        <f t="shared" si="7"/>
        <v>0</v>
      </c>
      <c r="F63" s="7">
        <f t="shared" si="7"/>
        <v>58</v>
      </c>
      <c r="G63" s="7">
        <f t="shared" si="7"/>
        <v>47</v>
      </c>
      <c r="H63" s="7">
        <f t="shared" si="7"/>
        <v>35</v>
      </c>
      <c r="I63" s="7">
        <f t="shared" si="7"/>
        <v>35</v>
      </c>
      <c r="J63" s="7">
        <f t="shared" si="7"/>
        <v>60</v>
      </c>
      <c r="K63" s="7">
        <f t="shared" si="7"/>
        <v>0</v>
      </c>
      <c r="L63" s="7">
        <f t="shared" si="7"/>
        <v>3</v>
      </c>
      <c r="M63" s="7">
        <f t="shared" si="7"/>
        <v>40</v>
      </c>
      <c r="N63" s="7">
        <f t="shared" si="7"/>
        <v>79</v>
      </c>
      <c r="O63" s="7">
        <f t="shared" si="7"/>
        <v>31</v>
      </c>
      <c r="P63" s="7">
        <f t="shared" si="7"/>
        <v>41</v>
      </c>
      <c r="Q63" s="7">
        <f t="shared" si="7"/>
        <v>0</v>
      </c>
      <c r="R63" s="7">
        <f t="shared" si="7"/>
        <v>0</v>
      </c>
      <c r="S63" s="7">
        <f t="shared" si="7"/>
        <v>8</v>
      </c>
      <c r="T63" s="7">
        <f t="shared" si="7"/>
        <v>68</v>
      </c>
      <c r="U63" s="7">
        <f t="shared" si="7"/>
        <v>37</v>
      </c>
      <c r="V63" s="7">
        <f t="shared" si="7"/>
        <v>29</v>
      </c>
      <c r="W63" s="7">
        <f t="shared" si="7"/>
        <v>21</v>
      </c>
      <c r="X63" s="7">
        <f t="shared" si="7"/>
        <v>0</v>
      </c>
      <c r="Y63" s="7">
        <f t="shared" si="7"/>
        <v>0</v>
      </c>
      <c r="Z63" s="7">
        <f t="shared" si="7"/>
        <v>7</v>
      </c>
      <c r="AA63" s="7">
        <f t="shared" si="7"/>
        <v>20</v>
      </c>
      <c r="AB63" s="7">
        <f t="shared" si="7"/>
        <v>28</v>
      </c>
      <c r="AC63" s="7">
        <f t="shared" si="7"/>
        <v>62</v>
      </c>
      <c r="AD63" s="7">
        <f t="shared" si="7"/>
        <v>87</v>
      </c>
      <c r="AE63" s="7">
        <f t="shared" si="7"/>
        <v>0</v>
      </c>
      <c r="AF63" s="7">
        <f t="shared" si="7"/>
        <v>0</v>
      </c>
      <c r="AG63" s="7">
        <f t="shared" si="7"/>
        <v>71</v>
      </c>
      <c r="AH63" s="7">
        <f t="shared" si="7"/>
        <v>92</v>
      </c>
      <c r="AI63" s="7">
        <f t="shared" si="7"/>
        <v>0</v>
      </c>
      <c r="AJ63" s="7">
        <f t="shared" si="8"/>
        <v>29358</v>
      </c>
      <c r="AK63" s="3"/>
    </row>
    <row r="64" spans="1:37" customFormat="1" outlineLevel="1">
      <c r="A64" s="4"/>
      <c r="B64" s="28" t="s">
        <v>102</v>
      </c>
      <c r="C64" s="7"/>
      <c r="D64" s="7"/>
      <c r="E64" s="7">
        <f t="shared" si="7"/>
        <v>0</v>
      </c>
      <c r="F64" s="7">
        <f t="shared" si="7"/>
        <v>54</v>
      </c>
      <c r="G64" s="7">
        <f t="shared" si="7"/>
        <v>107</v>
      </c>
      <c r="H64" s="7">
        <f t="shared" si="7"/>
        <v>113</v>
      </c>
      <c r="I64" s="7">
        <f t="shared" si="7"/>
        <v>113</v>
      </c>
      <c r="J64" s="7">
        <f t="shared" si="7"/>
        <v>116</v>
      </c>
      <c r="K64" s="7">
        <f t="shared" si="7"/>
        <v>0</v>
      </c>
      <c r="L64" s="7">
        <f t="shared" si="7"/>
        <v>10</v>
      </c>
      <c r="M64" s="7">
        <f t="shared" si="7"/>
        <v>147</v>
      </c>
      <c r="N64" s="7">
        <f t="shared" si="7"/>
        <v>135</v>
      </c>
      <c r="O64" s="7">
        <f t="shared" si="7"/>
        <v>136</v>
      </c>
      <c r="P64" s="7">
        <f t="shared" si="7"/>
        <v>98</v>
      </c>
      <c r="Q64" s="7">
        <f t="shared" si="7"/>
        <v>0</v>
      </c>
      <c r="R64" s="7">
        <f t="shared" si="7"/>
        <v>0</v>
      </c>
      <c r="S64" s="7">
        <f t="shared" si="7"/>
        <v>145</v>
      </c>
      <c r="T64" s="7">
        <f t="shared" si="7"/>
        <v>162</v>
      </c>
      <c r="U64" s="7">
        <f t="shared" si="7"/>
        <v>149</v>
      </c>
      <c r="V64" s="7">
        <f t="shared" si="7"/>
        <v>157</v>
      </c>
      <c r="W64" s="7">
        <f t="shared" si="7"/>
        <v>68</v>
      </c>
      <c r="X64" s="7">
        <f t="shared" si="7"/>
        <v>0</v>
      </c>
      <c r="Y64" s="7">
        <f t="shared" si="7"/>
        <v>0</v>
      </c>
      <c r="Z64" s="7">
        <f t="shared" si="7"/>
        <v>76</v>
      </c>
      <c r="AA64" s="7">
        <f t="shared" si="7"/>
        <v>147</v>
      </c>
      <c r="AB64" s="7">
        <f t="shared" si="7"/>
        <v>101</v>
      </c>
      <c r="AC64" s="7">
        <f t="shared" si="7"/>
        <v>125</v>
      </c>
      <c r="AD64" s="7">
        <v>0</v>
      </c>
      <c r="AE64" s="7">
        <f t="shared" si="7"/>
        <v>0</v>
      </c>
      <c r="AF64" s="7">
        <f t="shared" si="7"/>
        <v>0</v>
      </c>
      <c r="AG64" s="7">
        <f t="shared" si="7"/>
        <v>80</v>
      </c>
      <c r="AH64" s="7">
        <f t="shared" si="7"/>
        <v>79</v>
      </c>
      <c r="AI64" s="7">
        <f t="shared" si="7"/>
        <v>0</v>
      </c>
      <c r="AJ64" s="7">
        <f t="shared" si="8"/>
        <v>81396</v>
      </c>
      <c r="AK64" s="3"/>
    </row>
    <row r="65" spans="1:37" customFormat="1" outlineLevel="1">
      <c r="A65" s="4"/>
      <c r="B65" s="28" t="s">
        <v>103</v>
      </c>
      <c r="C65" s="7"/>
      <c r="D65" s="7"/>
      <c r="E65" s="7">
        <f t="shared" si="7"/>
        <v>0</v>
      </c>
      <c r="F65" s="7">
        <f t="shared" si="7"/>
        <v>82</v>
      </c>
      <c r="G65" s="7">
        <f t="shared" si="7"/>
        <v>127</v>
      </c>
      <c r="H65" s="7">
        <f t="shared" si="7"/>
        <v>118</v>
      </c>
      <c r="I65" s="7">
        <f t="shared" si="7"/>
        <v>122</v>
      </c>
      <c r="J65" s="7">
        <f t="shared" si="7"/>
        <v>126</v>
      </c>
      <c r="K65" s="7">
        <f t="shared" si="7"/>
        <v>0</v>
      </c>
      <c r="L65" s="7">
        <f t="shared" si="7"/>
        <v>23</v>
      </c>
      <c r="M65" s="7">
        <f t="shared" si="7"/>
        <v>161</v>
      </c>
      <c r="N65" s="7">
        <f t="shared" si="7"/>
        <v>137</v>
      </c>
      <c r="O65" s="7">
        <f t="shared" si="7"/>
        <v>138</v>
      </c>
      <c r="P65" s="7">
        <f t="shared" si="7"/>
        <v>107</v>
      </c>
      <c r="Q65" s="7">
        <f t="shared" si="7"/>
        <v>0</v>
      </c>
      <c r="R65" s="7">
        <f t="shared" si="7"/>
        <v>0</v>
      </c>
      <c r="S65" s="7">
        <f t="shared" si="7"/>
        <v>100</v>
      </c>
      <c r="T65" s="7">
        <f t="shared" si="7"/>
        <v>167</v>
      </c>
      <c r="U65" s="7">
        <f t="shared" si="7"/>
        <v>154</v>
      </c>
      <c r="V65" s="7">
        <f t="shared" si="7"/>
        <v>151</v>
      </c>
      <c r="W65" s="7">
        <f t="shared" si="7"/>
        <v>90</v>
      </c>
      <c r="X65" s="7">
        <f t="shared" si="7"/>
        <v>0</v>
      </c>
      <c r="Y65" s="7">
        <f t="shared" si="7"/>
        <v>0</v>
      </c>
      <c r="Z65" s="7">
        <f t="shared" si="7"/>
        <v>74</v>
      </c>
      <c r="AA65" s="7">
        <f t="shared" si="7"/>
        <v>157</v>
      </c>
      <c r="AB65" s="7">
        <f t="shared" si="7"/>
        <v>130</v>
      </c>
      <c r="AC65" s="7">
        <f t="shared" si="7"/>
        <v>126</v>
      </c>
      <c r="AD65" s="7">
        <f>AD41-AC41</f>
        <v>89</v>
      </c>
      <c r="AE65" s="7">
        <f t="shared" si="7"/>
        <v>0</v>
      </c>
      <c r="AF65" s="7">
        <f t="shared" si="7"/>
        <v>0</v>
      </c>
      <c r="AG65" s="7">
        <f t="shared" si="7"/>
        <v>85</v>
      </c>
      <c r="AH65" s="7">
        <f t="shared" si="7"/>
        <v>111</v>
      </c>
      <c r="AI65" s="7">
        <f t="shared" si="7"/>
        <v>0</v>
      </c>
      <c r="AJ65" s="7">
        <f t="shared" si="8"/>
        <v>99833</v>
      </c>
      <c r="AK65" s="3"/>
    </row>
    <row r="66" spans="1:37" customFormat="1" outlineLevel="1">
      <c r="A66" s="4"/>
      <c r="B66" s="27" t="s">
        <v>104</v>
      </c>
      <c r="C66" s="7"/>
      <c r="D66" s="7"/>
      <c r="E66" s="7">
        <f t="shared" si="7"/>
        <v>0</v>
      </c>
      <c r="F66" s="7">
        <f t="shared" si="7"/>
        <v>0</v>
      </c>
      <c r="G66" s="7">
        <f t="shared" si="7"/>
        <v>0</v>
      </c>
      <c r="H66" s="7">
        <f t="shared" si="7"/>
        <v>0</v>
      </c>
      <c r="I66" s="7">
        <f t="shared" si="7"/>
        <v>0</v>
      </c>
      <c r="J66" s="7">
        <f t="shared" si="7"/>
        <v>0</v>
      </c>
      <c r="K66" s="7">
        <f t="shared" si="7"/>
        <v>0</v>
      </c>
      <c r="L66" s="7">
        <f t="shared" si="7"/>
        <v>0</v>
      </c>
      <c r="M66" s="7">
        <f t="shared" si="7"/>
        <v>0</v>
      </c>
      <c r="N66" s="7">
        <f t="shared" si="7"/>
        <v>0</v>
      </c>
      <c r="O66" s="7">
        <f t="shared" si="7"/>
        <v>0</v>
      </c>
      <c r="P66" s="7">
        <f t="shared" si="7"/>
        <v>0</v>
      </c>
      <c r="Q66" s="7">
        <f t="shared" si="7"/>
        <v>0</v>
      </c>
      <c r="R66" s="7">
        <f t="shared" si="7"/>
        <v>0</v>
      </c>
      <c r="S66" s="7">
        <f t="shared" si="7"/>
        <v>0</v>
      </c>
      <c r="T66" s="7">
        <f t="shared" si="7"/>
        <v>0</v>
      </c>
      <c r="U66" s="7">
        <f t="shared" si="7"/>
        <v>0</v>
      </c>
      <c r="V66" s="7">
        <f t="shared" si="7"/>
        <v>0</v>
      </c>
      <c r="W66" s="7">
        <f t="shared" si="7"/>
        <v>0</v>
      </c>
      <c r="X66" s="7">
        <f t="shared" si="7"/>
        <v>0</v>
      </c>
      <c r="Y66" s="7">
        <f t="shared" si="7"/>
        <v>0</v>
      </c>
      <c r="Z66" s="7">
        <f t="shared" si="7"/>
        <v>0</v>
      </c>
      <c r="AA66" s="7">
        <f t="shared" si="7"/>
        <v>0</v>
      </c>
      <c r="AB66" s="7">
        <f t="shared" si="7"/>
        <v>0</v>
      </c>
      <c r="AC66" s="7">
        <f t="shared" si="7"/>
        <v>0</v>
      </c>
      <c r="AD66" s="7">
        <f t="shared" si="7"/>
        <v>0</v>
      </c>
      <c r="AE66" s="7">
        <f t="shared" si="7"/>
        <v>0</v>
      </c>
      <c r="AF66" s="7">
        <f t="shared" si="7"/>
        <v>0</v>
      </c>
      <c r="AG66" s="7">
        <f t="shared" si="7"/>
        <v>0</v>
      </c>
      <c r="AH66" s="7">
        <f t="shared" si="7"/>
        <v>0</v>
      </c>
      <c r="AI66" s="7">
        <f t="shared" si="7"/>
        <v>0</v>
      </c>
      <c r="AJ66" s="7">
        <f t="shared" si="8"/>
        <v>6311</v>
      </c>
      <c r="AK66" s="3"/>
    </row>
    <row r="67" spans="1:37" customFormat="1" outlineLevel="1">
      <c r="A67" s="4"/>
      <c r="B67" s="27" t="s">
        <v>105</v>
      </c>
      <c r="C67" s="7"/>
      <c r="D67" s="7"/>
      <c r="E67" s="7">
        <f t="shared" si="7"/>
        <v>0</v>
      </c>
      <c r="F67" s="7">
        <f t="shared" si="7"/>
        <v>0</v>
      </c>
      <c r="G67" s="7">
        <f t="shared" si="7"/>
        <v>34</v>
      </c>
      <c r="H67" s="7">
        <f t="shared" si="7"/>
        <v>40</v>
      </c>
      <c r="I67" s="7">
        <f t="shared" si="7"/>
        <v>36</v>
      </c>
      <c r="J67" s="7">
        <f t="shared" si="7"/>
        <v>10</v>
      </c>
      <c r="K67" s="7">
        <f t="shared" si="7"/>
        <v>0</v>
      </c>
      <c r="L67" s="7">
        <f t="shared" si="7"/>
        <v>1</v>
      </c>
      <c r="M67" s="7">
        <f t="shared" si="7"/>
        <v>49</v>
      </c>
      <c r="N67" s="7">
        <f t="shared" si="7"/>
        <v>25</v>
      </c>
      <c r="O67" s="7">
        <f t="shared" si="7"/>
        <v>25</v>
      </c>
      <c r="P67" s="7">
        <f t="shared" si="7"/>
        <v>32</v>
      </c>
      <c r="Q67" s="7">
        <f t="shared" si="7"/>
        <v>0</v>
      </c>
      <c r="R67" s="7">
        <f t="shared" si="7"/>
        <v>0</v>
      </c>
      <c r="S67" s="7">
        <f t="shared" si="7"/>
        <v>6</v>
      </c>
      <c r="T67" s="7">
        <f t="shared" si="7"/>
        <v>32</v>
      </c>
      <c r="U67" s="7">
        <f t="shared" si="7"/>
        <v>23</v>
      </c>
      <c r="V67" s="7">
        <f t="shared" si="7"/>
        <v>9</v>
      </c>
      <c r="W67" s="7">
        <f t="shared" si="7"/>
        <v>12</v>
      </c>
      <c r="X67" s="7">
        <f t="shared" si="7"/>
        <v>0</v>
      </c>
      <c r="Y67" s="7">
        <f t="shared" si="7"/>
        <v>0</v>
      </c>
      <c r="Z67" s="7">
        <f t="shared" si="7"/>
        <v>10</v>
      </c>
      <c r="AA67" s="7">
        <f t="shared" si="7"/>
        <v>30</v>
      </c>
      <c r="AB67" s="7">
        <f t="shared" si="7"/>
        <v>25</v>
      </c>
      <c r="AC67" s="7">
        <f t="shared" si="7"/>
        <v>0</v>
      </c>
      <c r="AD67" s="7">
        <f t="shared" si="7"/>
        <v>0</v>
      </c>
      <c r="AE67" s="7">
        <f t="shared" si="7"/>
        <v>0</v>
      </c>
      <c r="AF67" s="7">
        <f t="shared" si="7"/>
        <v>0</v>
      </c>
      <c r="AG67" s="7">
        <f t="shared" si="7"/>
        <v>0</v>
      </c>
      <c r="AH67" s="7">
        <f t="shared" si="7"/>
        <v>6</v>
      </c>
      <c r="AI67" s="7">
        <f t="shared" si="7"/>
        <v>0</v>
      </c>
      <c r="AJ67" s="7">
        <f t="shared" si="8"/>
        <v>8382</v>
      </c>
      <c r="AK67" s="3"/>
    </row>
    <row r="68" spans="1:37" customFormat="1" outlineLevel="1">
      <c r="A68" s="4"/>
      <c r="B68" s="27" t="s">
        <v>106</v>
      </c>
      <c r="C68" s="7"/>
      <c r="D68" s="7"/>
      <c r="E68" s="7">
        <f t="shared" si="7"/>
        <v>0</v>
      </c>
      <c r="F68" s="7">
        <f t="shared" si="7"/>
        <v>0</v>
      </c>
      <c r="G68" s="7">
        <f t="shared" si="7"/>
        <v>0</v>
      </c>
      <c r="H68" s="7">
        <f t="shared" si="7"/>
        <v>0</v>
      </c>
      <c r="I68" s="7">
        <f t="shared" si="7"/>
        <v>0</v>
      </c>
      <c r="J68" s="7">
        <f t="shared" si="7"/>
        <v>0</v>
      </c>
      <c r="K68" s="7">
        <f t="shared" si="7"/>
        <v>0</v>
      </c>
      <c r="L68" s="7">
        <f t="shared" si="7"/>
        <v>0</v>
      </c>
      <c r="M68" s="7">
        <f t="shared" si="7"/>
        <v>0</v>
      </c>
      <c r="N68" s="7">
        <f t="shared" si="7"/>
        <v>0</v>
      </c>
      <c r="O68" s="7">
        <f t="shared" ref="E68:AI72" si="9">O44-N44</f>
        <v>0</v>
      </c>
      <c r="P68" s="7">
        <f t="shared" si="9"/>
        <v>0</v>
      </c>
      <c r="Q68" s="7">
        <f t="shared" si="9"/>
        <v>0</v>
      </c>
      <c r="R68" s="7">
        <f t="shared" si="9"/>
        <v>0</v>
      </c>
      <c r="S68" s="7">
        <f t="shared" si="9"/>
        <v>0</v>
      </c>
      <c r="T68" s="7">
        <f t="shared" si="9"/>
        <v>0</v>
      </c>
      <c r="U68" s="7">
        <f t="shared" si="9"/>
        <v>0</v>
      </c>
      <c r="V68" s="7">
        <f t="shared" si="9"/>
        <v>0</v>
      </c>
      <c r="W68" s="7">
        <f t="shared" si="9"/>
        <v>0</v>
      </c>
      <c r="X68" s="7">
        <f t="shared" si="9"/>
        <v>0</v>
      </c>
      <c r="Y68" s="7">
        <f t="shared" si="9"/>
        <v>0</v>
      </c>
      <c r="Z68" s="7">
        <f t="shared" si="9"/>
        <v>0</v>
      </c>
      <c r="AA68" s="7">
        <f t="shared" si="9"/>
        <v>0</v>
      </c>
      <c r="AB68" s="7">
        <f t="shared" si="9"/>
        <v>0</v>
      </c>
      <c r="AC68" s="7">
        <f t="shared" si="9"/>
        <v>0</v>
      </c>
      <c r="AD68" s="7">
        <f t="shared" si="9"/>
        <v>0</v>
      </c>
      <c r="AE68" s="7">
        <f t="shared" si="9"/>
        <v>0</v>
      </c>
      <c r="AF68" s="7">
        <f t="shared" si="9"/>
        <v>0</v>
      </c>
      <c r="AG68" s="7">
        <f t="shared" si="9"/>
        <v>0</v>
      </c>
      <c r="AH68" s="7">
        <f t="shared" si="9"/>
        <v>0</v>
      </c>
      <c r="AI68" s="7">
        <f t="shared" si="9"/>
        <v>0</v>
      </c>
      <c r="AJ68" s="7">
        <f t="shared" si="8"/>
        <v>0</v>
      </c>
      <c r="AK68" s="3"/>
    </row>
    <row r="69" spans="1:37" customFormat="1" outlineLevel="1">
      <c r="A69" s="4"/>
      <c r="B69" s="27" t="s">
        <v>107</v>
      </c>
      <c r="C69" s="7"/>
      <c r="D69" s="7"/>
      <c r="E69" s="7">
        <f t="shared" si="9"/>
        <v>0</v>
      </c>
      <c r="F69" s="7">
        <f t="shared" si="9"/>
        <v>16</v>
      </c>
      <c r="G69" s="7">
        <f t="shared" si="9"/>
        <v>15</v>
      </c>
      <c r="H69" s="7">
        <f t="shared" si="9"/>
        <v>5</v>
      </c>
      <c r="I69" s="7">
        <f t="shared" si="9"/>
        <v>9</v>
      </c>
      <c r="J69" s="7">
        <f t="shared" si="9"/>
        <v>13</v>
      </c>
      <c r="K69" s="7">
        <f t="shared" si="9"/>
        <v>0</v>
      </c>
      <c r="L69" s="7">
        <f>L45-K45</f>
        <v>1</v>
      </c>
      <c r="M69" s="7">
        <f t="shared" si="9"/>
        <v>13</v>
      </c>
      <c r="N69" s="7">
        <f t="shared" si="9"/>
        <v>5</v>
      </c>
      <c r="O69" s="7">
        <f t="shared" si="9"/>
        <v>11</v>
      </c>
      <c r="P69" s="7">
        <f t="shared" si="9"/>
        <v>11</v>
      </c>
      <c r="Q69" s="7">
        <f t="shared" si="9"/>
        <v>0</v>
      </c>
      <c r="R69" s="7">
        <f t="shared" si="9"/>
        <v>0</v>
      </c>
      <c r="S69" s="7">
        <f t="shared" si="9"/>
        <v>3</v>
      </c>
      <c r="T69" s="7">
        <f t="shared" si="9"/>
        <v>11</v>
      </c>
      <c r="U69" s="7">
        <f t="shared" si="9"/>
        <v>8</v>
      </c>
      <c r="V69" s="7">
        <f t="shared" si="9"/>
        <v>12</v>
      </c>
      <c r="W69" s="7">
        <f t="shared" si="9"/>
        <v>13</v>
      </c>
      <c r="X69" s="7">
        <f t="shared" si="9"/>
        <v>0</v>
      </c>
      <c r="Y69" s="7">
        <f t="shared" si="9"/>
        <v>0</v>
      </c>
      <c r="Z69" s="7">
        <f t="shared" si="9"/>
        <v>0</v>
      </c>
      <c r="AA69" s="7">
        <f t="shared" si="9"/>
        <v>11</v>
      </c>
      <c r="AB69" s="7">
        <f t="shared" si="9"/>
        <v>12</v>
      </c>
      <c r="AC69" s="7">
        <f t="shared" si="9"/>
        <v>8</v>
      </c>
      <c r="AD69" s="7">
        <f t="shared" si="9"/>
        <v>9</v>
      </c>
      <c r="AE69" s="7">
        <f t="shared" si="9"/>
        <v>0</v>
      </c>
      <c r="AF69" s="7">
        <f t="shared" si="9"/>
        <v>0</v>
      </c>
      <c r="AG69" s="7">
        <f t="shared" si="9"/>
        <v>8</v>
      </c>
      <c r="AH69" s="7">
        <f t="shared" si="9"/>
        <v>6</v>
      </c>
      <c r="AI69" s="7">
        <f t="shared" si="9"/>
        <v>0</v>
      </c>
      <c r="AJ69" s="7">
        <f t="shared" si="8"/>
        <v>46476</v>
      </c>
      <c r="AK69" s="3"/>
    </row>
    <row r="70" spans="1:37" customFormat="1" outlineLevel="1">
      <c r="A70" s="4"/>
      <c r="B70" s="28" t="s">
        <v>108</v>
      </c>
      <c r="C70" s="7"/>
      <c r="D70" s="7"/>
      <c r="E70" s="7">
        <f t="shared" si="9"/>
        <v>0</v>
      </c>
      <c r="F70" s="7">
        <f t="shared" si="9"/>
        <v>1</v>
      </c>
      <c r="G70" s="7">
        <f t="shared" si="9"/>
        <v>1</v>
      </c>
      <c r="H70" s="7">
        <f t="shared" si="9"/>
        <v>0</v>
      </c>
      <c r="I70" s="7">
        <f t="shared" si="9"/>
        <v>1</v>
      </c>
      <c r="J70" s="7">
        <f t="shared" si="9"/>
        <v>1</v>
      </c>
      <c r="K70" s="7">
        <f t="shared" si="9"/>
        <v>0</v>
      </c>
      <c r="L70" s="7">
        <f t="shared" si="9"/>
        <v>0</v>
      </c>
      <c r="M70" s="7">
        <f t="shared" si="9"/>
        <v>1</v>
      </c>
      <c r="N70" s="7">
        <f t="shared" si="9"/>
        <v>0</v>
      </c>
      <c r="O70" s="7">
        <f t="shared" si="9"/>
        <v>1</v>
      </c>
      <c r="P70" s="7">
        <f t="shared" si="9"/>
        <v>1</v>
      </c>
      <c r="Q70" s="7">
        <f t="shared" si="9"/>
        <v>0</v>
      </c>
      <c r="R70" s="7">
        <f t="shared" si="9"/>
        <v>0</v>
      </c>
      <c r="S70" s="7">
        <f t="shared" si="9"/>
        <v>1</v>
      </c>
      <c r="T70" s="7">
        <f t="shared" si="9"/>
        <v>0</v>
      </c>
      <c r="U70" s="7">
        <f t="shared" si="9"/>
        <v>1</v>
      </c>
      <c r="V70" s="7">
        <f t="shared" si="9"/>
        <v>0</v>
      </c>
      <c r="W70" s="7">
        <f t="shared" si="9"/>
        <v>1</v>
      </c>
      <c r="X70" s="7">
        <f t="shared" si="9"/>
        <v>0</v>
      </c>
      <c r="Y70" s="7">
        <f t="shared" si="9"/>
        <v>0</v>
      </c>
      <c r="Z70" s="7">
        <f t="shared" si="9"/>
        <v>1</v>
      </c>
      <c r="AA70" s="7">
        <f t="shared" si="9"/>
        <v>1</v>
      </c>
      <c r="AB70" s="7">
        <f t="shared" si="9"/>
        <v>0</v>
      </c>
      <c r="AC70" s="7">
        <f t="shared" si="9"/>
        <v>1</v>
      </c>
      <c r="AD70" s="7">
        <f t="shared" si="9"/>
        <v>1</v>
      </c>
      <c r="AE70" s="7">
        <f t="shared" si="9"/>
        <v>0</v>
      </c>
      <c r="AF70" s="7">
        <f t="shared" si="9"/>
        <v>0</v>
      </c>
      <c r="AG70" s="7">
        <f t="shared" si="9"/>
        <v>1</v>
      </c>
      <c r="AH70" s="7">
        <f t="shared" si="9"/>
        <v>0</v>
      </c>
      <c r="AI70" s="7">
        <f t="shared" si="9"/>
        <v>0</v>
      </c>
      <c r="AJ70" s="7">
        <f t="shared" si="8"/>
        <v>6476</v>
      </c>
      <c r="AK70" s="3"/>
    </row>
    <row r="71" spans="1:37" customFormat="1" outlineLevel="1">
      <c r="A71" s="4"/>
      <c r="B71" s="27" t="s">
        <v>109</v>
      </c>
      <c r="C71" s="7"/>
      <c r="D71" s="7"/>
      <c r="E71" s="7">
        <f t="shared" si="9"/>
        <v>0</v>
      </c>
      <c r="F71" s="7">
        <f t="shared" si="9"/>
        <v>5</v>
      </c>
      <c r="G71" s="7">
        <f t="shared" si="9"/>
        <v>14</v>
      </c>
      <c r="H71" s="7">
        <f t="shared" si="9"/>
        <v>15</v>
      </c>
      <c r="I71" s="7">
        <f t="shared" si="9"/>
        <v>18</v>
      </c>
      <c r="J71" s="7">
        <f t="shared" si="9"/>
        <v>25</v>
      </c>
      <c r="K71" s="7">
        <f t="shared" si="9"/>
        <v>0</v>
      </c>
      <c r="L71" s="7">
        <f t="shared" si="9"/>
        <v>11</v>
      </c>
      <c r="M71" s="7">
        <f t="shared" si="9"/>
        <v>16</v>
      </c>
      <c r="N71" s="7">
        <f t="shared" si="9"/>
        <v>10</v>
      </c>
      <c r="O71" s="7">
        <f t="shared" si="9"/>
        <v>8</v>
      </c>
      <c r="P71" s="7">
        <f t="shared" si="9"/>
        <v>0</v>
      </c>
      <c r="Q71" s="7">
        <f t="shared" si="9"/>
        <v>0</v>
      </c>
      <c r="R71" s="7">
        <f t="shared" si="9"/>
        <v>0</v>
      </c>
      <c r="S71" s="7">
        <f t="shared" si="9"/>
        <v>22</v>
      </c>
      <c r="T71" s="7">
        <f t="shared" si="9"/>
        <v>13</v>
      </c>
      <c r="U71" s="7">
        <f t="shared" si="9"/>
        <v>15</v>
      </c>
      <c r="V71" s="7">
        <f t="shared" si="9"/>
        <v>14</v>
      </c>
      <c r="W71" s="7">
        <f t="shared" si="9"/>
        <v>5</v>
      </c>
      <c r="X71" s="7">
        <f t="shared" si="9"/>
        <v>0</v>
      </c>
      <c r="Y71" s="7">
        <f t="shared" si="9"/>
        <v>0</v>
      </c>
      <c r="Z71" s="7">
        <f t="shared" si="9"/>
        <v>8</v>
      </c>
      <c r="AA71" s="7">
        <f t="shared" si="9"/>
        <v>13</v>
      </c>
      <c r="AB71" s="7">
        <f t="shared" si="9"/>
        <v>9</v>
      </c>
      <c r="AC71" s="7">
        <f t="shared" si="9"/>
        <v>11</v>
      </c>
      <c r="AD71" s="7">
        <f t="shared" si="9"/>
        <v>4</v>
      </c>
      <c r="AE71" s="7">
        <f t="shared" si="9"/>
        <v>0</v>
      </c>
      <c r="AF71" s="7">
        <f t="shared" si="9"/>
        <v>0</v>
      </c>
      <c r="AG71" s="7">
        <f t="shared" si="9"/>
        <v>5</v>
      </c>
      <c r="AH71" s="7">
        <f t="shared" si="9"/>
        <v>15</v>
      </c>
      <c r="AI71" s="7">
        <f t="shared" si="9"/>
        <v>0</v>
      </c>
      <c r="AJ71" s="7">
        <f t="shared" si="8"/>
        <v>7870</v>
      </c>
      <c r="AK71" s="3"/>
    </row>
    <row r="72" spans="1:37" customFormat="1" outlineLevel="1">
      <c r="A72" s="4"/>
      <c r="B72" s="27" t="s">
        <v>110</v>
      </c>
      <c r="C72" s="7"/>
      <c r="D72" s="7"/>
      <c r="E72" s="7">
        <f t="shared" si="9"/>
        <v>0</v>
      </c>
      <c r="F72" s="7">
        <f t="shared" si="9"/>
        <v>1</v>
      </c>
      <c r="G72" s="7">
        <f t="shared" si="9"/>
        <v>2</v>
      </c>
      <c r="H72" s="7">
        <f t="shared" si="9"/>
        <v>3</v>
      </c>
      <c r="I72" s="7">
        <f t="shared" si="9"/>
        <v>5</v>
      </c>
      <c r="J72" s="7">
        <f t="shared" si="9"/>
        <v>1</v>
      </c>
      <c r="K72" s="7">
        <f t="shared" si="9"/>
        <v>0</v>
      </c>
      <c r="L72" s="7">
        <f t="shared" si="9"/>
        <v>1</v>
      </c>
      <c r="M72" s="7">
        <f t="shared" si="9"/>
        <v>4</v>
      </c>
      <c r="N72" s="7">
        <f t="shared" si="9"/>
        <v>1</v>
      </c>
      <c r="O72" s="7">
        <f t="shared" si="9"/>
        <v>3</v>
      </c>
      <c r="P72" s="7">
        <f t="shared" si="9"/>
        <v>1</v>
      </c>
      <c r="Q72" s="7">
        <f t="shared" si="9"/>
        <v>0</v>
      </c>
      <c r="R72" s="7">
        <f t="shared" si="9"/>
        <v>0</v>
      </c>
      <c r="S72" s="7">
        <f t="shared" si="9"/>
        <v>2</v>
      </c>
      <c r="T72" s="7">
        <f t="shared" si="9"/>
        <v>3</v>
      </c>
      <c r="U72" s="7">
        <f t="shared" si="9"/>
        <v>4</v>
      </c>
      <c r="V72" s="7">
        <f t="shared" si="9"/>
        <v>2</v>
      </c>
      <c r="W72" s="7">
        <f t="shared" si="9"/>
        <v>0</v>
      </c>
      <c r="X72" s="7">
        <f t="shared" si="9"/>
        <v>0</v>
      </c>
      <c r="Y72" s="7">
        <f t="shared" si="9"/>
        <v>0</v>
      </c>
      <c r="Z72" s="7">
        <f t="shared" si="9"/>
        <v>3</v>
      </c>
      <c r="AA72" s="7">
        <f t="shared" si="9"/>
        <v>4</v>
      </c>
      <c r="AB72" s="7">
        <f t="shared" si="9"/>
        <v>1</v>
      </c>
      <c r="AC72" s="7">
        <f t="shared" si="9"/>
        <v>1</v>
      </c>
      <c r="AD72" s="7">
        <f t="shared" si="9"/>
        <v>0</v>
      </c>
      <c r="AE72" s="7">
        <f t="shared" si="9"/>
        <v>0</v>
      </c>
      <c r="AF72" s="7">
        <f t="shared" si="9"/>
        <v>0</v>
      </c>
      <c r="AG72" s="7">
        <f t="shared" si="9"/>
        <v>0</v>
      </c>
      <c r="AH72" s="7">
        <f t="shared" si="9"/>
        <v>3</v>
      </c>
      <c r="AI72" s="7">
        <f t="shared" si="9"/>
        <v>0</v>
      </c>
      <c r="AJ72" s="7">
        <f t="shared" si="8"/>
        <v>4683</v>
      </c>
      <c r="AK72" s="3"/>
    </row>
    <row r="73" spans="1:37" customFormat="1" outlineLevel="1">
      <c r="A73" s="4"/>
      <c r="B73" s="27" t="s">
        <v>111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3"/>
    </row>
    <row r="74" spans="1:37" customFormat="1" outlineLevel="1">
      <c r="A74" s="4"/>
      <c r="B74" s="27" t="s">
        <v>112</v>
      </c>
      <c r="C74" s="7"/>
      <c r="D74" s="7"/>
      <c r="E74" s="7">
        <f t="shared" ref="E74:AI74" si="10">E50-D50</f>
        <v>0</v>
      </c>
      <c r="F74" s="7">
        <f t="shared" si="10"/>
        <v>25</v>
      </c>
      <c r="G74" s="7">
        <f t="shared" si="10"/>
        <v>33</v>
      </c>
      <c r="H74" s="7">
        <f t="shared" si="10"/>
        <v>34</v>
      </c>
      <c r="I74" s="7">
        <f t="shared" si="10"/>
        <v>34</v>
      </c>
      <c r="J74" s="7">
        <f t="shared" si="10"/>
        <v>34</v>
      </c>
      <c r="K74" s="7">
        <f t="shared" si="10"/>
        <v>0</v>
      </c>
      <c r="L74" s="7">
        <f t="shared" si="10"/>
        <v>19</v>
      </c>
      <c r="M74" s="7">
        <f t="shared" si="10"/>
        <v>31</v>
      </c>
      <c r="N74" s="7">
        <f t="shared" si="10"/>
        <v>33</v>
      </c>
      <c r="O74" s="7">
        <f t="shared" si="10"/>
        <v>30</v>
      </c>
      <c r="P74" s="7">
        <f t="shared" si="10"/>
        <v>29</v>
      </c>
      <c r="Q74" s="7">
        <f>Q50-P50</f>
        <v>0</v>
      </c>
      <c r="R74" s="7">
        <f t="shared" si="10"/>
        <v>0</v>
      </c>
      <c r="S74" s="7">
        <f t="shared" si="10"/>
        <v>30</v>
      </c>
      <c r="T74" s="7">
        <f t="shared" si="10"/>
        <v>31</v>
      </c>
      <c r="U74" s="7">
        <f t="shared" si="10"/>
        <v>32</v>
      </c>
      <c r="V74" s="7">
        <f t="shared" si="10"/>
        <v>33</v>
      </c>
      <c r="W74" s="7">
        <f t="shared" si="10"/>
        <v>25</v>
      </c>
      <c r="X74" s="7">
        <f>X50-W50</f>
        <v>0</v>
      </c>
      <c r="Y74" s="7">
        <f t="shared" si="10"/>
        <v>0</v>
      </c>
      <c r="Z74" s="7">
        <f t="shared" si="10"/>
        <v>18</v>
      </c>
      <c r="AA74" s="7">
        <f t="shared" si="10"/>
        <v>17</v>
      </c>
      <c r="AB74" s="7">
        <f t="shared" si="10"/>
        <v>34</v>
      </c>
      <c r="AC74" s="7">
        <f t="shared" si="10"/>
        <v>35</v>
      </c>
      <c r="AD74" s="7">
        <f t="shared" si="10"/>
        <v>34</v>
      </c>
      <c r="AE74" s="7">
        <f t="shared" si="10"/>
        <v>0</v>
      </c>
      <c r="AF74" s="7">
        <f t="shared" si="10"/>
        <v>0</v>
      </c>
      <c r="AG74" s="7">
        <f t="shared" si="10"/>
        <v>29</v>
      </c>
      <c r="AH74" s="7">
        <f t="shared" si="10"/>
        <v>12</v>
      </c>
      <c r="AI74" s="7">
        <f t="shared" si="10"/>
        <v>0</v>
      </c>
      <c r="AJ74" s="7">
        <f t="shared" ref="AJ74" si="11">IF(AJ50=0,AI74,AJ50)</f>
        <v>5271</v>
      </c>
      <c r="AK74" s="3"/>
    </row>
    <row r="75" spans="1:37" ht="28.5">
      <c r="B75" s="29" t="s">
        <v>95</v>
      </c>
      <c r="E75" s="35"/>
    </row>
    <row r="76" spans="1:37" ht="15.75" customHeight="1">
      <c r="B76" s="14"/>
      <c r="E76" s="35"/>
    </row>
    <row r="77" spans="1:37" ht="15.75" customHeight="1">
      <c r="B77" s="38"/>
      <c r="E77" s="35"/>
    </row>
    <row r="78" spans="1:37">
      <c r="B78" s="13"/>
      <c r="D78" s="37"/>
    </row>
    <row r="79" spans="1:37">
      <c r="B79" s="24" t="s">
        <v>78</v>
      </c>
      <c r="D79" s="35"/>
      <c r="G79" s="3" t="s">
        <v>35</v>
      </c>
    </row>
    <row r="80" spans="1:37">
      <c r="B80" s="13"/>
    </row>
    <row r="81" spans="2:36">
      <c r="B81" s="25"/>
      <c r="C81" s="26" t="s">
        <v>33</v>
      </c>
      <c r="D81" s="26">
        <v>31</v>
      </c>
      <c r="E81" s="26">
        <v>1</v>
      </c>
      <c r="F81" s="26">
        <v>2</v>
      </c>
      <c r="G81" s="26">
        <v>3</v>
      </c>
      <c r="H81" s="26">
        <v>4</v>
      </c>
      <c r="I81" s="26">
        <v>5</v>
      </c>
      <c r="J81" s="26">
        <v>6</v>
      </c>
      <c r="K81" s="26">
        <v>7</v>
      </c>
      <c r="L81" s="26">
        <v>8</v>
      </c>
      <c r="M81" s="26">
        <v>9</v>
      </c>
      <c r="N81" s="26">
        <v>10</v>
      </c>
      <c r="O81" s="26">
        <v>11</v>
      </c>
      <c r="P81" s="26">
        <v>12</v>
      </c>
      <c r="Q81" s="26">
        <v>13</v>
      </c>
      <c r="R81" s="26">
        <v>14</v>
      </c>
      <c r="S81" s="26">
        <v>15</v>
      </c>
      <c r="T81" s="26">
        <v>16</v>
      </c>
      <c r="U81" s="26">
        <v>17</v>
      </c>
      <c r="V81" s="26">
        <v>18</v>
      </c>
      <c r="W81" s="26">
        <v>19</v>
      </c>
      <c r="X81" s="26">
        <v>20</v>
      </c>
      <c r="Y81" s="26">
        <v>21</v>
      </c>
      <c r="Z81" s="26">
        <v>22</v>
      </c>
      <c r="AA81" s="26">
        <v>23</v>
      </c>
      <c r="AB81" s="26">
        <v>24</v>
      </c>
      <c r="AC81" s="26">
        <v>25</v>
      </c>
      <c r="AD81" s="26">
        <v>26</v>
      </c>
      <c r="AE81" s="26">
        <v>27</v>
      </c>
      <c r="AF81" s="26">
        <v>28</v>
      </c>
      <c r="AG81" s="26">
        <v>29</v>
      </c>
      <c r="AH81" s="26">
        <v>30</v>
      </c>
      <c r="AI81" s="26">
        <v>31</v>
      </c>
      <c r="AJ81" s="26" t="s">
        <v>32</v>
      </c>
    </row>
    <row r="82" spans="2:36">
      <c r="B82" s="15" t="s">
        <v>97</v>
      </c>
      <c r="D82" s="16"/>
      <c r="E82" s="16">
        <f>SUM(E53:E56)</f>
        <v>0</v>
      </c>
      <c r="F82" s="16">
        <f t="shared" ref="F82:AI82" si="12">SUM(F53:F56)</f>
        <v>95</v>
      </c>
      <c r="G82" s="16">
        <f t="shared" si="12"/>
        <v>69</v>
      </c>
      <c r="H82" s="16">
        <f t="shared" si="12"/>
        <v>126</v>
      </c>
      <c r="I82" s="16">
        <f t="shared" si="12"/>
        <v>153</v>
      </c>
      <c r="J82" s="16">
        <f t="shared" si="12"/>
        <v>114</v>
      </c>
      <c r="K82" s="16">
        <f t="shared" si="12"/>
        <v>0</v>
      </c>
      <c r="L82" s="16">
        <f t="shared" si="12"/>
        <v>31</v>
      </c>
      <c r="M82" s="16">
        <f t="shared" si="12"/>
        <v>242</v>
      </c>
      <c r="N82" s="16">
        <f t="shared" si="12"/>
        <v>162</v>
      </c>
      <c r="O82" s="16">
        <f t="shared" si="12"/>
        <v>142</v>
      </c>
      <c r="P82" s="16">
        <f t="shared" si="12"/>
        <v>117</v>
      </c>
      <c r="Q82" s="16">
        <f t="shared" si="12"/>
        <v>0</v>
      </c>
      <c r="R82" s="16">
        <f t="shared" si="12"/>
        <v>0</v>
      </c>
      <c r="S82" s="16">
        <f t="shared" si="12"/>
        <v>128</v>
      </c>
      <c r="T82" s="16">
        <f t="shared" si="12"/>
        <v>205</v>
      </c>
      <c r="U82" s="16">
        <f t="shared" si="12"/>
        <v>208</v>
      </c>
      <c r="V82" s="16">
        <f t="shared" si="12"/>
        <v>209</v>
      </c>
      <c r="W82" s="16">
        <f t="shared" si="12"/>
        <v>57</v>
      </c>
      <c r="X82" s="16">
        <f t="shared" si="12"/>
        <v>0</v>
      </c>
      <c r="Y82" s="16">
        <f t="shared" si="12"/>
        <v>0</v>
      </c>
      <c r="Z82" s="16">
        <f t="shared" si="12"/>
        <v>40</v>
      </c>
      <c r="AA82" s="16">
        <f t="shared" si="12"/>
        <v>253</v>
      </c>
      <c r="AB82" s="16">
        <f t="shared" si="12"/>
        <v>99</v>
      </c>
      <c r="AC82" s="16">
        <f t="shared" si="12"/>
        <v>216</v>
      </c>
      <c r="AD82" s="16">
        <f t="shared" si="12"/>
        <v>248</v>
      </c>
      <c r="AE82" s="16">
        <f t="shared" si="12"/>
        <v>0</v>
      </c>
      <c r="AF82" s="16">
        <f t="shared" si="12"/>
        <v>0</v>
      </c>
      <c r="AG82" s="16">
        <f t="shared" si="12"/>
        <v>168</v>
      </c>
      <c r="AH82" s="16">
        <f t="shared" si="12"/>
        <v>129</v>
      </c>
      <c r="AI82" s="16">
        <f t="shared" si="12"/>
        <v>0</v>
      </c>
      <c r="AJ82" s="15"/>
    </row>
    <row r="83" spans="2:36">
      <c r="B83" s="15" t="s">
        <v>77</v>
      </c>
      <c r="C83" s="15"/>
      <c r="D83" s="15"/>
      <c r="E83" s="16">
        <f>E64+E65</f>
        <v>0</v>
      </c>
      <c r="F83" s="16">
        <f t="shared" ref="F83:AI83" si="13">F64+F65</f>
        <v>136</v>
      </c>
      <c r="G83" s="16">
        <f t="shared" si="13"/>
        <v>234</v>
      </c>
      <c r="H83" s="16">
        <f t="shared" si="13"/>
        <v>231</v>
      </c>
      <c r="I83" s="16">
        <f t="shared" si="13"/>
        <v>235</v>
      </c>
      <c r="J83" s="16">
        <f t="shared" si="13"/>
        <v>242</v>
      </c>
      <c r="K83" s="16">
        <f t="shared" si="13"/>
        <v>0</v>
      </c>
      <c r="L83" s="16">
        <f t="shared" si="13"/>
        <v>33</v>
      </c>
      <c r="M83" s="16">
        <f t="shared" si="13"/>
        <v>308</v>
      </c>
      <c r="N83" s="16">
        <f t="shared" si="13"/>
        <v>272</v>
      </c>
      <c r="O83" s="16">
        <f t="shared" si="13"/>
        <v>274</v>
      </c>
      <c r="P83" s="16">
        <f t="shared" si="13"/>
        <v>205</v>
      </c>
      <c r="Q83" s="16">
        <f t="shared" si="13"/>
        <v>0</v>
      </c>
      <c r="R83" s="16">
        <f t="shared" si="13"/>
        <v>0</v>
      </c>
      <c r="S83" s="16">
        <f t="shared" si="13"/>
        <v>245</v>
      </c>
      <c r="T83" s="16">
        <f t="shared" si="13"/>
        <v>329</v>
      </c>
      <c r="U83" s="16">
        <f t="shared" si="13"/>
        <v>303</v>
      </c>
      <c r="V83" s="16">
        <f t="shared" si="13"/>
        <v>308</v>
      </c>
      <c r="W83" s="16">
        <f t="shared" si="13"/>
        <v>158</v>
      </c>
      <c r="X83" s="16">
        <f t="shared" si="13"/>
        <v>0</v>
      </c>
      <c r="Y83" s="16">
        <f t="shared" si="13"/>
        <v>0</v>
      </c>
      <c r="Z83" s="16">
        <f t="shared" si="13"/>
        <v>150</v>
      </c>
      <c r="AA83" s="16">
        <f t="shared" si="13"/>
        <v>304</v>
      </c>
      <c r="AB83" s="16">
        <f t="shared" si="13"/>
        <v>231</v>
      </c>
      <c r="AC83" s="16">
        <f t="shared" si="13"/>
        <v>251</v>
      </c>
      <c r="AD83" s="16">
        <f t="shared" si="13"/>
        <v>89</v>
      </c>
      <c r="AE83" s="16">
        <f t="shared" si="13"/>
        <v>0</v>
      </c>
      <c r="AF83" s="16">
        <f t="shared" si="13"/>
        <v>0</v>
      </c>
      <c r="AG83" s="16">
        <f t="shared" si="13"/>
        <v>165</v>
      </c>
      <c r="AH83" s="16">
        <f t="shared" si="13"/>
        <v>190</v>
      </c>
      <c r="AI83" s="16">
        <f t="shared" si="13"/>
        <v>0</v>
      </c>
      <c r="AJ83" s="15"/>
    </row>
    <row r="84" spans="2:36">
      <c r="B84" s="15" t="s">
        <v>51</v>
      </c>
      <c r="C84" s="15"/>
      <c r="D84" s="15"/>
      <c r="E84" s="16">
        <f>E60</f>
        <v>0</v>
      </c>
      <c r="F84" s="16">
        <f t="shared" ref="F84:AI84" si="14">F60</f>
        <v>41</v>
      </c>
      <c r="G84" s="16">
        <f t="shared" si="14"/>
        <v>55</v>
      </c>
      <c r="H84" s="16">
        <f t="shared" si="14"/>
        <v>101</v>
      </c>
      <c r="I84" s="16">
        <f t="shared" si="14"/>
        <v>55</v>
      </c>
      <c r="J84" s="16">
        <f t="shared" si="14"/>
        <v>48</v>
      </c>
      <c r="K84" s="16">
        <f t="shared" si="14"/>
        <v>0</v>
      </c>
      <c r="L84" s="16">
        <f t="shared" si="14"/>
        <v>6</v>
      </c>
      <c r="M84" s="16">
        <f t="shared" si="14"/>
        <v>97</v>
      </c>
      <c r="N84" s="16">
        <f t="shared" si="14"/>
        <v>57</v>
      </c>
      <c r="O84" s="16">
        <f t="shared" si="14"/>
        <v>92</v>
      </c>
      <c r="P84" s="16">
        <f t="shared" si="14"/>
        <v>60</v>
      </c>
      <c r="Q84" s="16">
        <f t="shared" si="14"/>
        <v>0</v>
      </c>
      <c r="R84" s="16">
        <f t="shared" si="14"/>
        <v>0</v>
      </c>
      <c r="S84" s="16">
        <f t="shared" si="14"/>
        <v>18</v>
      </c>
      <c r="T84" s="16">
        <f t="shared" si="14"/>
        <v>97</v>
      </c>
      <c r="U84" s="16">
        <f t="shared" si="14"/>
        <v>84</v>
      </c>
      <c r="V84" s="16">
        <f t="shared" si="14"/>
        <v>78</v>
      </c>
      <c r="W84" s="16">
        <f t="shared" si="14"/>
        <v>26</v>
      </c>
      <c r="X84" s="16">
        <f t="shared" si="14"/>
        <v>0</v>
      </c>
      <c r="Y84" s="16">
        <f t="shared" si="14"/>
        <v>0</v>
      </c>
      <c r="Z84" s="16">
        <f t="shared" si="14"/>
        <v>1</v>
      </c>
      <c r="AA84" s="16">
        <f t="shared" si="14"/>
        <v>108</v>
      </c>
      <c r="AB84" s="16">
        <f t="shared" si="14"/>
        <v>45</v>
      </c>
      <c r="AC84" s="16">
        <f t="shared" si="14"/>
        <v>64</v>
      </c>
      <c r="AD84" s="16">
        <f t="shared" si="14"/>
        <v>23</v>
      </c>
      <c r="AE84" s="16">
        <f t="shared" si="14"/>
        <v>0</v>
      </c>
      <c r="AF84" s="16">
        <f t="shared" si="14"/>
        <v>0</v>
      </c>
      <c r="AG84" s="16">
        <f t="shared" si="14"/>
        <v>4</v>
      </c>
      <c r="AH84" s="16">
        <f t="shared" si="14"/>
        <v>78</v>
      </c>
      <c r="AI84" s="16">
        <f t="shared" si="14"/>
        <v>0</v>
      </c>
      <c r="AJ84" s="15"/>
    </row>
    <row r="85" spans="2:36">
      <c r="B85" s="15" t="s">
        <v>16</v>
      </c>
      <c r="C85" s="15"/>
      <c r="D85" s="15"/>
      <c r="E85" s="16">
        <f>E74</f>
        <v>0</v>
      </c>
      <c r="F85" s="16">
        <f t="shared" ref="F85:AI85" si="15">F74</f>
        <v>25</v>
      </c>
      <c r="G85" s="16">
        <f t="shared" si="15"/>
        <v>33</v>
      </c>
      <c r="H85" s="16">
        <f t="shared" si="15"/>
        <v>34</v>
      </c>
      <c r="I85" s="16">
        <f t="shared" si="15"/>
        <v>34</v>
      </c>
      <c r="J85" s="16">
        <f t="shared" si="15"/>
        <v>34</v>
      </c>
      <c r="K85" s="16">
        <f t="shared" si="15"/>
        <v>0</v>
      </c>
      <c r="L85" s="16">
        <f t="shared" si="15"/>
        <v>19</v>
      </c>
      <c r="M85" s="16">
        <f t="shared" si="15"/>
        <v>31</v>
      </c>
      <c r="N85" s="16">
        <f t="shared" si="15"/>
        <v>33</v>
      </c>
      <c r="O85" s="16">
        <f t="shared" si="15"/>
        <v>30</v>
      </c>
      <c r="P85" s="16">
        <f t="shared" si="15"/>
        <v>29</v>
      </c>
      <c r="Q85" s="16">
        <f t="shared" si="15"/>
        <v>0</v>
      </c>
      <c r="R85" s="16">
        <f t="shared" si="15"/>
        <v>0</v>
      </c>
      <c r="S85" s="16">
        <f t="shared" si="15"/>
        <v>30</v>
      </c>
      <c r="T85" s="16">
        <f t="shared" si="15"/>
        <v>31</v>
      </c>
      <c r="U85" s="16">
        <f t="shared" si="15"/>
        <v>32</v>
      </c>
      <c r="V85" s="16">
        <f t="shared" si="15"/>
        <v>33</v>
      </c>
      <c r="W85" s="16">
        <f t="shared" si="15"/>
        <v>25</v>
      </c>
      <c r="X85" s="16">
        <f t="shared" si="15"/>
        <v>0</v>
      </c>
      <c r="Y85" s="16">
        <f t="shared" si="15"/>
        <v>0</v>
      </c>
      <c r="Z85" s="16">
        <f t="shared" si="15"/>
        <v>18</v>
      </c>
      <c r="AA85" s="16">
        <f t="shared" si="15"/>
        <v>17</v>
      </c>
      <c r="AB85" s="16">
        <f t="shared" si="15"/>
        <v>34</v>
      </c>
      <c r="AC85" s="16">
        <f t="shared" si="15"/>
        <v>35</v>
      </c>
      <c r="AD85" s="16">
        <f t="shared" si="15"/>
        <v>34</v>
      </c>
      <c r="AE85" s="16">
        <f t="shared" si="15"/>
        <v>0</v>
      </c>
      <c r="AF85" s="16">
        <f t="shared" si="15"/>
        <v>0</v>
      </c>
      <c r="AG85" s="16">
        <f t="shared" si="15"/>
        <v>29</v>
      </c>
      <c r="AH85" s="16">
        <f t="shared" si="15"/>
        <v>12</v>
      </c>
      <c r="AI85" s="16">
        <f t="shared" si="15"/>
        <v>0</v>
      </c>
      <c r="AJ85" s="15"/>
    </row>
    <row r="86" spans="2:36">
      <c r="B86" s="15" t="s">
        <v>59</v>
      </c>
      <c r="C86" s="16"/>
      <c r="D86" s="16"/>
      <c r="E86" s="16">
        <f>SUM(E87:E90)</f>
        <v>0</v>
      </c>
      <c r="F86" s="16">
        <f t="shared" ref="F86:AI86" si="16">SUM(F87:F90)</f>
        <v>119</v>
      </c>
      <c r="G86" s="16">
        <f t="shared" si="16"/>
        <v>184</v>
      </c>
      <c r="H86" s="16">
        <f t="shared" si="16"/>
        <v>186</v>
      </c>
      <c r="I86" s="16">
        <f t="shared" si="16"/>
        <v>189</v>
      </c>
      <c r="J86" s="16">
        <f t="shared" si="16"/>
        <v>218</v>
      </c>
      <c r="K86" s="16">
        <f t="shared" si="16"/>
        <v>0</v>
      </c>
      <c r="L86" s="16">
        <f t="shared" si="16"/>
        <v>31</v>
      </c>
      <c r="M86" s="16">
        <f t="shared" si="16"/>
        <v>245</v>
      </c>
      <c r="N86" s="16">
        <f t="shared" si="16"/>
        <v>242</v>
      </c>
      <c r="O86" s="16">
        <f t="shared" si="16"/>
        <v>237</v>
      </c>
      <c r="P86" s="16">
        <f t="shared" si="16"/>
        <v>161</v>
      </c>
      <c r="Q86" s="16">
        <f t="shared" si="16"/>
        <v>0</v>
      </c>
      <c r="R86" s="16">
        <f t="shared" si="16"/>
        <v>0</v>
      </c>
      <c r="S86" s="16">
        <f t="shared" si="16"/>
        <v>235</v>
      </c>
      <c r="T86" s="16">
        <f t="shared" si="16"/>
        <v>286</v>
      </c>
      <c r="U86" s="16">
        <f t="shared" si="16"/>
        <v>271</v>
      </c>
      <c r="V86" s="16">
        <f t="shared" si="16"/>
        <v>287</v>
      </c>
      <c r="W86" s="16">
        <f t="shared" si="16"/>
        <v>132</v>
      </c>
      <c r="X86" s="16">
        <f t="shared" si="16"/>
        <v>0</v>
      </c>
      <c r="Y86" s="16">
        <f t="shared" si="16"/>
        <v>0</v>
      </c>
      <c r="Z86" s="16">
        <f t="shared" si="16"/>
        <v>139</v>
      </c>
      <c r="AA86" s="16">
        <f t="shared" si="16"/>
        <v>262</v>
      </c>
      <c r="AB86" s="16">
        <f t="shared" si="16"/>
        <v>194</v>
      </c>
      <c r="AC86" s="16">
        <f t="shared" si="16"/>
        <v>242</v>
      </c>
      <c r="AD86" s="16">
        <f t="shared" si="16"/>
        <v>79</v>
      </c>
      <c r="AE86" s="16">
        <f t="shared" si="16"/>
        <v>0</v>
      </c>
      <c r="AF86" s="16">
        <f t="shared" si="16"/>
        <v>0</v>
      </c>
      <c r="AG86" s="16">
        <f t="shared" si="16"/>
        <v>156</v>
      </c>
      <c r="AH86" s="16">
        <f t="shared" si="16"/>
        <v>178</v>
      </c>
      <c r="AI86" s="16">
        <f t="shared" si="16"/>
        <v>0</v>
      </c>
      <c r="AJ86" s="17">
        <f>SUM(E86:P86)</f>
        <v>1812</v>
      </c>
    </row>
    <row r="87" spans="2:36">
      <c r="B87" s="18" t="s">
        <v>60</v>
      </c>
      <c r="C87" s="16"/>
      <c r="D87" s="16"/>
      <c r="E87" s="16">
        <f>(E64+E65)-E66-E67-E68-E69-E70-E71-E72-E73</f>
        <v>0</v>
      </c>
      <c r="F87" s="16">
        <f t="shared" ref="F87:AI87" si="17">(F64+F65)-F66-F67-F68-F69-F70-F71-F72-F73</f>
        <v>113</v>
      </c>
      <c r="G87" s="16">
        <f t="shared" si="17"/>
        <v>168</v>
      </c>
      <c r="H87" s="16">
        <f t="shared" si="17"/>
        <v>168</v>
      </c>
      <c r="I87" s="16">
        <f t="shared" si="17"/>
        <v>166</v>
      </c>
      <c r="J87" s="16">
        <f t="shared" si="17"/>
        <v>192</v>
      </c>
      <c r="K87" s="16">
        <f t="shared" si="17"/>
        <v>0</v>
      </c>
      <c r="L87" s="16">
        <f t="shared" si="17"/>
        <v>19</v>
      </c>
      <c r="M87" s="16">
        <f t="shared" si="17"/>
        <v>225</v>
      </c>
      <c r="N87" s="16">
        <f t="shared" si="17"/>
        <v>231</v>
      </c>
      <c r="O87" s="16">
        <f t="shared" si="17"/>
        <v>226</v>
      </c>
      <c r="P87" s="16">
        <f t="shared" si="17"/>
        <v>160</v>
      </c>
      <c r="Q87" s="16">
        <f t="shared" si="17"/>
        <v>0</v>
      </c>
      <c r="R87" s="16">
        <f t="shared" si="17"/>
        <v>0</v>
      </c>
      <c r="S87" s="16">
        <f t="shared" si="17"/>
        <v>211</v>
      </c>
      <c r="T87" s="16">
        <f t="shared" si="17"/>
        <v>270</v>
      </c>
      <c r="U87" s="16">
        <f t="shared" si="17"/>
        <v>252</v>
      </c>
      <c r="V87" s="16">
        <f t="shared" si="17"/>
        <v>271</v>
      </c>
      <c r="W87" s="16">
        <f t="shared" si="17"/>
        <v>127</v>
      </c>
      <c r="X87" s="16">
        <f t="shared" si="17"/>
        <v>0</v>
      </c>
      <c r="Y87" s="16">
        <f t="shared" si="17"/>
        <v>0</v>
      </c>
      <c r="Z87" s="16">
        <f t="shared" si="17"/>
        <v>128</v>
      </c>
      <c r="AA87" s="16">
        <f t="shared" si="17"/>
        <v>245</v>
      </c>
      <c r="AB87" s="16">
        <f t="shared" si="17"/>
        <v>184</v>
      </c>
      <c r="AC87" s="16">
        <f t="shared" si="17"/>
        <v>230</v>
      </c>
      <c r="AD87" s="16">
        <f t="shared" si="17"/>
        <v>75</v>
      </c>
      <c r="AE87" s="16">
        <f t="shared" si="17"/>
        <v>0</v>
      </c>
      <c r="AF87" s="16">
        <f t="shared" si="17"/>
        <v>0</v>
      </c>
      <c r="AG87" s="16">
        <f t="shared" si="17"/>
        <v>151</v>
      </c>
      <c r="AH87" s="16">
        <f t="shared" si="17"/>
        <v>160</v>
      </c>
      <c r="AI87" s="16">
        <f t="shared" si="17"/>
        <v>0</v>
      </c>
      <c r="AJ87" s="17"/>
    </row>
    <row r="88" spans="2:36">
      <c r="B88" s="18" t="s">
        <v>52</v>
      </c>
      <c r="C88" s="16"/>
      <c r="D88" s="16"/>
      <c r="E88" s="16">
        <f>E66</f>
        <v>0</v>
      </c>
      <c r="F88" s="16">
        <f t="shared" ref="F88:AI88" si="18">F66</f>
        <v>0</v>
      </c>
      <c r="G88" s="16">
        <f t="shared" si="18"/>
        <v>0</v>
      </c>
      <c r="H88" s="16">
        <f t="shared" si="18"/>
        <v>0</v>
      </c>
      <c r="I88" s="16">
        <f t="shared" si="18"/>
        <v>0</v>
      </c>
      <c r="J88" s="16">
        <f t="shared" si="18"/>
        <v>0</v>
      </c>
      <c r="K88" s="16">
        <f t="shared" si="18"/>
        <v>0</v>
      </c>
      <c r="L88" s="16">
        <f t="shared" si="18"/>
        <v>0</v>
      </c>
      <c r="M88" s="16">
        <f t="shared" si="18"/>
        <v>0</v>
      </c>
      <c r="N88" s="16">
        <f t="shared" si="18"/>
        <v>0</v>
      </c>
      <c r="O88" s="16">
        <f t="shared" si="18"/>
        <v>0</v>
      </c>
      <c r="P88" s="16">
        <f t="shared" si="18"/>
        <v>0</v>
      </c>
      <c r="Q88" s="16">
        <f t="shared" si="18"/>
        <v>0</v>
      </c>
      <c r="R88" s="16">
        <f t="shared" si="18"/>
        <v>0</v>
      </c>
      <c r="S88" s="16">
        <f t="shared" si="18"/>
        <v>0</v>
      </c>
      <c r="T88" s="16">
        <f t="shared" si="18"/>
        <v>0</v>
      </c>
      <c r="U88" s="16">
        <f t="shared" si="18"/>
        <v>0</v>
      </c>
      <c r="V88" s="16">
        <f t="shared" si="18"/>
        <v>0</v>
      </c>
      <c r="W88" s="16">
        <f t="shared" si="18"/>
        <v>0</v>
      </c>
      <c r="X88" s="16">
        <f t="shared" si="18"/>
        <v>0</v>
      </c>
      <c r="Y88" s="16">
        <f t="shared" si="18"/>
        <v>0</v>
      </c>
      <c r="Z88" s="16">
        <f t="shared" si="18"/>
        <v>0</v>
      </c>
      <c r="AA88" s="16">
        <f t="shared" si="18"/>
        <v>0</v>
      </c>
      <c r="AB88" s="16">
        <f t="shared" si="18"/>
        <v>0</v>
      </c>
      <c r="AC88" s="16">
        <f t="shared" si="18"/>
        <v>0</v>
      </c>
      <c r="AD88" s="16">
        <f t="shared" si="18"/>
        <v>0</v>
      </c>
      <c r="AE88" s="16">
        <f t="shared" si="18"/>
        <v>0</v>
      </c>
      <c r="AF88" s="16">
        <f t="shared" si="18"/>
        <v>0</v>
      </c>
      <c r="AG88" s="16">
        <f t="shared" si="18"/>
        <v>0</v>
      </c>
      <c r="AH88" s="16">
        <f t="shared" si="18"/>
        <v>0</v>
      </c>
      <c r="AI88" s="16">
        <f t="shared" si="18"/>
        <v>0</v>
      </c>
      <c r="AJ88" s="17"/>
    </row>
    <row r="89" spans="2:36">
      <c r="B89" s="18" t="s">
        <v>63</v>
      </c>
      <c r="C89" s="36"/>
      <c r="D89" s="16"/>
      <c r="E89" s="16">
        <f>E72</f>
        <v>0</v>
      </c>
      <c r="F89" s="16">
        <f t="shared" ref="F89:AI89" si="19">F72</f>
        <v>1</v>
      </c>
      <c r="G89" s="16">
        <f t="shared" si="19"/>
        <v>2</v>
      </c>
      <c r="H89" s="16">
        <f t="shared" si="19"/>
        <v>3</v>
      </c>
      <c r="I89" s="16">
        <f t="shared" si="19"/>
        <v>5</v>
      </c>
      <c r="J89" s="16">
        <f t="shared" si="19"/>
        <v>1</v>
      </c>
      <c r="K89" s="16">
        <f t="shared" si="19"/>
        <v>0</v>
      </c>
      <c r="L89" s="16">
        <f t="shared" si="19"/>
        <v>1</v>
      </c>
      <c r="M89" s="16">
        <f t="shared" si="19"/>
        <v>4</v>
      </c>
      <c r="N89" s="16">
        <f t="shared" si="19"/>
        <v>1</v>
      </c>
      <c r="O89" s="16">
        <f t="shared" si="19"/>
        <v>3</v>
      </c>
      <c r="P89" s="16">
        <f t="shared" si="19"/>
        <v>1</v>
      </c>
      <c r="Q89" s="16">
        <f t="shared" si="19"/>
        <v>0</v>
      </c>
      <c r="R89" s="16">
        <f t="shared" si="19"/>
        <v>0</v>
      </c>
      <c r="S89" s="16">
        <f t="shared" si="19"/>
        <v>2</v>
      </c>
      <c r="T89" s="16">
        <f t="shared" si="19"/>
        <v>3</v>
      </c>
      <c r="U89" s="16">
        <f t="shared" si="19"/>
        <v>4</v>
      </c>
      <c r="V89" s="16">
        <f t="shared" si="19"/>
        <v>2</v>
      </c>
      <c r="W89" s="16">
        <f t="shared" si="19"/>
        <v>0</v>
      </c>
      <c r="X89" s="16">
        <f t="shared" si="19"/>
        <v>0</v>
      </c>
      <c r="Y89" s="16">
        <f t="shared" si="19"/>
        <v>0</v>
      </c>
      <c r="Z89" s="16">
        <f t="shared" si="19"/>
        <v>3</v>
      </c>
      <c r="AA89" s="16">
        <f t="shared" si="19"/>
        <v>4</v>
      </c>
      <c r="AB89" s="16">
        <f t="shared" si="19"/>
        <v>1</v>
      </c>
      <c r="AC89" s="16">
        <f t="shared" si="19"/>
        <v>1</v>
      </c>
      <c r="AD89" s="16">
        <f t="shared" si="19"/>
        <v>0</v>
      </c>
      <c r="AE89" s="16">
        <f t="shared" si="19"/>
        <v>0</v>
      </c>
      <c r="AF89" s="16">
        <f t="shared" si="19"/>
        <v>0</v>
      </c>
      <c r="AG89" s="16">
        <f t="shared" si="19"/>
        <v>0</v>
      </c>
      <c r="AH89" s="16">
        <f t="shared" si="19"/>
        <v>3</v>
      </c>
      <c r="AI89" s="16">
        <f t="shared" si="19"/>
        <v>0</v>
      </c>
      <c r="AJ89" s="17"/>
    </row>
    <row r="90" spans="2:36">
      <c r="B90" s="18" t="s">
        <v>62</v>
      </c>
      <c r="C90" s="36"/>
      <c r="D90" s="16"/>
      <c r="E90" s="16">
        <f>E71</f>
        <v>0</v>
      </c>
      <c r="F90" s="16">
        <f t="shared" ref="F90:AI90" si="20">F71</f>
        <v>5</v>
      </c>
      <c r="G90" s="16">
        <f t="shared" si="20"/>
        <v>14</v>
      </c>
      <c r="H90" s="16">
        <f t="shared" si="20"/>
        <v>15</v>
      </c>
      <c r="I90" s="16">
        <f t="shared" si="20"/>
        <v>18</v>
      </c>
      <c r="J90" s="16">
        <f t="shared" si="20"/>
        <v>25</v>
      </c>
      <c r="K90" s="16">
        <f t="shared" si="20"/>
        <v>0</v>
      </c>
      <c r="L90" s="16">
        <f t="shared" si="20"/>
        <v>11</v>
      </c>
      <c r="M90" s="16">
        <f t="shared" si="20"/>
        <v>16</v>
      </c>
      <c r="N90" s="16">
        <f t="shared" si="20"/>
        <v>10</v>
      </c>
      <c r="O90" s="16">
        <f t="shared" si="20"/>
        <v>8</v>
      </c>
      <c r="P90" s="16">
        <f t="shared" si="20"/>
        <v>0</v>
      </c>
      <c r="Q90" s="16">
        <f t="shared" si="20"/>
        <v>0</v>
      </c>
      <c r="R90" s="16">
        <f t="shared" si="20"/>
        <v>0</v>
      </c>
      <c r="S90" s="16">
        <f t="shared" si="20"/>
        <v>22</v>
      </c>
      <c r="T90" s="16">
        <f t="shared" si="20"/>
        <v>13</v>
      </c>
      <c r="U90" s="16">
        <f t="shared" si="20"/>
        <v>15</v>
      </c>
      <c r="V90" s="16">
        <f t="shared" si="20"/>
        <v>14</v>
      </c>
      <c r="W90" s="16">
        <f t="shared" si="20"/>
        <v>5</v>
      </c>
      <c r="X90" s="16">
        <f t="shared" si="20"/>
        <v>0</v>
      </c>
      <c r="Y90" s="16">
        <f t="shared" si="20"/>
        <v>0</v>
      </c>
      <c r="Z90" s="16">
        <f t="shared" si="20"/>
        <v>8</v>
      </c>
      <c r="AA90" s="16">
        <f t="shared" si="20"/>
        <v>13</v>
      </c>
      <c r="AB90" s="16">
        <f t="shared" si="20"/>
        <v>9</v>
      </c>
      <c r="AC90" s="16">
        <f t="shared" si="20"/>
        <v>11</v>
      </c>
      <c r="AD90" s="16">
        <f t="shared" si="20"/>
        <v>4</v>
      </c>
      <c r="AE90" s="16">
        <f t="shared" si="20"/>
        <v>0</v>
      </c>
      <c r="AF90" s="16">
        <f t="shared" si="20"/>
        <v>0</v>
      </c>
      <c r="AG90" s="16">
        <f t="shared" si="20"/>
        <v>5</v>
      </c>
      <c r="AH90" s="16">
        <f t="shared" si="20"/>
        <v>15</v>
      </c>
      <c r="AI90" s="16">
        <f t="shared" si="20"/>
        <v>0</v>
      </c>
      <c r="AJ90" s="17"/>
    </row>
    <row r="91" spans="2:36">
      <c r="B91" s="18" t="s">
        <v>141</v>
      </c>
      <c r="C91" s="16"/>
      <c r="D91" s="16"/>
      <c r="E91" s="16">
        <f>E73</f>
        <v>0</v>
      </c>
      <c r="F91" s="16">
        <f t="shared" ref="F91:AI91" si="21">F73</f>
        <v>0</v>
      </c>
      <c r="G91" s="16">
        <f t="shared" si="21"/>
        <v>0</v>
      </c>
      <c r="H91" s="16">
        <f t="shared" si="21"/>
        <v>0</v>
      </c>
      <c r="I91" s="16">
        <f t="shared" si="21"/>
        <v>0</v>
      </c>
      <c r="J91" s="16">
        <f t="shared" si="21"/>
        <v>0</v>
      </c>
      <c r="K91" s="16">
        <f t="shared" si="21"/>
        <v>0</v>
      </c>
      <c r="L91" s="16">
        <f t="shared" si="21"/>
        <v>0</v>
      </c>
      <c r="M91" s="16">
        <f t="shared" si="21"/>
        <v>0</v>
      </c>
      <c r="N91" s="16">
        <f t="shared" si="21"/>
        <v>0</v>
      </c>
      <c r="O91" s="16">
        <f t="shared" si="21"/>
        <v>0</v>
      </c>
      <c r="P91" s="16">
        <f t="shared" si="21"/>
        <v>0</v>
      </c>
      <c r="Q91" s="16">
        <f t="shared" si="21"/>
        <v>0</v>
      </c>
      <c r="R91" s="16">
        <f t="shared" si="21"/>
        <v>0</v>
      </c>
      <c r="S91" s="16">
        <f t="shared" si="21"/>
        <v>0</v>
      </c>
      <c r="T91" s="16">
        <f t="shared" si="21"/>
        <v>0</v>
      </c>
      <c r="U91" s="16">
        <f t="shared" si="21"/>
        <v>0</v>
      </c>
      <c r="V91" s="16">
        <f t="shared" si="21"/>
        <v>0</v>
      </c>
      <c r="W91" s="16">
        <f t="shared" si="21"/>
        <v>0</v>
      </c>
      <c r="X91" s="16">
        <f t="shared" si="21"/>
        <v>0</v>
      </c>
      <c r="Y91" s="16">
        <f t="shared" si="21"/>
        <v>0</v>
      </c>
      <c r="Z91" s="16">
        <f t="shared" si="21"/>
        <v>0</v>
      </c>
      <c r="AA91" s="16">
        <f t="shared" si="21"/>
        <v>0</v>
      </c>
      <c r="AB91" s="16">
        <f t="shared" si="21"/>
        <v>0</v>
      </c>
      <c r="AC91" s="16">
        <f t="shared" si="21"/>
        <v>0</v>
      </c>
      <c r="AD91" s="16">
        <f t="shared" si="21"/>
        <v>0</v>
      </c>
      <c r="AE91" s="16">
        <f t="shared" si="21"/>
        <v>0</v>
      </c>
      <c r="AF91" s="16">
        <f t="shared" si="21"/>
        <v>0</v>
      </c>
      <c r="AG91" s="16">
        <f t="shared" si="21"/>
        <v>0</v>
      </c>
      <c r="AH91" s="16">
        <f t="shared" si="21"/>
        <v>0</v>
      </c>
      <c r="AI91" s="16">
        <f t="shared" si="21"/>
        <v>0</v>
      </c>
      <c r="AJ91" s="17"/>
    </row>
    <row r="92" spans="2:36">
      <c r="B92" s="15" t="s">
        <v>61</v>
      </c>
      <c r="C92" s="16"/>
      <c r="D92" s="16"/>
      <c r="E92" s="16">
        <f>SUM(E93:E96)</f>
        <v>0</v>
      </c>
      <c r="F92" s="16">
        <f t="shared" ref="F92:AI92" si="22">SUM(F93:F96)</f>
        <v>17</v>
      </c>
      <c r="G92" s="16">
        <f t="shared" si="22"/>
        <v>50</v>
      </c>
      <c r="H92" s="16">
        <f t="shared" si="22"/>
        <v>45</v>
      </c>
      <c r="I92" s="16">
        <f t="shared" si="22"/>
        <v>46</v>
      </c>
      <c r="J92" s="16">
        <f t="shared" si="22"/>
        <v>24</v>
      </c>
      <c r="K92" s="16">
        <f t="shared" si="22"/>
        <v>0</v>
      </c>
      <c r="L92" s="16">
        <f t="shared" si="22"/>
        <v>2</v>
      </c>
      <c r="M92" s="16">
        <f t="shared" si="22"/>
        <v>63</v>
      </c>
      <c r="N92" s="16">
        <f t="shared" si="22"/>
        <v>30</v>
      </c>
      <c r="O92" s="16">
        <f t="shared" si="22"/>
        <v>37</v>
      </c>
      <c r="P92" s="16">
        <f t="shared" si="22"/>
        <v>44</v>
      </c>
      <c r="Q92" s="16">
        <f t="shared" si="22"/>
        <v>0</v>
      </c>
      <c r="R92" s="16">
        <f t="shared" si="22"/>
        <v>0</v>
      </c>
      <c r="S92" s="16">
        <f t="shared" si="22"/>
        <v>10</v>
      </c>
      <c r="T92" s="16">
        <f t="shared" si="22"/>
        <v>43</v>
      </c>
      <c r="U92" s="16">
        <f t="shared" si="22"/>
        <v>32</v>
      </c>
      <c r="V92" s="16">
        <f t="shared" si="22"/>
        <v>21</v>
      </c>
      <c r="W92" s="16">
        <f t="shared" si="22"/>
        <v>26</v>
      </c>
      <c r="X92" s="16">
        <f t="shared" si="22"/>
        <v>0</v>
      </c>
      <c r="Y92" s="16">
        <f t="shared" si="22"/>
        <v>0</v>
      </c>
      <c r="Z92" s="16">
        <f t="shared" si="22"/>
        <v>11</v>
      </c>
      <c r="AA92" s="16">
        <f t="shared" si="22"/>
        <v>42</v>
      </c>
      <c r="AB92" s="16">
        <f t="shared" si="22"/>
        <v>37</v>
      </c>
      <c r="AC92" s="16">
        <f t="shared" si="22"/>
        <v>9</v>
      </c>
      <c r="AD92" s="16">
        <f t="shared" si="22"/>
        <v>10</v>
      </c>
      <c r="AE92" s="16">
        <f t="shared" si="22"/>
        <v>0</v>
      </c>
      <c r="AF92" s="16">
        <f t="shared" si="22"/>
        <v>0</v>
      </c>
      <c r="AG92" s="16">
        <f t="shared" si="22"/>
        <v>9</v>
      </c>
      <c r="AH92" s="16">
        <f t="shared" si="22"/>
        <v>12</v>
      </c>
      <c r="AI92" s="16">
        <f t="shared" si="22"/>
        <v>0</v>
      </c>
      <c r="AJ92" s="17">
        <f>SUM(E92:P92)</f>
        <v>358</v>
      </c>
    </row>
    <row r="93" spans="2:36">
      <c r="B93" s="18" t="s">
        <v>65</v>
      </c>
      <c r="C93" s="16"/>
      <c r="D93" s="16"/>
      <c r="E93" s="16">
        <f>(E67)</f>
        <v>0</v>
      </c>
      <c r="F93" s="16">
        <f t="shared" ref="F93:AI93" si="23">(F67)</f>
        <v>0</v>
      </c>
      <c r="G93" s="16">
        <f t="shared" si="23"/>
        <v>34</v>
      </c>
      <c r="H93" s="16">
        <f t="shared" si="23"/>
        <v>40</v>
      </c>
      <c r="I93" s="16">
        <f t="shared" si="23"/>
        <v>36</v>
      </c>
      <c r="J93" s="16">
        <f t="shared" si="23"/>
        <v>10</v>
      </c>
      <c r="K93" s="16">
        <f t="shared" si="23"/>
        <v>0</v>
      </c>
      <c r="L93" s="16">
        <f t="shared" si="23"/>
        <v>1</v>
      </c>
      <c r="M93" s="16">
        <f t="shared" si="23"/>
        <v>49</v>
      </c>
      <c r="N93" s="16">
        <f t="shared" si="23"/>
        <v>25</v>
      </c>
      <c r="O93" s="16">
        <f t="shared" si="23"/>
        <v>25</v>
      </c>
      <c r="P93" s="16">
        <f t="shared" si="23"/>
        <v>32</v>
      </c>
      <c r="Q93" s="16">
        <f t="shared" si="23"/>
        <v>0</v>
      </c>
      <c r="R93" s="16">
        <f t="shared" si="23"/>
        <v>0</v>
      </c>
      <c r="S93" s="16">
        <f t="shared" si="23"/>
        <v>6</v>
      </c>
      <c r="T93" s="16">
        <f t="shared" si="23"/>
        <v>32</v>
      </c>
      <c r="U93" s="16">
        <f t="shared" si="23"/>
        <v>23</v>
      </c>
      <c r="V93" s="16">
        <f t="shared" si="23"/>
        <v>9</v>
      </c>
      <c r="W93" s="16">
        <f t="shared" si="23"/>
        <v>12</v>
      </c>
      <c r="X93" s="16">
        <f t="shared" si="23"/>
        <v>0</v>
      </c>
      <c r="Y93" s="16">
        <f t="shared" si="23"/>
        <v>0</v>
      </c>
      <c r="Z93" s="16">
        <f t="shared" si="23"/>
        <v>10</v>
      </c>
      <c r="AA93" s="16">
        <f t="shared" si="23"/>
        <v>30</v>
      </c>
      <c r="AB93" s="16">
        <f t="shared" si="23"/>
        <v>25</v>
      </c>
      <c r="AC93" s="16">
        <f t="shared" si="23"/>
        <v>0</v>
      </c>
      <c r="AD93" s="16">
        <f t="shared" si="23"/>
        <v>0</v>
      </c>
      <c r="AE93" s="16">
        <f t="shared" si="23"/>
        <v>0</v>
      </c>
      <c r="AF93" s="16">
        <f t="shared" si="23"/>
        <v>0</v>
      </c>
      <c r="AG93" s="16">
        <f t="shared" si="23"/>
        <v>0</v>
      </c>
      <c r="AH93" s="16">
        <f t="shared" si="23"/>
        <v>6</v>
      </c>
      <c r="AI93" s="16">
        <f t="shared" si="23"/>
        <v>0</v>
      </c>
      <c r="AJ93" s="17"/>
    </row>
    <row r="94" spans="2:36">
      <c r="B94" s="18" t="s">
        <v>68</v>
      </c>
      <c r="C94" s="16"/>
      <c r="D94" s="16"/>
      <c r="E94" s="16">
        <f>E69</f>
        <v>0</v>
      </c>
      <c r="F94" s="16">
        <f t="shared" ref="F94:AI94" si="24">F69</f>
        <v>16</v>
      </c>
      <c r="G94" s="16">
        <f t="shared" si="24"/>
        <v>15</v>
      </c>
      <c r="H94" s="16">
        <f t="shared" si="24"/>
        <v>5</v>
      </c>
      <c r="I94" s="16">
        <f t="shared" si="24"/>
        <v>9</v>
      </c>
      <c r="J94" s="16">
        <f t="shared" si="24"/>
        <v>13</v>
      </c>
      <c r="K94" s="16">
        <f t="shared" si="24"/>
        <v>0</v>
      </c>
      <c r="L94" s="16">
        <f t="shared" si="24"/>
        <v>1</v>
      </c>
      <c r="M94" s="16">
        <f t="shared" si="24"/>
        <v>13</v>
      </c>
      <c r="N94" s="16">
        <f t="shared" si="24"/>
        <v>5</v>
      </c>
      <c r="O94" s="16">
        <f t="shared" si="24"/>
        <v>11</v>
      </c>
      <c r="P94" s="16">
        <f t="shared" si="24"/>
        <v>11</v>
      </c>
      <c r="Q94" s="16">
        <f t="shared" si="24"/>
        <v>0</v>
      </c>
      <c r="R94" s="16">
        <f t="shared" si="24"/>
        <v>0</v>
      </c>
      <c r="S94" s="16">
        <f t="shared" si="24"/>
        <v>3</v>
      </c>
      <c r="T94" s="16">
        <f t="shared" si="24"/>
        <v>11</v>
      </c>
      <c r="U94" s="16">
        <f t="shared" si="24"/>
        <v>8</v>
      </c>
      <c r="V94" s="16">
        <f t="shared" si="24"/>
        <v>12</v>
      </c>
      <c r="W94" s="16">
        <f t="shared" si="24"/>
        <v>13</v>
      </c>
      <c r="X94" s="16">
        <f t="shared" si="24"/>
        <v>0</v>
      </c>
      <c r="Y94" s="16">
        <f t="shared" si="24"/>
        <v>0</v>
      </c>
      <c r="Z94" s="16">
        <f t="shared" si="24"/>
        <v>0</v>
      </c>
      <c r="AA94" s="16">
        <f t="shared" si="24"/>
        <v>11</v>
      </c>
      <c r="AB94" s="16">
        <f t="shared" si="24"/>
        <v>12</v>
      </c>
      <c r="AC94" s="16">
        <f t="shared" si="24"/>
        <v>8</v>
      </c>
      <c r="AD94" s="16">
        <f t="shared" si="24"/>
        <v>9</v>
      </c>
      <c r="AE94" s="16">
        <f t="shared" si="24"/>
        <v>0</v>
      </c>
      <c r="AF94" s="16">
        <f t="shared" si="24"/>
        <v>0</v>
      </c>
      <c r="AG94" s="16">
        <f t="shared" si="24"/>
        <v>8</v>
      </c>
      <c r="AH94" s="16">
        <f t="shared" si="24"/>
        <v>6</v>
      </c>
      <c r="AI94" s="16">
        <f t="shared" si="24"/>
        <v>0</v>
      </c>
      <c r="AJ94" s="17"/>
    </row>
    <row r="95" spans="2:36">
      <c r="B95" s="18" t="s">
        <v>96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7"/>
    </row>
    <row r="96" spans="2:36">
      <c r="B96" s="18" t="s">
        <v>69</v>
      </c>
      <c r="C96" s="16"/>
      <c r="D96" s="16"/>
      <c r="E96" s="16">
        <f>E70</f>
        <v>0</v>
      </c>
      <c r="F96" s="16">
        <f t="shared" ref="F96:AI96" si="25">F70</f>
        <v>1</v>
      </c>
      <c r="G96" s="16">
        <f t="shared" si="25"/>
        <v>1</v>
      </c>
      <c r="H96" s="16">
        <f t="shared" si="25"/>
        <v>0</v>
      </c>
      <c r="I96" s="16">
        <f t="shared" si="25"/>
        <v>1</v>
      </c>
      <c r="J96" s="16">
        <f t="shared" si="25"/>
        <v>1</v>
      </c>
      <c r="K96" s="16">
        <f t="shared" si="25"/>
        <v>0</v>
      </c>
      <c r="L96" s="16">
        <f t="shared" si="25"/>
        <v>0</v>
      </c>
      <c r="M96" s="16">
        <f t="shared" si="25"/>
        <v>1</v>
      </c>
      <c r="N96" s="16">
        <f t="shared" si="25"/>
        <v>0</v>
      </c>
      <c r="O96" s="16">
        <f t="shared" si="25"/>
        <v>1</v>
      </c>
      <c r="P96" s="16">
        <f t="shared" si="25"/>
        <v>1</v>
      </c>
      <c r="Q96" s="16">
        <f t="shared" si="25"/>
        <v>0</v>
      </c>
      <c r="R96" s="16">
        <f t="shared" si="25"/>
        <v>0</v>
      </c>
      <c r="S96" s="16">
        <f t="shared" si="25"/>
        <v>1</v>
      </c>
      <c r="T96" s="16">
        <f t="shared" si="25"/>
        <v>0</v>
      </c>
      <c r="U96" s="16">
        <f t="shared" si="25"/>
        <v>1</v>
      </c>
      <c r="V96" s="16">
        <f t="shared" si="25"/>
        <v>0</v>
      </c>
      <c r="W96" s="16">
        <f t="shared" si="25"/>
        <v>1</v>
      </c>
      <c r="X96" s="16">
        <f t="shared" si="25"/>
        <v>0</v>
      </c>
      <c r="Y96" s="16">
        <f t="shared" si="25"/>
        <v>0</v>
      </c>
      <c r="Z96" s="16">
        <f t="shared" si="25"/>
        <v>1</v>
      </c>
      <c r="AA96" s="16">
        <f t="shared" si="25"/>
        <v>1</v>
      </c>
      <c r="AB96" s="16">
        <f t="shared" si="25"/>
        <v>0</v>
      </c>
      <c r="AC96" s="16">
        <f t="shared" si="25"/>
        <v>1</v>
      </c>
      <c r="AD96" s="16">
        <f t="shared" si="25"/>
        <v>1</v>
      </c>
      <c r="AE96" s="16">
        <f t="shared" si="25"/>
        <v>0</v>
      </c>
      <c r="AF96" s="16">
        <f t="shared" si="25"/>
        <v>0</v>
      </c>
      <c r="AG96" s="16">
        <f t="shared" si="25"/>
        <v>1</v>
      </c>
      <c r="AH96" s="16">
        <f t="shared" si="25"/>
        <v>0</v>
      </c>
      <c r="AI96" s="16">
        <f t="shared" si="25"/>
        <v>0</v>
      </c>
      <c r="AJ96" s="17"/>
    </row>
    <row r="97" spans="1:36">
      <c r="A97" s="3" t="s">
        <v>120</v>
      </c>
      <c r="B97" s="15" t="s">
        <v>72</v>
      </c>
      <c r="C97" s="16"/>
      <c r="D97" s="16"/>
      <c r="E97" s="16">
        <f>SUM(E98:E99)</f>
        <v>0</v>
      </c>
      <c r="F97" s="16">
        <f t="shared" ref="F97:AI97" si="26">SUM(F98:F99)</f>
        <v>-18</v>
      </c>
      <c r="G97" s="16">
        <f t="shared" si="26"/>
        <v>-1</v>
      </c>
      <c r="H97" s="16">
        <f t="shared" si="26"/>
        <v>51</v>
      </c>
      <c r="I97" s="16">
        <f t="shared" si="26"/>
        <v>14</v>
      </c>
      <c r="J97" s="16">
        <f t="shared" si="26"/>
        <v>-12</v>
      </c>
      <c r="K97" s="16">
        <f t="shared" si="26"/>
        <v>0</v>
      </c>
      <c r="L97" s="16">
        <f t="shared" si="26"/>
        <v>-2.9543290043291321</v>
      </c>
      <c r="M97" s="16">
        <f t="shared" si="26"/>
        <v>-42.792116548504119</v>
      </c>
      <c r="N97" s="16">
        <f t="shared" si="26"/>
        <v>-36.935471520476916</v>
      </c>
      <c r="O97" s="16">
        <f t="shared" si="26"/>
        <v>45</v>
      </c>
      <c r="P97" s="16">
        <f t="shared" si="26"/>
        <v>8.7550193845407165</v>
      </c>
      <c r="Q97" s="16">
        <f t="shared" si="26"/>
        <v>0</v>
      </c>
      <c r="R97" s="16">
        <f t="shared" si="26"/>
        <v>0</v>
      </c>
      <c r="S97" s="16">
        <f t="shared" si="26"/>
        <v>-1.8453105590063039</v>
      </c>
      <c r="T97" s="16">
        <f t="shared" si="26"/>
        <v>12.930434782608746</v>
      </c>
      <c r="U97" s="16">
        <f t="shared" si="26"/>
        <v>27.883512747875471</v>
      </c>
      <c r="V97" s="16">
        <f t="shared" si="26"/>
        <v>49</v>
      </c>
      <c r="W97" s="16">
        <f t="shared" si="26"/>
        <v>-5.7537157773323848</v>
      </c>
      <c r="X97" s="16">
        <f t="shared" si="26"/>
        <v>0</v>
      </c>
      <c r="Y97" s="16">
        <f t="shared" si="26"/>
        <v>0</v>
      </c>
      <c r="Z97" s="16">
        <f t="shared" si="26"/>
        <v>-24.256701868399674</v>
      </c>
      <c r="AA97" s="16">
        <f t="shared" si="26"/>
        <v>69.496488198042357</v>
      </c>
      <c r="AB97" s="16">
        <f t="shared" si="26"/>
        <v>0.96666666666666501</v>
      </c>
      <c r="AC97" s="16">
        <f t="shared" si="26"/>
        <v>2</v>
      </c>
      <c r="AD97" s="16">
        <f t="shared" si="26"/>
        <v>-64</v>
      </c>
      <c r="AE97" s="16">
        <f t="shared" si="26"/>
        <v>0</v>
      </c>
      <c r="AF97" s="16">
        <f t="shared" si="26"/>
        <v>0</v>
      </c>
      <c r="AG97" s="16">
        <f t="shared" si="26"/>
        <v>75.305555555555884</v>
      </c>
      <c r="AH97" s="16">
        <f t="shared" si="26"/>
        <v>-14</v>
      </c>
      <c r="AI97" s="16">
        <f t="shared" si="26"/>
        <v>0</v>
      </c>
      <c r="AJ97" s="17">
        <f>SUM(E97:P97)</f>
        <v>5.0731023112305493</v>
      </c>
    </row>
    <row r="98" spans="1:36">
      <c r="B98" s="18" t="s">
        <v>73</v>
      </c>
      <c r="C98" s="16"/>
      <c r="D98" s="16"/>
      <c r="E98" s="16">
        <f>E60-E61-E62-E63</f>
        <v>0</v>
      </c>
      <c r="F98" s="16">
        <f t="shared" ref="F98:AI98" si="27">F60-F61-F62-F63</f>
        <v>-38.899999999999636</v>
      </c>
      <c r="G98" s="16">
        <f t="shared" si="27"/>
        <v>-29</v>
      </c>
      <c r="H98" s="16">
        <f t="shared" si="27"/>
        <v>25.5</v>
      </c>
      <c r="I98" s="16">
        <f t="shared" si="27"/>
        <v>-11.5</v>
      </c>
      <c r="J98" s="16">
        <f t="shared" si="27"/>
        <v>-12</v>
      </c>
      <c r="K98" s="16">
        <f t="shared" si="27"/>
        <v>0</v>
      </c>
      <c r="L98" s="16">
        <f t="shared" si="27"/>
        <v>-40.300000000001091</v>
      </c>
      <c r="M98" s="16">
        <f t="shared" si="27"/>
        <v>-61.399999999999636</v>
      </c>
      <c r="N98" s="16">
        <f t="shared" si="27"/>
        <v>-62.399999999999636</v>
      </c>
      <c r="O98" s="16">
        <f t="shared" si="27"/>
        <v>17.5</v>
      </c>
      <c r="P98" s="16">
        <f t="shared" si="27"/>
        <v>-3.1000000000003638</v>
      </c>
      <c r="Q98" s="16">
        <f t="shared" si="27"/>
        <v>0</v>
      </c>
      <c r="R98" s="16">
        <f t="shared" si="27"/>
        <v>0</v>
      </c>
      <c r="S98" s="16">
        <f t="shared" si="27"/>
        <v>-21.600000000000364</v>
      </c>
      <c r="T98" s="16">
        <f t="shared" si="27"/>
        <v>-12.899999999999636</v>
      </c>
      <c r="U98" s="16">
        <f t="shared" si="27"/>
        <v>10.600000000000364</v>
      </c>
      <c r="V98" s="16">
        <f t="shared" si="27"/>
        <v>22.799999999999272</v>
      </c>
      <c r="W98" s="16">
        <f t="shared" si="27"/>
        <v>-16.799999999999272</v>
      </c>
      <c r="X98" s="16">
        <f t="shared" si="27"/>
        <v>0</v>
      </c>
      <c r="Y98" s="16">
        <f t="shared" si="27"/>
        <v>0</v>
      </c>
      <c r="Z98" s="16">
        <f t="shared" si="27"/>
        <v>-40</v>
      </c>
      <c r="AA98" s="16">
        <f t="shared" si="27"/>
        <v>60.899999999999636</v>
      </c>
      <c r="AB98" s="16">
        <f t="shared" si="27"/>
        <v>-24.399999999999636</v>
      </c>
      <c r="AC98" s="16">
        <f t="shared" si="27"/>
        <v>-23</v>
      </c>
      <c r="AD98" s="16">
        <f t="shared" si="27"/>
        <v>-80.600000000000364</v>
      </c>
      <c r="AE98" s="16">
        <f t="shared" si="27"/>
        <v>0</v>
      </c>
      <c r="AF98" s="16">
        <f t="shared" si="27"/>
        <v>0</v>
      </c>
      <c r="AG98" s="16">
        <f t="shared" si="27"/>
        <v>445.30000000000109</v>
      </c>
      <c r="AH98" s="16">
        <f t="shared" si="27"/>
        <v>-585.20000000000073</v>
      </c>
      <c r="AI98" s="16">
        <f t="shared" si="27"/>
        <v>0</v>
      </c>
      <c r="AJ98" s="17"/>
    </row>
    <row r="99" spans="1:36">
      <c r="B99" s="18" t="s">
        <v>74</v>
      </c>
      <c r="C99" s="36">
        <v>0.75</v>
      </c>
      <c r="D99" s="16"/>
      <c r="E99" s="16">
        <f>E61-E103</f>
        <v>0</v>
      </c>
      <c r="F99" s="16">
        <f t="shared" ref="F99:AI99" si="28">F61-F103</f>
        <v>20.899999999999636</v>
      </c>
      <c r="G99" s="16">
        <f t="shared" si="28"/>
        <v>28</v>
      </c>
      <c r="H99" s="16">
        <f t="shared" si="28"/>
        <v>25.5</v>
      </c>
      <c r="I99" s="16">
        <f t="shared" si="28"/>
        <v>25.5</v>
      </c>
      <c r="J99" s="16">
        <f t="shared" si="28"/>
        <v>0</v>
      </c>
      <c r="K99" s="16">
        <f t="shared" si="28"/>
        <v>0</v>
      </c>
      <c r="L99" s="16">
        <f t="shared" si="28"/>
        <v>37.345670995671959</v>
      </c>
      <c r="M99" s="16">
        <f t="shared" si="28"/>
        <v>18.607883451495518</v>
      </c>
      <c r="N99" s="16">
        <f t="shared" si="28"/>
        <v>25.46452847952272</v>
      </c>
      <c r="O99" s="16">
        <f t="shared" si="28"/>
        <v>27.5</v>
      </c>
      <c r="P99" s="16">
        <f t="shared" si="28"/>
        <v>11.85501938454108</v>
      </c>
      <c r="Q99" s="16">
        <f t="shared" si="28"/>
        <v>0</v>
      </c>
      <c r="R99" s="16">
        <f t="shared" si="28"/>
        <v>0</v>
      </c>
      <c r="S99" s="16">
        <f t="shared" si="28"/>
        <v>19.75468944099406</v>
      </c>
      <c r="T99" s="16">
        <f t="shared" si="28"/>
        <v>25.830434782608382</v>
      </c>
      <c r="U99" s="16">
        <f t="shared" si="28"/>
        <v>17.283512747875108</v>
      </c>
      <c r="V99" s="16">
        <f t="shared" si="28"/>
        <v>26.200000000000728</v>
      </c>
      <c r="W99" s="16">
        <f t="shared" si="28"/>
        <v>11.046284222666888</v>
      </c>
      <c r="X99" s="16">
        <f t="shared" si="28"/>
        <v>0</v>
      </c>
      <c r="Y99" s="16">
        <f t="shared" si="28"/>
        <v>0</v>
      </c>
      <c r="Z99" s="16">
        <f t="shared" si="28"/>
        <v>15.743298131600326</v>
      </c>
      <c r="AA99" s="16">
        <f t="shared" si="28"/>
        <v>8.5964881980427208</v>
      </c>
      <c r="AB99" s="16">
        <f t="shared" si="28"/>
        <v>25.366666666666301</v>
      </c>
      <c r="AC99" s="16">
        <f t="shared" si="28"/>
        <v>25</v>
      </c>
      <c r="AD99" s="16">
        <f t="shared" si="28"/>
        <v>16.600000000000364</v>
      </c>
      <c r="AE99" s="16">
        <f t="shared" si="28"/>
        <v>0</v>
      </c>
      <c r="AF99" s="16">
        <f t="shared" si="28"/>
        <v>0</v>
      </c>
      <c r="AG99" s="16">
        <f t="shared" si="28"/>
        <v>-369.99444444444521</v>
      </c>
      <c r="AH99" s="16">
        <f t="shared" si="28"/>
        <v>571.20000000000073</v>
      </c>
      <c r="AI99" s="16">
        <f t="shared" si="28"/>
        <v>0</v>
      </c>
      <c r="AJ99" s="17"/>
    </row>
    <row r="100" spans="1:36">
      <c r="B100" s="15" t="s">
        <v>75</v>
      </c>
      <c r="C100" s="16"/>
      <c r="D100" s="16"/>
      <c r="E100" s="16">
        <f>SUM(E101:E103)</f>
        <v>0</v>
      </c>
      <c r="F100" s="16">
        <f t="shared" ref="F100:AI100" si="29">SUM(F101:F103)</f>
        <v>59</v>
      </c>
      <c r="G100" s="16">
        <f t="shared" si="29"/>
        <v>56</v>
      </c>
      <c r="H100" s="16">
        <f t="shared" si="29"/>
        <v>50</v>
      </c>
      <c r="I100" s="16">
        <f t="shared" si="29"/>
        <v>41</v>
      </c>
      <c r="J100" s="16">
        <f t="shared" si="29"/>
        <v>60</v>
      </c>
      <c r="K100" s="16">
        <f t="shared" si="29"/>
        <v>0</v>
      </c>
      <c r="L100" s="16">
        <f t="shared" si="29"/>
        <v>8.9543290043291321</v>
      </c>
      <c r="M100" s="16">
        <f t="shared" si="29"/>
        <v>139.79211654850411</v>
      </c>
      <c r="N100" s="16">
        <f t="shared" si="29"/>
        <v>93.935471520476924</v>
      </c>
      <c r="O100" s="16">
        <f t="shared" si="29"/>
        <v>47</v>
      </c>
      <c r="P100" s="16">
        <f t="shared" si="29"/>
        <v>51.244980615459284</v>
      </c>
      <c r="Q100" s="16">
        <f t="shared" si="29"/>
        <v>0</v>
      </c>
      <c r="R100" s="16">
        <f t="shared" si="29"/>
        <v>0</v>
      </c>
      <c r="S100" s="16">
        <f t="shared" si="29"/>
        <v>19.845310559006304</v>
      </c>
      <c r="T100" s="16">
        <f t="shared" si="29"/>
        <v>84.069565217391258</v>
      </c>
      <c r="U100" s="16">
        <f t="shared" si="29"/>
        <v>56.116487252124529</v>
      </c>
      <c r="V100" s="16">
        <f t="shared" si="29"/>
        <v>29</v>
      </c>
      <c r="W100" s="16">
        <f t="shared" si="29"/>
        <v>31.753715777332385</v>
      </c>
      <c r="X100" s="16">
        <f t="shared" si="29"/>
        <v>0</v>
      </c>
      <c r="Y100" s="16">
        <f t="shared" si="29"/>
        <v>0</v>
      </c>
      <c r="Z100" s="16">
        <f t="shared" si="29"/>
        <v>25.256701868399674</v>
      </c>
      <c r="AA100" s="16">
        <f t="shared" si="29"/>
        <v>38.503511801957643</v>
      </c>
      <c r="AB100" s="16">
        <f t="shared" si="29"/>
        <v>44.033333333333331</v>
      </c>
      <c r="AC100" s="16">
        <f t="shared" si="29"/>
        <v>62</v>
      </c>
      <c r="AD100" s="16">
        <f t="shared" si="29"/>
        <v>87</v>
      </c>
      <c r="AE100" s="16">
        <f t="shared" si="29"/>
        <v>0</v>
      </c>
      <c r="AF100" s="16">
        <f t="shared" si="29"/>
        <v>0</v>
      </c>
      <c r="AG100" s="16">
        <f t="shared" si="29"/>
        <v>-71.305555555555856</v>
      </c>
      <c r="AH100" s="16">
        <f t="shared" si="29"/>
        <v>92</v>
      </c>
      <c r="AI100" s="16">
        <f t="shared" si="29"/>
        <v>0</v>
      </c>
      <c r="AJ100" s="17"/>
    </row>
    <row r="101" spans="1:36">
      <c r="B101" s="18" t="s">
        <v>66</v>
      </c>
      <c r="C101" s="16"/>
      <c r="D101" s="16"/>
      <c r="E101" s="16">
        <f>E62</f>
        <v>0</v>
      </c>
      <c r="F101" s="16">
        <f t="shared" ref="F101:AI102" si="30">F62</f>
        <v>1</v>
      </c>
      <c r="G101" s="16">
        <f t="shared" si="30"/>
        <v>9</v>
      </c>
      <c r="H101" s="16">
        <f t="shared" si="30"/>
        <v>15</v>
      </c>
      <c r="I101" s="16">
        <f t="shared" si="30"/>
        <v>6</v>
      </c>
      <c r="J101" s="16">
        <f t="shared" si="30"/>
        <v>0</v>
      </c>
      <c r="K101" s="16">
        <f t="shared" si="30"/>
        <v>0</v>
      </c>
      <c r="L101" s="16">
        <f t="shared" si="30"/>
        <v>1</v>
      </c>
      <c r="M101" s="16">
        <f t="shared" si="30"/>
        <v>91</v>
      </c>
      <c r="N101" s="16">
        <f t="shared" si="30"/>
        <v>6</v>
      </c>
      <c r="O101" s="16">
        <f t="shared" si="30"/>
        <v>16</v>
      </c>
      <c r="P101" s="16">
        <f t="shared" si="30"/>
        <v>5</v>
      </c>
      <c r="Q101" s="16">
        <f t="shared" si="30"/>
        <v>0</v>
      </c>
      <c r="R101" s="16">
        <f t="shared" si="30"/>
        <v>0</v>
      </c>
      <c r="S101" s="16">
        <f t="shared" si="30"/>
        <v>5</v>
      </c>
      <c r="T101" s="16">
        <f t="shared" si="30"/>
        <v>12</v>
      </c>
      <c r="U101" s="16">
        <f t="shared" si="30"/>
        <v>11</v>
      </c>
      <c r="V101" s="16">
        <f t="shared" si="30"/>
        <v>0</v>
      </c>
      <c r="W101" s="16">
        <f t="shared" si="30"/>
        <v>6</v>
      </c>
      <c r="X101" s="16">
        <f t="shared" si="30"/>
        <v>0</v>
      </c>
      <c r="Y101" s="16">
        <f t="shared" si="30"/>
        <v>0</v>
      </c>
      <c r="Z101" s="16">
        <f t="shared" si="30"/>
        <v>0</v>
      </c>
      <c r="AA101" s="16">
        <f t="shared" si="30"/>
        <v>0</v>
      </c>
      <c r="AB101" s="16">
        <f t="shared" si="30"/>
        <v>16</v>
      </c>
      <c r="AC101" s="16">
        <f t="shared" si="30"/>
        <v>0</v>
      </c>
      <c r="AD101" s="16">
        <f t="shared" si="30"/>
        <v>0</v>
      </c>
      <c r="AE101" s="16">
        <f t="shared" si="30"/>
        <v>0</v>
      </c>
      <c r="AF101" s="16">
        <f t="shared" si="30"/>
        <v>0</v>
      </c>
      <c r="AG101" s="16">
        <f t="shared" si="30"/>
        <v>0</v>
      </c>
      <c r="AH101" s="16">
        <f t="shared" si="30"/>
        <v>0</v>
      </c>
      <c r="AI101" s="16">
        <f t="shared" si="30"/>
        <v>0</v>
      </c>
      <c r="AJ101" s="17"/>
    </row>
    <row r="102" spans="1:36">
      <c r="B102" s="18" t="s">
        <v>67</v>
      </c>
      <c r="C102" s="16"/>
      <c r="D102" s="16"/>
      <c r="E102" s="16">
        <f>E63</f>
        <v>0</v>
      </c>
      <c r="F102" s="16">
        <f t="shared" si="30"/>
        <v>58</v>
      </c>
      <c r="G102" s="16">
        <f t="shared" si="30"/>
        <v>47</v>
      </c>
      <c r="H102" s="16">
        <f t="shared" si="30"/>
        <v>35</v>
      </c>
      <c r="I102" s="16">
        <f t="shared" si="30"/>
        <v>35</v>
      </c>
      <c r="J102" s="16">
        <f t="shared" si="30"/>
        <v>60</v>
      </c>
      <c r="K102" s="16">
        <f t="shared" si="30"/>
        <v>0</v>
      </c>
      <c r="L102" s="16">
        <f t="shared" si="30"/>
        <v>3</v>
      </c>
      <c r="M102" s="16">
        <f t="shared" si="30"/>
        <v>40</v>
      </c>
      <c r="N102" s="16">
        <f t="shared" si="30"/>
        <v>79</v>
      </c>
      <c r="O102" s="16">
        <f t="shared" si="30"/>
        <v>31</v>
      </c>
      <c r="P102" s="16">
        <f t="shared" si="30"/>
        <v>41</v>
      </c>
      <c r="Q102" s="16">
        <f t="shared" si="30"/>
        <v>0</v>
      </c>
      <c r="R102" s="16">
        <f t="shared" si="30"/>
        <v>0</v>
      </c>
      <c r="S102" s="16">
        <f t="shared" si="30"/>
        <v>8</v>
      </c>
      <c r="T102" s="16">
        <f t="shared" si="30"/>
        <v>68</v>
      </c>
      <c r="U102" s="16">
        <f t="shared" si="30"/>
        <v>37</v>
      </c>
      <c r="V102" s="16">
        <f t="shared" si="30"/>
        <v>29</v>
      </c>
      <c r="W102" s="16">
        <f t="shared" si="30"/>
        <v>21</v>
      </c>
      <c r="X102" s="16">
        <f t="shared" si="30"/>
        <v>0</v>
      </c>
      <c r="Y102" s="16">
        <f t="shared" si="30"/>
        <v>0</v>
      </c>
      <c r="Z102" s="16">
        <f t="shared" si="30"/>
        <v>7</v>
      </c>
      <c r="AA102" s="16">
        <f t="shared" si="30"/>
        <v>20</v>
      </c>
      <c r="AB102" s="16">
        <f t="shared" si="30"/>
        <v>28</v>
      </c>
      <c r="AC102" s="16">
        <f t="shared" si="30"/>
        <v>62</v>
      </c>
      <c r="AD102" s="16">
        <f t="shared" si="30"/>
        <v>87</v>
      </c>
      <c r="AE102" s="16">
        <f t="shared" si="30"/>
        <v>0</v>
      </c>
      <c r="AF102" s="16">
        <f t="shared" si="30"/>
        <v>0</v>
      </c>
      <c r="AG102" s="16">
        <f t="shared" si="30"/>
        <v>71</v>
      </c>
      <c r="AH102" s="16">
        <f t="shared" si="30"/>
        <v>92</v>
      </c>
      <c r="AI102" s="16">
        <f t="shared" si="30"/>
        <v>0</v>
      </c>
      <c r="AJ102" s="17"/>
    </row>
    <row r="103" spans="1:36">
      <c r="B103" s="18" t="s">
        <v>76</v>
      </c>
      <c r="C103" s="36"/>
      <c r="D103" s="16"/>
      <c r="E103" s="16">
        <f>SUM(E104:E106)</f>
        <v>0</v>
      </c>
      <c r="F103" s="16">
        <f t="shared" ref="F103:AI103" si="31">SUM(F104:F106)</f>
        <v>0</v>
      </c>
      <c r="G103" s="16">
        <f t="shared" si="31"/>
        <v>0</v>
      </c>
      <c r="H103" s="16">
        <f t="shared" si="31"/>
        <v>0</v>
      </c>
      <c r="I103" s="16">
        <f t="shared" si="31"/>
        <v>0</v>
      </c>
      <c r="J103" s="16">
        <f t="shared" si="31"/>
        <v>0</v>
      </c>
      <c r="K103" s="16">
        <f t="shared" si="31"/>
        <v>0</v>
      </c>
      <c r="L103" s="16">
        <f t="shared" si="31"/>
        <v>4.954329004329133</v>
      </c>
      <c r="M103" s="16">
        <f t="shared" si="31"/>
        <v>8.7921165485041204</v>
      </c>
      <c r="N103" s="16">
        <f t="shared" si="31"/>
        <v>8.9354715204769182</v>
      </c>
      <c r="O103" s="16">
        <f t="shared" si="31"/>
        <v>0</v>
      </c>
      <c r="P103" s="16">
        <f t="shared" si="31"/>
        <v>5.2449806154592826</v>
      </c>
      <c r="Q103" s="16">
        <f t="shared" si="31"/>
        <v>0</v>
      </c>
      <c r="R103" s="16">
        <f t="shared" si="31"/>
        <v>0</v>
      </c>
      <c r="S103" s="16">
        <f t="shared" si="31"/>
        <v>6.8453105590063048</v>
      </c>
      <c r="T103" s="16">
        <f t="shared" si="31"/>
        <v>4.0695652173912551</v>
      </c>
      <c r="U103" s="16">
        <f t="shared" si="31"/>
        <v>8.1164872521245304</v>
      </c>
      <c r="V103" s="16">
        <f t="shared" si="31"/>
        <v>0</v>
      </c>
      <c r="W103" s="16">
        <f t="shared" si="31"/>
        <v>4.7537157773323848</v>
      </c>
      <c r="X103" s="16">
        <f t="shared" si="31"/>
        <v>0</v>
      </c>
      <c r="Y103" s="16">
        <f t="shared" si="31"/>
        <v>0</v>
      </c>
      <c r="Z103" s="16">
        <f t="shared" si="31"/>
        <v>18.256701868399674</v>
      </c>
      <c r="AA103" s="16">
        <f t="shared" si="31"/>
        <v>18.503511801957643</v>
      </c>
      <c r="AB103" s="16">
        <f t="shared" si="31"/>
        <v>3.3333333333333673E-2</v>
      </c>
      <c r="AC103" s="16">
        <f t="shared" si="31"/>
        <v>0</v>
      </c>
      <c r="AD103" s="16">
        <f t="shared" si="31"/>
        <v>0</v>
      </c>
      <c r="AE103" s="16">
        <f t="shared" si="31"/>
        <v>0</v>
      </c>
      <c r="AF103" s="16">
        <f t="shared" si="31"/>
        <v>0</v>
      </c>
      <c r="AG103" s="16">
        <f t="shared" si="31"/>
        <v>-142.30555555555586</v>
      </c>
      <c r="AH103" s="16">
        <f t="shared" si="31"/>
        <v>0</v>
      </c>
      <c r="AI103" s="16">
        <f t="shared" si="31"/>
        <v>0</v>
      </c>
      <c r="AJ103" s="17"/>
    </row>
    <row r="104" spans="1:36">
      <c r="B104" s="40" t="s">
        <v>117</v>
      </c>
      <c r="C104" s="36"/>
      <c r="D104" s="16"/>
      <c r="E104" s="16">
        <f>IFERROR(('[1]FEBRUARI 2019'!D$89/'[1]FEBRUARI 2019'!D$86)*E61,0)</f>
        <v>0</v>
      </c>
      <c r="F104" s="16">
        <f>IFERROR(('[1]FEBRUARI 2019'!E$89/'[1]FEBRUARI 2019'!E$86)*F61,0)</f>
        <v>0</v>
      </c>
      <c r="G104" s="16">
        <f>IFERROR(('[1]FEBRUARI 2019'!F$89/'[1]FEBRUARI 2019'!F$86)*G61,0)</f>
        <v>0</v>
      </c>
      <c r="H104" s="16">
        <f>IFERROR(('[1]FEBRUARI 2019'!G$89/'[1]FEBRUARI 2019'!G$86)*H61,0)</f>
        <v>0</v>
      </c>
      <c r="I104" s="16">
        <f>IFERROR(('[1]FEBRUARI 2019'!H$89/'[1]FEBRUARI 2019'!H$86)*I61,0)</f>
        <v>0</v>
      </c>
      <c r="J104" s="16">
        <f>IFERROR(('[1]FEBRUARI 2019'!I$89/'[1]FEBRUARI 2019'!I$86)*J61,0)</f>
        <v>0</v>
      </c>
      <c r="K104" s="16">
        <f>IFERROR(('[1]FEBRUARI 2019'!J$89/'[1]FEBRUARI 2019'!J$86)*K61,0)</f>
        <v>0</v>
      </c>
      <c r="L104" s="16">
        <f>IFERROR(('[1]FEBRUARI 2019'!K$89/'[1]FEBRUARI 2019'!K$86)*L61,0)</f>
        <v>0</v>
      </c>
      <c r="M104" s="16">
        <f>IFERROR(('[1]FEBRUARI 2019'!L$89/'[1]FEBRUARI 2019'!L$86)*M61,0)</f>
        <v>7.5981341864083376</v>
      </c>
      <c r="N104" s="16">
        <f>IFERROR(('[1]FEBRUARI 2019'!M$89/'[1]FEBRUARI 2019'!M$86)*N61,0)</f>
        <v>8.9354715204769182</v>
      </c>
      <c r="O104" s="16">
        <f>IFERROR(('[1]FEBRUARI 2019'!N$89/'[1]FEBRUARI 2019'!N$86)*O61,0)</f>
        <v>0</v>
      </c>
      <c r="P104" s="16">
        <f>IFERROR(('[1]FEBRUARI 2019'!O$89/'[1]FEBRUARI 2019'!O$86)*P61,0)</f>
        <v>4.881393263872166</v>
      </c>
      <c r="Q104" s="16">
        <f>IFERROR(('[1]FEBRUARI 2019'!P$89/'[1]FEBRUARI 2019'!P$86)*Q61,0)</f>
        <v>0</v>
      </c>
      <c r="R104" s="16">
        <f>IFERROR(('[1]FEBRUARI 2019'!Q$89/'[1]FEBRUARI 2019'!Q$86)*R61,0)</f>
        <v>0</v>
      </c>
      <c r="S104" s="16">
        <f>IFERROR(('[1]FEBRUARI 2019'!R$89/'[1]FEBRUARI 2019'!R$86)*S61,0)</f>
        <v>6.2611490683230668</v>
      </c>
      <c r="T104" s="16">
        <f>IFERROR(('[1]FEBRUARI 2019'!S$89/'[1]FEBRUARI 2019'!S$86)*T61,0)</f>
        <v>0</v>
      </c>
      <c r="U104" s="16">
        <f>IFERROR(('[1]FEBRUARI 2019'!T$89/'[1]FEBRUARI 2019'!T$86)*U61,0)</f>
        <v>0.34538243626061826</v>
      </c>
      <c r="V104" s="16">
        <f>IFERROR(('[1]FEBRUARI 2019'!U$89/'[1]FEBRUARI 2019'!U$86)*V61,0)</f>
        <v>0</v>
      </c>
      <c r="W104" s="16">
        <f>IFERROR(('[1]FEBRUARI 2019'!V$89/'[1]FEBRUARI 2019'!V$86)*W61,0)</f>
        <v>4.4180149335273864</v>
      </c>
      <c r="X104" s="16">
        <f>IFERROR(('[1]FEBRUARI 2019'!W$89/'[1]FEBRUARI 2019'!W$86)*X61,0)</f>
        <v>0</v>
      </c>
      <c r="Y104" s="16">
        <f>IFERROR(('[1]FEBRUARI 2019'!X$89/'[1]FEBRUARI 2019'!X$86)*Y61,0)</f>
        <v>0</v>
      </c>
      <c r="Z104" s="16">
        <f>IFERROR(('[1]FEBRUARI 2019'!Y$89/'[1]FEBRUARI 2019'!Y$86)*Z61,0)</f>
        <v>14.555645816409424</v>
      </c>
      <c r="AA104" s="16">
        <f>IFERROR(('[1]FEBRUARI 2019'!Z$89/'[1]FEBRUARI 2019'!Z$86)*AA61,0)</f>
        <v>10.281462291306987</v>
      </c>
      <c r="AB104" s="16">
        <f>IFERROR(('[1]FEBRUARI 2019'!AA$89/'[1]FEBRUARI 2019'!AA$86)*AB61,0)</f>
        <v>8.1940939108908978E-16</v>
      </c>
      <c r="AC104" s="16">
        <f>IFERROR(('[1]FEBRUARI 2019'!AB$89/'[1]FEBRUARI 2019'!AB$86)*AC61,0)</f>
        <v>0</v>
      </c>
      <c r="AD104" s="16">
        <f>IFERROR(('[1]FEBRUARI 2019'!AC$89/'[1]FEBRUARI 2019'!AC$86)*AD61,0)</f>
        <v>0</v>
      </c>
      <c r="AE104" s="16">
        <f>IFERROR(('[1]FEBRUARI 2019'!AD$89/'[1]FEBRUARI 2019'!AD$86)*AE61,0)</f>
        <v>0</v>
      </c>
      <c r="AF104" s="16">
        <f>IFERROR(('[1]FEBRUARI 2019'!AE$89/'[1]FEBRUARI 2019'!AE$86)*AF61,0)</f>
        <v>0</v>
      </c>
      <c r="AG104" s="16">
        <f>IFERROR(('[1]FEBRUARI 2019'!AF$89/'[1]FEBRUARI 2019'!AF$86)*AG61,0)</f>
        <v>0</v>
      </c>
      <c r="AH104" s="16">
        <f>IFERROR(('[1]FEBRUARI 2019'!AG$89/'[1]FEBRUARI 2019'!AG$86)*AH61,0)</f>
        <v>0</v>
      </c>
      <c r="AI104" s="16">
        <f>IFERROR(('[1]FEBRUARI 2019'!AH$89/'[1]FEBRUARI 2019'!AH$86)*AI61,0)</f>
        <v>0</v>
      </c>
      <c r="AJ104" s="17"/>
    </row>
    <row r="105" spans="1:36">
      <c r="B105" s="40" t="s">
        <v>118</v>
      </c>
      <c r="C105" s="36"/>
      <c r="D105" s="16"/>
      <c r="E105" s="16">
        <f>IFERROR('[1]FEBRUARI 2019'!D$91/'[1]FEBRUARI 2019'!D$86*E61,0)</f>
        <v>0</v>
      </c>
      <c r="F105" s="16">
        <f>IFERROR('[1]FEBRUARI 2019'!E$91/'[1]FEBRUARI 2019'!E$86*F61,0)</f>
        <v>0</v>
      </c>
      <c r="G105" s="16">
        <f>IFERROR('[1]FEBRUARI 2019'!F$91/'[1]FEBRUARI 2019'!F$86*G61,0)</f>
        <v>0</v>
      </c>
      <c r="H105" s="16">
        <f>IFERROR('[1]FEBRUARI 2019'!G$91/'[1]FEBRUARI 2019'!G$86*H61,0)</f>
        <v>0</v>
      </c>
      <c r="I105" s="16">
        <f>IFERROR('[1]FEBRUARI 2019'!H$91/'[1]FEBRUARI 2019'!H$86*I61,0)</f>
        <v>0</v>
      </c>
      <c r="J105" s="16">
        <f>IFERROR('[1]FEBRUARI 2019'!I$91/'[1]FEBRUARI 2019'!I$86*J61,0)</f>
        <v>0</v>
      </c>
      <c r="K105" s="16">
        <f>IFERROR('[1]FEBRUARI 2019'!J$91/'[1]FEBRUARI 2019'!J$86*K61,0)</f>
        <v>0</v>
      </c>
      <c r="L105" s="16">
        <f>IFERROR('[1]FEBRUARI 2019'!K$91/'[1]FEBRUARI 2019'!K$86*L61,0)</f>
        <v>4.954329004329133</v>
      </c>
      <c r="M105" s="16">
        <f>IFERROR('[1]FEBRUARI 2019'!L$91/'[1]FEBRUARI 2019'!L$86*M61,0)</f>
        <v>1.1939823620957821</v>
      </c>
      <c r="N105" s="16">
        <f>IFERROR('[1]FEBRUARI 2019'!M$91/'[1]FEBRUARI 2019'!M$86*N61,0)</f>
        <v>0</v>
      </c>
      <c r="O105" s="16">
        <f>IFERROR('[1]FEBRUARI 2019'!N$91/'[1]FEBRUARI 2019'!N$86*O61,0)</f>
        <v>0</v>
      </c>
      <c r="P105" s="16">
        <f>IFERROR('[1]FEBRUARI 2019'!O$91/'[1]FEBRUARI 2019'!O$86*P61,0)</f>
        <v>0.36358735158711702</v>
      </c>
      <c r="Q105" s="16">
        <f>IFERROR('[1]FEBRUARI 2019'!P$91/'[1]FEBRUARI 2019'!P$86*Q61,0)</f>
        <v>0</v>
      </c>
      <c r="R105" s="16">
        <f>IFERROR('[1]FEBRUARI 2019'!Q$91/'[1]FEBRUARI 2019'!Q$86*R61,0)</f>
        <v>0</v>
      </c>
      <c r="S105" s="16">
        <f>IFERROR('[1]FEBRUARI 2019'!R$91/'[1]FEBRUARI 2019'!R$86*S61,0)</f>
        <v>0.58416149068323786</v>
      </c>
      <c r="T105" s="16">
        <f>IFERROR('[1]FEBRUARI 2019'!S$91/'[1]FEBRUARI 2019'!S$86*T61,0)</f>
        <v>4.0695652173912551</v>
      </c>
      <c r="U105" s="16">
        <f>IFERROR('[1]FEBRUARI 2019'!T$91/'[1]FEBRUARI 2019'!T$86*U61,0)</f>
        <v>7.7711048158639118</v>
      </c>
      <c r="V105" s="16">
        <f>IFERROR('[1]FEBRUARI 2019'!U$91/'[1]FEBRUARI 2019'!U$86*V61,0)</f>
        <v>0</v>
      </c>
      <c r="W105" s="16">
        <f>IFERROR('[1]FEBRUARI 2019'!V$91/'[1]FEBRUARI 2019'!V$86*W61,0)</f>
        <v>0.33570084380499882</v>
      </c>
      <c r="X105" s="16">
        <f>IFERROR('[1]FEBRUARI 2019'!W$91/'[1]FEBRUARI 2019'!W$86*X61,0)</f>
        <v>0</v>
      </c>
      <c r="Y105" s="16">
        <f>IFERROR('[1]FEBRUARI 2019'!X$91/'[1]FEBRUARI 2019'!X$86*Y61,0)</f>
        <v>0</v>
      </c>
      <c r="Z105" s="16">
        <f>IFERROR('[1]FEBRUARI 2019'!Y$91/'[1]FEBRUARI 2019'!Y$86*Z61,0)</f>
        <v>3.7010560519902516</v>
      </c>
      <c r="AA105" s="16">
        <f>IFERROR('[1]FEBRUARI 2019'!Z$91/'[1]FEBRUARI 2019'!Z$86*AA61,0)</f>
        <v>8.2220495106506561</v>
      </c>
      <c r="AB105" s="16">
        <f>IFERROR('[1]FEBRUARI 2019'!AA$91/'[1]FEBRUARI 2019'!AA$86*AB61,0)</f>
        <v>3.3333333333332854E-2</v>
      </c>
      <c r="AC105" s="16">
        <f>IFERROR('[1]FEBRUARI 2019'!AB$91/'[1]FEBRUARI 2019'!AB$86*AC61,0)</f>
        <v>0</v>
      </c>
      <c r="AD105" s="16">
        <f>IFERROR('[1]FEBRUARI 2019'!AC$91/'[1]FEBRUARI 2019'!AC$86*AD61,0)</f>
        <v>0</v>
      </c>
      <c r="AE105" s="16">
        <f>IFERROR('[1]FEBRUARI 2019'!AD$91/'[1]FEBRUARI 2019'!AD$86*AE61,0)</f>
        <v>0</v>
      </c>
      <c r="AF105" s="16">
        <f>IFERROR('[1]FEBRUARI 2019'!AE$91/'[1]FEBRUARI 2019'!AE$86*AF61,0)</f>
        <v>0</v>
      </c>
      <c r="AG105" s="16">
        <f>IFERROR('[1]FEBRUARI 2019'!AF$91/'[1]FEBRUARI 2019'!AF$86*AG61,0)</f>
        <v>-142.30555555555586</v>
      </c>
      <c r="AH105" s="16">
        <f>IFERROR('[1]FEBRUARI 2019'!AG$91/'[1]FEBRUARI 2019'!AG$86*AH61,0)</f>
        <v>0</v>
      </c>
      <c r="AI105" s="16">
        <f>IFERROR('[1]FEBRUARI 2019'!AH$91/'[1]FEBRUARI 2019'!AH$86*AI61,0)</f>
        <v>0</v>
      </c>
      <c r="AJ105" s="17"/>
    </row>
    <row r="106" spans="1:36">
      <c r="B106" s="40" t="s">
        <v>119</v>
      </c>
      <c r="C106" s="36"/>
      <c r="D106" s="16"/>
      <c r="E106" s="16">
        <f>IFERROR('[1]FEBRUARI 2019'!D$876/'[1]FEBRUARI 2019'!D$86*E61,0)</f>
        <v>0</v>
      </c>
      <c r="F106" s="16">
        <f>IFERROR('[1]FEBRUARI 2019'!E$876/'[1]FEBRUARI 2019'!E$86*F61,0)</f>
        <v>0</v>
      </c>
      <c r="G106" s="16">
        <f>IFERROR('[1]FEBRUARI 2019'!F$876/'[1]FEBRUARI 2019'!F$86*G61,0)</f>
        <v>0</v>
      </c>
      <c r="H106" s="16">
        <f>IFERROR('[1]FEBRUARI 2019'!G$876/'[1]FEBRUARI 2019'!G$86*H61,0)</f>
        <v>0</v>
      </c>
      <c r="I106" s="16">
        <f>IFERROR('[1]FEBRUARI 2019'!H$876/'[1]FEBRUARI 2019'!H$86*I61,0)</f>
        <v>0</v>
      </c>
      <c r="J106" s="16">
        <f>IFERROR('[1]FEBRUARI 2019'!I$876/'[1]FEBRUARI 2019'!I$86*J61,0)</f>
        <v>0</v>
      </c>
      <c r="K106" s="16">
        <f>IFERROR('[1]FEBRUARI 2019'!J$876/'[1]FEBRUARI 2019'!J$86*K61,0)</f>
        <v>0</v>
      </c>
      <c r="L106" s="16">
        <f>IFERROR('[1]FEBRUARI 2019'!K$876/'[1]FEBRUARI 2019'!K$86*L61,0)</f>
        <v>0</v>
      </c>
      <c r="M106" s="16">
        <f>IFERROR('[1]FEBRUARI 2019'!L$876/'[1]FEBRUARI 2019'!L$86*M61,0)</f>
        <v>0</v>
      </c>
      <c r="N106" s="16">
        <f>IFERROR('[1]FEBRUARI 2019'!M$876/'[1]FEBRUARI 2019'!M$86*N61,0)</f>
        <v>0</v>
      </c>
      <c r="O106" s="16">
        <f>IFERROR('[1]FEBRUARI 2019'!N$876/'[1]FEBRUARI 2019'!N$86*O61,0)</f>
        <v>0</v>
      </c>
      <c r="P106" s="16">
        <f>IFERROR('[1]FEBRUARI 2019'!O$876/'[1]FEBRUARI 2019'!O$86*P61,0)</f>
        <v>0</v>
      </c>
      <c r="Q106" s="16">
        <f>IFERROR('[1]FEBRUARI 2019'!P$876/'[1]FEBRUARI 2019'!P$86*Q61,0)</f>
        <v>0</v>
      </c>
      <c r="R106" s="16">
        <f>IFERROR('[1]FEBRUARI 2019'!Q$876/'[1]FEBRUARI 2019'!Q$86*R61,0)</f>
        <v>0</v>
      </c>
      <c r="S106" s="16">
        <f>IFERROR('[1]FEBRUARI 2019'!R$876/'[1]FEBRUARI 2019'!R$86*S61,0)</f>
        <v>0</v>
      </c>
      <c r="T106" s="16">
        <f>IFERROR('[1]FEBRUARI 2019'!S$876/'[1]FEBRUARI 2019'!S$86*T61,0)</f>
        <v>0</v>
      </c>
      <c r="U106" s="16">
        <f>IFERROR('[1]FEBRUARI 2019'!T$876/'[1]FEBRUARI 2019'!T$86*U61,0)</f>
        <v>0</v>
      </c>
      <c r="V106" s="16">
        <f>IFERROR('[1]FEBRUARI 2019'!U$876/'[1]FEBRUARI 2019'!U$86*V61,0)</f>
        <v>0</v>
      </c>
      <c r="W106" s="16">
        <f>IFERROR('[1]FEBRUARI 2019'!V$876/'[1]FEBRUARI 2019'!V$86*W61,0)</f>
        <v>0</v>
      </c>
      <c r="X106" s="16">
        <f>IFERROR('[1]FEBRUARI 2019'!W$876/'[1]FEBRUARI 2019'!W$86*X61,0)</f>
        <v>0</v>
      </c>
      <c r="Y106" s="16">
        <f>IFERROR('[1]FEBRUARI 2019'!X$876/'[1]FEBRUARI 2019'!X$86*Y61,0)</f>
        <v>0</v>
      </c>
      <c r="Z106" s="16">
        <f>IFERROR('[1]FEBRUARI 2019'!Y$876/'[1]FEBRUARI 2019'!Y$86*Z61,0)</f>
        <v>0</v>
      </c>
      <c r="AA106" s="16">
        <f>IFERROR('[1]FEBRUARI 2019'!Z$876/'[1]FEBRUARI 2019'!Z$86*AA61,0)</f>
        <v>0</v>
      </c>
      <c r="AB106" s="16">
        <f>IFERROR('[1]FEBRUARI 2019'!AA$876/'[1]FEBRUARI 2019'!AA$86*AB61,0)</f>
        <v>0</v>
      </c>
      <c r="AC106" s="16">
        <f>IFERROR('[1]FEBRUARI 2019'!AB$876/'[1]FEBRUARI 2019'!AB$86*AC61,0)</f>
        <v>0</v>
      </c>
      <c r="AD106" s="16">
        <f>IFERROR('[1]FEBRUARI 2019'!AC$876/'[1]FEBRUARI 2019'!AC$86*AD61,0)</f>
        <v>0</v>
      </c>
      <c r="AE106" s="16">
        <f>IFERROR('[1]FEBRUARI 2019'!AD$876/'[1]FEBRUARI 2019'!AD$86*AE61,0)</f>
        <v>0</v>
      </c>
      <c r="AF106" s="16">
        <f>IFERROR('[1]FEBRUARI 2019'!AE$876/'[1]FEBRUARI 2019'!AE$86*AF61,0)</f>
        <v>0</v>
      </c>
      <c r="AG106" s="16">
        <f>IFERROR('[1]FEBRUARI 2019'!AF$876/'[1]FEBRUARI 2019'!AF$86*AG61,0)</f>
        <v>0</v>
      </c>
      <c r="AH106" s="16">
        <f>IFERROR('[1]FEBRUARI 2019'!AG$876/'[1]FEBRUARI 2019'!AG$86*AH61,0)</f>
        <v>0</v>
      </c>
      <c r="AI106" s="16">
        <f>IFERROR('[1]FEBRUARI 2019'!AH$876/'[1]FEBRUARI 2019'!AH$86*AI61,0)</f>
        <v>0</v>
      </c>
      <c r="AJ106" s="17"/>
    </row>
    <row r="107" spans="1:36">
      <c r="B107" s="19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19"/>
    </row>
    <row r="108" spans="1:36">
      <c r="B108" s="19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19"/>
    </row>
    <row r="109" spans="1:36">
      <c r="B109" s="19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19"/>
    </row>
    <row r="110" spans="1:36">
      <c r="B110" s="19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19"/>
    </row>
    <row r="111" spans="1:36">
      <c r="B111" s="19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19"/>
    </row>
    <row r="112" spans="1:36">
      <c r="B112" s="19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19"/>
    </row>
    <row r="113" spans="2:36">
      <c r="B113" s="19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19"/>
    </row>
    <row r="114" spans="2:36">
      <c r="B114" s="19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19"/>
    </row>
    <row r="115" spans="2:36">
      <c r="B115" s="19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19"/>
    </row>
    <row r="116" spans="2:36">
      <c r="B116" s="19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19"/>
    </row>
    <row r="117" spans="2:36">
      <c r="B117" s="19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19"/>
    </row>
    <row r="118" spans="2:36">
      <c r="B118" s="19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19"/>
    </row>
    <row r="119" spans="2:36">
      <c r="B119" s="19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19"/>
    </row>
    <row r="120" spans="2:36">
      <c r="B120" s="19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19"/>
    </row>
    <row r="121" spans="2:36">
      <c r="B121" s="19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19"/>
    </row>
    <row r="122" spans="2:36">
      <c r="B122" s="19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19"/>
    </row>
    <row r="123" spans="2:36">
      <c r="B123" s="19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19"/>
    </row>
    <row r="124" spans="2:36">
      <c r="B124" s="19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19"/>
    </row>
    <row r="125" spans="2:36">
      <c r="B125" s="19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19"/>
    </row>
    <row r="126" spans="2:36">
      <c r="B126" s="19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19"/>
    </row>
    <row r="127" spans="2:36">
      <c r="B127" s="19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19"/>
    </row>
    <row r="128" spans="2:36">
      <c r="B128" s="19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19"/>
    </row>
    <row r="129" spans="2:36">
      <c r="B129" s="19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19"/>
    </row>
    <row r="130" spans="2:36">
      <c r="B130" s="19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19"/>
    </row>
    <row r="131" spans="2:36">
      <c r="B131" s="19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19"/>
    </row>
    <row r="132" spans="2:36">
      <c r="B132" s="19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19"/>
    </row>
    <row r="135" spans="2:36">
      <c r="B135" s="24" t="s">
        <v>36</v>
      </c>
    </row>
    <row r="136" spans="2:36">
      <c r="B136" s="13"/>
    </row>
    <row r="137" spans="2:36">
      <c r="B137" s="25"/>
      <c r="C137" s="26" t="s">
        <v>19</v>
      </c>
      <c r="D137" s="26">
        <v>31</v>
      </c>
      <c r="E137" s="26">
        <v>1</v>
      </c>
      <c r="F137" s="26">
        <v>2</v>
      </c>
      <c r="G137" s="26">
        <v>3</v>
      </c>
      <c r="H137" s="26">
        <v>4</v>
      </c>
      <c r="I137" s="26">
        <v>5</v>
      </c>
      <c r="J137" s="26">
        <v>6</v>
      </c>
      <c r="K137" s="26">
        <v>7</v>
      </c>
      <c r="L137" s="26">
        <v>8</v>
      </c>
      <c r="M137" s="26">
        <v>9</v>
      </c>
      <c r="N137" s="26">
        <v>10</v>
      </c>
      <c r="O137" s="26">
        <v>11</v>
      </c>
      <c r="P137" s="26">
        <v>12</v>
      </c>
      <c r="Q137" s="26">
        <v>13</v>
      </c>
      <c r="R137" s="26">
        <v>14</v>
      </c>
      <c r="S137" s="26">
        <v>15</v>
      </c>
      <c r="T137" s="26">
        <v>16</v>
      </c>
      <c r="U137" s="26">
        <v>17</v>
      </c>
      <c r="V137" s="26">
        <v>18</v>
      </c>
      <c r="W137" s="26">
        <v>19</v>
      </c>
      <c r="X137" s="26">
        <v>20</v>
      </c>
      <c r="Y137" s="26">
        <v>21</v>
      </c>
      <c r="Z137" s="26">
        <v>22</v>
      </c>
      <c r="AA137" s="26">
        <v>23</v>
      </c>
      <c r="AB137" s="26">
        <v>24</v>
      </c>
      <c r="AC137" s="26">
        <v>25</v>
      </c>
      <c r="AD137" s="26">
        <v>26</v>
      </c>
      <c r="AE137" s="26">
        <v>27</v>
      </c>
      <c r="AF137" s="26">
        <v>28</v>
      </c>
      <c r="AG137" s="26">
        <v>29</v>
      </c>
      <c r="AH137" s="26">
        <v>30</v>
      </c>
      <c r="AI137" s="26">
        <v>31</v>
      </c>
      <c r="AJ137" s="26" t="s">
        <v>32</v>
      </c>
    </row>
    <row r="138" spans="2:36">
      <c r="B138" s="15" t="s">
        <v>113</v>
      </c>
      <c r="C138" s="21"/>
      <c r="D138" s="21"/>
      <c r="E138" s="16">
        <f>SUM(E53:E56)</f>
        <v>0</v>
      </c>
      <c r="F138" s="16">
        <f t="shared" ref="F138:AI138" si="32">SUM(F53:F56)</f>
        <v>95</v>
      </c>
      <c r="G138" s="16">
        <f t="shared" si="32"/>
        <v>69</v>
      </c>
      <c r="H138" s="16">
        <f t="shared" si="32"/>
        <v>126</v>
      </c>
      <c r="I138" s="16">
        <f t="shared" si="32"/>
        <v>153</v>
      </c>
      <c r="J138" s="16">
        <f t="shared" si="32"/>
        <v>114</v>
      </c>
      <c r="K138" s="16">
        <f t="shared" si="32"/>
        <v>0</v>
      </c>
      <c r="L138" s="16">
        <f t="shared" si="32"/>
        <v>31</v>
      </c>
      <c r="M138" s="16">
        <f t="shared" si="32"/>
        <v>242</v>
      </c>
      <c r="N138" s="16">
        <f t="shared" si="32"/>
        <v>162</v>
      </c>
      <c r="O138" s="16">
        <f t="shared" si="32"/>
        <v>142</v>
      </c>
      <c r="P138" s="16">
        <f t="shared" si="32"/>
        <v>117</v>
      </c>
      <c r="Q138" s="16">
        <f t="shared" si="32"/>
        <v>0</v>
      </c>
      <c r="R138" s="16">
        <f t="shared" si="32"/>
        <v>0</v>
      </c>
      <c r="S138" s="16">
        <f t="shared" si="32"/>
        <v>128</v>
      </c>
      <c r="T138" s="16">
        <f t="shared" si="32"/>
        <v>205</v>
      </c>
      <c r="U138" s="16">
        <f t="shared" si="32"/>
        <v>208</v>
      </c>
      <c r="V138" s="16">
        <f t="shared" si="32"/>
        <v>209</v>
      </c>
      <c r="W138" s="16">
        <f t="shared" si="32"/>
        <v>57</v>
      </c>
      <c r="X138" s="16">
        <f t="shared" si="32"/>
        <v>0</v>
      </c>
      <c r="Y138" s="16">
        <f t="shared" si="32"/>
        <v>0</v>
      </c>
      <c r="Z138" s="16">
        <f t="shared" si="32"/>
        <v>40</v>
      </c>
      <c r="AA138" s="16">
        <f t="shared" si="32"/>
        <v>253</v>
      </c>
      <c r="AB138" s="16">
        <f t="shared" si="32"/>
        <v>99</v>
      </c>
      <c r="AC138" s="16">
        <f t="shared" si="32"/>
        <v>216</v>
      </c>
      <c r="AD138" s="16">
        <f t="shared" si="32"/>
        <v>248</v>
      </c>
      <c r="AE138" s="16">
        <f t="shared" si="32"/>
        <v>0</v>
      </c>
      <c r="AF138" s="16">
        <f t="shared" si="32"/>
        <v>0</v>
      </c>
      <c r="AG138" s="16">
        <f t="shared" si="32"/>
        <v>168</v>
      </c>
      <c r="AH138" s="16">
        <f t="shared" si="32"/>
        <v>129</v>
      </c>
      <c r="AI138" s="16">
        <f t="shared" si="32"/>
        <v>0</v>
      </c>
      <c r="AJ138" s="21"/>
    </row>
    <row r="139" spans="2:36">
      <c r="B139" s="15" t="s">
        <v>80</v>
      </c>
      <c r="C139" s="21"/>
      <c r="D139" s="21"/>
      <c r="E139" s="16">
        <f>E86+E97</f>
        <v>0</v>
      </c>
      <c r="F139" s="16">
        <f t="shared" ref="F139:AI139" si="33">F86+F97</f>
        <v>101</v>
      </c>
      <c r="G139" s="16">
        <f t="shared" si="33"/>
        <v>183</v>
      </c>
      <c r="H139" s="16">
        <f t="shared" si="33"/>
        <v>237</v>
      </c>
      <c r="I139" s="16">
        <f t="shared" si="33"/>
        <v>203</v>
      </c>
      <c r="J139" s="16">
        <f t="shared" si="33"/>
        <v>206</v>
      </c>
      <c r="K139" s="16">
        <f t="shared" si="33"/>
        <v>0</v>
      </c>
      <c r="L139" s="16">
        <f t="shared" si="33"/>
        <v>28.045670995670868</v>
      </c>
      <c r="M139" s="16">
        <f t="shared" si="33"/>
        <v>202.20788345149589</v>
      </c>
      <c r="N139" s="16">
        <f t="shared" si="33"/>
        <v>205.06452847952309</v>
      </c>
      <c r="O139" s="16">
        <f t="shared" si="33"/>
        <v>282</v>
      </c>
      <c r="P139" s="16">
        <f t="shared" si="33"/>
        <v>169.75501938454073</v>
      </c>
      <c r="Q139" s="16">
        <f t="shared" si="33"/>
        <v>0</v>
      </c>
      <c r="R139" s="16">
        <f t="shared" si="33"/>
        <v>0</v>
      </c>
      <c r="S139" s="16">
        <f t="shared" si="33"/>
        <v>233.15468944099371</v>
      </c>
      <c r="T139" s="16">
        <f t="shared" si="33"/>
        <v>298.93043478260876</v>
      </c>
      <c r="U139" s="16">
        <f t="shared" si="33"/>
        <v>298.88351274787544</v>
      </c>
      <c r="V139" s="16">
        <f t="shared" si="33"/>
        <v>336</v>
      </c>
      <c r="W139" s="16">
        <f t="shared" si="33"/>
        <v>126.24628422266761</v>
      </c>
      <c r="X139" s="16">
        <f t="shared" si="33"/>
        <v>0</v>
      </c>
      <c r="Y139" s="16">
        <f t="shared" si="33"/>
        <v>0</v>
      </c>
      <c r="Z139" s="16">
        <f t="shared" si="33"/>
        <v>114.74329813160033</v>
      </c>
      <c r="AA139" s="16">
        <f t="shared" si="33"/>
        <v>331.49648819804236</v>
      </c>
      <c r="AB139" s="16">
        <f t="shared" si="33"/>
        <v>194.96666666666667</v>
      </c>
      <c r="AC139" s="16">
        <f t="shared" si="33"/>
        <v>244</v>
      </c>
      <c r="AD139" s="16">
        <f t="shared" si="33"/>
        <v>15</v>
      </c>
      <c r="AE139" s="16">
        <f t="shared" si="33"/>
        <v>0</v>
      </c>
      <c r="AF139" s="16">
        <f t="shared" si="33"/>
        <v>0</v>
      </c>
      <c r="AG139" s="16">
        <f t="shared" si="33"/>
        <v>231.30555555555588</v>
      </c>
      <c r="AH139" s="16">
        <f t="shared" si="33"/>
        <v>164</v>
      </c>
      <c r="AI139" s="16">
        <f t="shared" si="33"/>
        <v>0</v>
      </c>
      <c r="AJ139" s="21">
        <f>SUM(E139:P139)</f>
        <v>1817.0731023112305</v>
      </c>
    </row>
    <row r="140" spans="2:36">
      <c r="B140" s="15" t="s">
        <v>81</v>
      </c>
      <c r="C140" s="21"/>
      <c r="D140" s="21"/>
      <c r="E140" s="16">
        <f>E92+E100</f>
        <v>0</v>
      </c>
      <c r="F140" s="16">
        <f t="shared" ref="F140:AI140" si="34">F92+F100</f>
        <v>76</v>
      </c>
      <c r="G140" s="16">
        <f t="shared" si="34"/>
        <v>106</v>
      </c>
      <c r="H140" s="16">
        <f t="shared" si="34"/>
        <v>95</v>
      </c>
      <c r="I140" s="16">
        <f t="shared" si="34"/>
        <v>87</v>
      </c>
      <c r="J140" s="16">
        <f t="shared" si="34"/>
        <v>84</v>
      </c>
      <c r="K140" s="16">
        <f t="shared" si="34"/>
        <v>0</v>
      </c>
      <c r="L140" s="16">
        <f t="shared" si="34"/>
        <v>10.954329004329132</v>
      </c>
      <c r="M140" s="16">
        <f t="shared" si="34"/>
        <v>202.79211654850411</v>
      </c>
      <c r="N140" s="16">
        <f t="shared" si="34"/>
        <v>123.93547152047692</v>
      </c>
      <c r="O140" s="16">
        <f t="shared" si="34"/>
        <v>84</v>
      </c>
      <c r="P140" s="16">
        <f t="shared" si="34"/>
        <v>95.244980615459284</v>
      </c>
      <c r="Q140" s="16">
        <f t="shared" si="34"/>
        <v>0</v>
      </c>
      <c r="R140" s="16">
        <f t="shared" si="34"/>
        <v>0</v>
      </c>
      <c r="S140" s="16">
        <f t="shared" si="34"/>
        <v>29.845310559006304</v>
      </c>
      <c r="T140" s="16">
        <f t="shared" si="34"/>
        <v>127.06956521739126</v>
      </c>
      <c r="U140" s="16">
        <f t="shared" si="34"/>
        <v>88.116487252124529</v>
      </c>
      <c r="V140" s="16">
        <f t="shared" si="34"/>
        <v>50</v>
      </c>
      <c r="W140" s="16">
        <f t="shared" si="34"/>
        <v>57.753715777332388</v>
      </c>
      <c r="X140" s="16">
        <f t="shared" si="34"/>
        <v>0</v>
      </c>
      <c r="Y140" s="16">
        <f t="shared" si="34"/>
        <v>0</v>
      </c>
      <c r="Z140" s="16">
        <f t="shared" si="34"/>
        <v>36.256701868399674</v>
      </c>
      <c r="AA140" s="16">
        <f t="shared" si="34"/>
        <v>80.503511801957643</v>
      </c>
      <c r="AB140" s="16">
        <f t="shared" si="34"/>
        <v>81.033333333333331</v>
      </c>
      <c r="AC140" s="16">
        <f t="shared" si="34"/>
        <v>71</v>
      </c>
      <c r="AD140" s="16">
        <f t="shared" si="34"/>
        <v>97</v>
      </c>
      <c r="AE140" s="16">
        <f t="shared" si="34"/>
        <v>0</v>
      </c>
      <c r="AF140" s="16">
        <f t="shared" si="34"/>
        <v>0</v>
      </c>
      <c r="AG140" s="16">
        <f t="shared" si="34"/>
        <v>-62.305555555555856</v>
      </c>
      <c r="AH140" s="16">
        <f t="shared" si="34"/>
        <v>104</v>
      </c>
      <c r="AI140" s="16">
        <f t="shared" si="34"/>
        <v>0</v>
      </c>
      <c r="AJ140" s="21">
        <f t="shared" ref="AJ140:AJ142" si="35">SUM(E140:P140)</f>
        <v>964.92689768876937</v>
      </c>
    </row>
    <row r="141" spans="2:36" outlineLevel="1">
      <c r="B141" s="18" t="s">
        <v>82</v>
      </c>
      <c r="C141" s="21"/>
      <c r="D141" s="21"/>
      <c r="E141" s="16">
        <f>E101+E93</f>
        <v>0</v>
      </c>
      <c r="F141" s="16">
        <f t="shared" ref="F141:AI141" si="36">F101+F93</f>
        <v>1</v>
      </c>
      <c r="G141" s="16">
        <f t="shared" si="36"/>
        <v>43</v>
      </c>
      <c r="H141" s="16">
        <f t="shared" si="36"/>
        <v>55</v>
      </c>
      <c r="I141" s="16">
        <f t="shared" si="36"/>
        <v>42</v>
      </c>
      <c r="J141" s="16">
        <f t="shared" si="36"/>
        <v>10</v>
      </c>
      <c r="K141" s="16">
        <f t="shared" si="36"/>
        <v>0</v>
      </c>
      <c r="L141" s="16">
        <f t="shared" si="36"/>
        <v>2</v>
      </c>
      <c r="M141" s="16">
        <f t="shared" si="36"/>
        <v>140</v>
      </c>
      <c r="N141" s="16">
        <f t="shared" si="36"/>
        <v>31</v>
      </c>
      <c r="O141" s="16">
        <f t="shared" si="36"/>
        <v>41</v>
      </c>
      <c r="P141" s="16">
        <f t="shared" si="36"/>
        <v>37</v>
      </c>
      <c r="Q141" s="16">
        <f t="shared" si="36"/>
        <v>0</v>
      </c>
      <c r="R141" s="16">
        <f t="shared" si="36"/>
        <v>0</v>
      </c>
      <c r="S141" s="16">
        <f t="shared" si="36"/>
        <v>11</v>
      </c>
      <c r="T141" s="16">
        <f t="shared" si="36"/>
        <v>44</v>
      </c>
      <c r="U141" s="16">
        <f t="shared" si="36"/>
        <v>34</v>
      </c>
      <c r="V141" s="16">
        <f t="shared" si="36"/>
        <v>9</v>
      </c>
      <c r="W141" s="16">
        <f t="shared" si="36"/>
        <v>18</v>
      </c>
      <c r="X141" s="16">
        <f t="shared" si="36"/>
        <v>0</v>
      </c>
      <c r="Y141" s="16">
        <f t="shared" si="36"/>
        <v>0</v>
      </c>
      <c r="Z141" s="16">
        <f t="shared" si="36"/>
        <v>10</v>
      </c>
      <c r="AA141" s="16">
        <f t="shared" si="36"/>
        <v>30</v>
      </c>
      <c r="AB141" s="16">
        <f t="shared" si="36"/>
        <v>41</v>
      </c>
      <c r="AC141" s="16">
        <f t="shared" si="36"/>
        <v>0</v>
      </c>
      <c r="AD141" s="16">
        <f t="shared" si="36"/>
        <v>0</v>
      </c>
      <c r="AE141" s="16">
        <f t="shared" si="36"/>
        <v>0</v>
      </c>
      <c r="AF141" s="16">
        <f t="shared" si="36"/>
        <v>0</v>
      </c>
      <c r="AG141" s="16">
        <f t="shared" si="36"/>
        <v>0</v>
      </c>
      <c r="AH141" s="16">
        <f t="shared" si="36"/>
        <v>6</v>
      </c>
      <c r="AI141" s="16">
        <f t="shared" si="36"/>
        <v>0</v>
      </c>
      <c r="AJ141" s="21">
        <f t="shared" si="35"/>
        <v>402</v>
      </c>
    </row>
    <row r="142" spans="2:36" outlineLevel="1">
      <c r="B142" s="18" t="s">
        <v>84</v>
      </c>
      <c r="C142" s="21"/>
      <c r="D142" s="21"/>
      <c r="E142" s="16">
        <f>E102+E92</f>
        <v>0</v>
      </c>
      <c r="F142" s="16">
        <f t="shared" ref="F142:AI142" si="37">F102+F92</f>
        <v>75</v>
      </c>
      <c r="G142" s="16">
        <f t="shared" si="37"/>
        <v>97</v>
      </c>
      <c r="H142" s="16">
        <f t="shared" si="37"/>
        <v>80</v>
      </c>
      <c r="I142" s="16">
        <f t="shared" si="37"/>
        <v>81</v>
      </c>
      <c r="J142" s="16">
        <f t="shared" si="37"/>
        <v>84</v>
      </c>
      <c r="K142" s="16">
        <f t="shared" si="37"/>
        <v>0</v>
      </c>
      <c r="L142" s="16">
        <f t="shared" si="37"/>
        <v>5</v>
      </c>
      <c r="M142" s="16">
        <f t="shared" si="37"/>
        <v>103</v>
      </c>
      <c r="N142" s="16">
        <f t="shared" si="37"/>
        <v>109</v>
      </c>
      <c r="O142" s="16">
        <f t="shared" si="37"/>
        <v>68</v>
      </c>
      <c r="P142" s="16">
        <f t="shared" si="37"/>
        <v>85</v>
      </c>
      <c r="Q142" s="16">
        <f t="shared" si="37"/>
        <v>0</v>
      </c>
      <c r="R142" s="16">
        <f t="shared" si="37"/>
        <v>0</v>
      </c>
      <c r="S142" s="16">
        <f t="shared" si="37"/>
        <v>18</v>
      </c>
      <c r="T142" s="16">
        <f t="shared" si="37"/>
        <v>111</v>
      </c>
      <c r="U142" s="16">
        <f t="shared" si="37"/>
        <v>69</v>
      </c>
      <c r="V142" s="16">
        <f t="shared" si="37"/>
        <v>50</v>
      </c>
      <c r="W142" s="16">
        <f t="shared" si="37"/>
        <v>47</v>
      </c>
      <c r="X142" s="16">
        <f t="shared" si="37"/>
        <v>0</v>
      </c>
      <c r="Y142" s="16">
        <f t="shared" si="37"/>
        <v>0</v>
      </c>
      <c r="Z142" s="16">
        <f t="shared" si="37"/>
        <v>18</v>
      </c>
      <c r="AA142" s="16">
        <f t="shared" si="37"/>
        <v>62</v>
      </c>
      <c r="AB142" s="16">
        <f t="shared" si="37"/>
        <v>65</v>
      </c>
      <c r="AC142" s="16">
        <f t="shared" si="37"/>
        <v>71</v>
      </c>
      <c r="AD142" s="16">
        <f t="shared" si="37"/>
        <v>97</v>
      </c>
      <c r="AE142" s="16">
        <f t="shared" si="37"/>
        <v>0</v>
      </c>
      <c r="AF142" s="16">
        <f t="shared" si="37"/>
        <v>0</v>
      </c>
      <c r="AG142" s="16">
        <f t="shared" si="37"/>
        <v>80</v>
      </c>
      <c r="AH142" s="16">
        <f t="shared" si="37"/>
        <v>104</v>
      </c>
      <c r="AI142" s="16">
        <f t="shared" si="37"/>
        <v>0</v>
      </c>
      <c r="AJ142" s="21">
        <f t="shared" si="35"/>
        <v>787</v>
      </c>
    </row>
    <row r="143" spans="2:36">
      <c r="B143" s="15" t="s">
        <v>138</v>
      </c>
      <c r="C143" s="21"/>
      <c r="D143" s="21"/>
      <c r="E143" s="73">
        <f>IFERROR((E139/(E139+E140))*E138,0)</f>
        <v>0</v>
      </c>
      <c r="F143" s="73">
        <f t="shared" ref="F143:AI143" si="38">IFERROR((F139/(F139+F140))*F138,0)</f>
        <v>54.209039548022595</v>
      </c>
      <c r="G143" s="73">
        <f t="shared" si="38"/>
        <v>43.692041522491351</v>
      </c>
      <c r="H143" s="73">
        <f t="shared" si="38"/>
        <v>89.945783132530124</v>
      </c>
      <c r="I143" s="73">
        <f t="shared" si="38"/>
        <v>107.1</v>
      </c>
      <c r="J143" s="73">
        <f t="shared" si="38"/>
        <v>80.979310344827582</v>
      </c>
      <c r="K143" s="73">
        <f t="shared" si="38"/>
        <v>0</v>
      </c>
      <c r="L143" s="73">
        <f t="shared" si="38"/>
        <v>22.292712842712742</v>
      </c>
      <c r="M143" s="73">
        <f t="shared" si="38"/>
        <v>120.82545134632593</v>
      </c>
      <c r="N143" s="73">
        <f t="shared" si="38"/>
        <v>100.97402314189283</v>
      </c>
      <c r="O143" s="73">
        <f t="shared" si="38"/>
        <v>109.40983606557377</v>
      </c>
      <c r="P143" s="73">
        <f t="shared" si="38"/>
        <v>74.948442520721755</v>
      </c>
      <c r="Q143" s="73">
        <f t="shared" si="38"/>
        <v>0</v>
      </c>
      <c r="R143" s="73">
        <f t="shared" si="38"/>
        <v>0</v>
      </c>
      <c r="S143" s="73">
        <f t="shared" si="38"/>
        <v>113.47452565949503</v>
      </c>
      <c r="T143" s="73">
        <f t="shared" si="38"/>
        <v>143.85150030618496</v>
      </c>
      <c r="U143" s="73">
        <f t="shared" si="38"/>
        <v>160.64023424175218</v>
      </c>
      <c r="V143" s="73">
        <f t="shared" si="38"/>
        <v>181.92746113989637</v>
      </c>
      <c r="W143" s="73">
        <f t="shared" si="38"/>
        <v>39.108903264630726</v>
      </c>
      <c r="X143" s="73">
        <f t="shared" si="38"/>
        <v>0</v>
      </c>
      <c r="Y143" s="73">
        <f t="shared" si="38"/>
        <v>0</v>
      </c>
      <c r="Z143" s="73">
        <f t="shared" si="38"/>
        <v>30.395575664000084</v>
      </c>
      <c r="AA143" s="73">
        <f t="shared" si="38"/>
        <v>203.56459105365224</v>
      </c>
      <c r="AB143" s="73">
        <f t="shared" si="38"/>
        <v>69.93369565217391</v>
      </c>
      <c r="AC143" s="73">
        <f t="shared" si="38"/>
        <v>167.31428571428572</v>
      </c>
      <c r="AD143" s="73">
        <f t="shared" si="38"/>
        <v>33.214285714285715</v>
      </c>
      <c r="AE143" s="73">
        <f t="shared" si="38"/>
        <v>0</v>
      </c>
      <c r="AF143" s="73">
        <f t="shared" si="38"/>
        <v>0</v>
      </c>
      <c r="AG143" s="73">
        <f t="shared" si="38"/>
        <v>229.93688362919161</v>
      </c>
      <c r="AH143" s="73">
        <f t="shared" si="38"/>
        <v>78.940298507462686</v>
      </c>
      <c r="AI143" s="73">
        <f t="shared" si="38"/>
        <v>0</v>
      </c>
      <c r="AJ143" s="21">
        <f>SUM(E143:P143)</f>
        <v>804.37664046509872</v>
      </c>
    </row>
    <row r="144" spans="2:36">
      <c r="B144" s="15" t="s">
        <v>139</v>
      </c>
      <c r="C144" s="21"/>
      <c r="D144" s="21"/>
      <c r="E144" s="73">
        <f>IFERROR((E140/(E139+E140))*E138,0)</f>
        <v>0</v>
      </c>
      <c r="F144" s="73">
        <f t="shared" ref="F144:AI144" si="39">IFERROR((F140/(F139+F140))*F138,0)</f>
        <v>40.790960451977398</v>
      </c>
      <c r="G144" s="73">
        <f t="shared" si="39"/>
        <v>25.307958477508652</v>
      </c>
      <c r="H144" s="73">
        <f t="shared" si="39"/>
        <v>36.054216867469883</v>
      </c>
      <c r="I144" s="73">
        <f t="shared" si="39"/>
        <v>45.9</v>
      </c>
      <c r="J144" s="73">
        <f t="shared" si="39"/>
        <v>33.020689655172418</v>
      </c>
      <c r="K144" s="73">
        <f t="shared" si="39"/>
        <v>0</v>
      </c>
      <c r="L144" s="73">
        <f t="shared" si="39"/>
        <v>8.7072871572872597</v>
      </c>
      <c r="M144" s="73">
        <f t="shared" si="39"/>
        <v>121.17454865367405</v>
      </c>
      <c r="N144" s="73">
        <f t="shared" si="39"/>
        <v>61.025976858107178</v>
      </c>
      <c r="O144" s="73">
        <f t="shared" si="39"/>
        <v>32.590163934426229</v>
      </c>
      <c r="P144" s="73">
        <f t="shared" si="39"/>
        <v>42.051557479278252</v>
      </c>
      <c r="Q144" s="73">
        <f t="shared" si="39"/>
        <v>0</v>
      </c>
      <c r="R144" s="73">
        <f t="shared" si="39"/>
        <v>0</v>
      </c>
      <c r="S144" s="73">
        <f t="shared" si="39"/>
        <v>14.525474340504969</v>
      </c>
      <c r="T144" s="73">
        <f t="shared" si="39"/>
        <v>61.14849969381504</v>
      </c>
      <c r="U144" s="73">
        <f t="shared" si="39"/>
        <v>47.359765758247804</v>
      </c>
      <c r="V144" s="73">
        <f t="shared" si="39"/>
        <v>27.072538860103624</v>
      </c>
      <c r="W144" s="73">
        <f t="shared" si="39"/>
        <v>17.891096735369274</v>
      </c>
      <c r="X144" s="73">
        <f t="shared" si="39"/>
        <v>0</v>
      </c>
      <c r="Y144" s="73">
        <f t="shared" si="39"/>
        <v>0</v>
      </c>
      <c r="Z144" s="73">
        <f t="shared" si="39"/>
        <v>9.604424335999914</v>
      </c>
      <c r="AA144" s="73">
        <f t="shared" si="39"/>
        <v>49.435408946347778</v>
      </c>
      <c r="AB144" s="73">
        <f t="shared" si="39"/>
        <v>29.066304347826087</v>
      </c>
      <c r="AC144" s="73">
        <f t="shared" si="39"/>
        <v>48.685714285714283</v>
      </c>
      <c r="AD144" s="73">
        <f t="shared" si="39"/>
        <v>214.78571428571431</v>
      </c>
      <c r="AE144" s="73">
        <f t="shared" si="39"/>
        <v>0</v>
      </c>
      <c r="AF144" s="73">
        <f t="shared" si="39"/>
        <v>0</v>
      </c>
      <c r="AG144" s="73">
        <f t="shared" si="39"/>
        <v>-61.936883629191612</v>
      </c>
      <c r="AH144" s="73">
        <f t="shared" si="39"/>
        <v>50.059701492537314</v>
      </c>
      <c r="AI144" s="73">
        <f t="shared" si="39"/>
        <v>0</v>
      </c>
      <c r="AJ144" s="21">
        <f t="shared" ref="AJ144" si="40">SUM(E144:P144)</f>
        <v>446.62335953490134</v>
      </c>
    </row>
    <row r="145" spans="1:36" outlineLevel="1">
      <c r="B145" s="71"/>
      <c r="C145" s="72"/>
      <c r="D145" s="72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72"/>
    </row>
    <row r="146" spans="1:36" outlineLevel="1">
      <c r="B146" s="71"/>
      <c r="C146" s="72"/>
      <c r="D146" s="72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72"/>
    </row>
    <row r="147" spans="1:36" outlineLevel="1">
      <c r="B147" s="71"/>
      <c r="C147" s="72"/>
      <c r="D147" s="72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72"/>
    </row>
    <row r="148" spans="1:36" outlineLevel="1">
      <c r="B148" s="71"/>
      <c r="C148" s="72"/>
      <c r="D148" s="72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72"/>
    </row>
    <row r="151" spans="1:36" outlineLevel="1">
      <c r="A151" s="41"/>
      <c r="B151" s="42" t="s">
        <v>128</v>
      </c>
      <c r="C151" s="42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3"/>
      <c r="T151" s="43"/>
      <c r="U151" s="43"/>
      <c r="V151" s="43"/>
      <c r="W151" s="43"/>
    </row>
    <row r="152" spans="1:36" ht="15.75" thickBot="1">
      <c r="B152" s="44"/>
      <c r="C152" s="44"/>
      <c r="D152" s="44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</row>
    <row r="153" spans="1:36">
      <c r="B153" s="46" t="s">
        <v>129</v>
      </c>
      <c r="C153" s="44"/>
      <c r="D153" s="44"/>
      <c r="E153" s="47">
        <v>0</v>
      </c>
      <c r="F153" s="47">
        <v>0</v>
      </c>
      <c r="G153" s="47">
        <v>0</v>
      </c>
      <c r="H153" s="47">
        <v>0</v>
      </c>
      <c r="I153" s="47">
        <v>0</v>
      </c>
      <c r="J153" s="47">
        <v>0</v>
      </c>
      <c r="K153" s="47">
        <v>0</v>
      </c>
      <c r="L153" s="47">
        <v>1</v>
      </c>
      <c r="M153" s="47">
        <v>1</v>
      </c>
      <c r="N153" s="47">
        <v>0</v>
      </c>
      <c r="O153" s="47">
        <v>1</v>
      </c>
      <c r="P153" s="47">
        <v>1</v>
      </c>
      <c r="Q153" s="47">
        <v>1</v>
      </c>
      <c r="R153" s="47">
        <v>1</v>
      </c>
      <c r="S153" s="47">
        <v>0</v>
      </c>
      <c r="T153" s="47">
        <v>0</v>
      </c>
      <c r="U153" s="47">
        <v>0</v>
      </c>
      <c r="V153" s="47">
        <v>1</v>
      </c>
      <c r="W153" s="47">
        <v>1</v>
      </c>
      <c r="X153" s="47">
        <v>0</v>
      </c>
      <c r="Y153" s="47">
        <v>0</v>
      </c>
      <c r="Z153" s="47">
        <v>0</v>
      </c>
      <c r="AA153" s="47">
        <v>0</v>
      </c>
      <c r="AB153" s="47">
        <v>0</v>
      </c>
      <c r="AC153" s="47">
        <v>0</v>
      </c>
      <c r="AD153" s="47">
        <v>0</v>
      </c>
      <c r="AE153" s="47">
        <v>0</v>
      </c>
      <c r="AF153" s="47">
        <v>0</v>
      </c>
      <c r="AG153" s="47">
        <v>0</v>
      </c>
      <c r="AH153" s="47">
        <v>0</v>
      </c>
      <c r="AI153" s="47">
        <v>0</v>
      </c>
      <c r="AJ153" s="48"/>
    </row>
    <row r="154" spans="1:36">
      <c r="B154" s="49" t="s">
        <v>130</v>
      </c>
      <c r="C154" s="44"/>
      <c r="D154" s="44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>
        <v>1</v>
      </c>
      <c r="R154" s="50">
        <v>1</v>
      </c>
      <c r="S154" s="50">
        <v>1</v>
      </c>
      <c r="T154" s="50">
        <v>1</v>
      </c>
      <c r="U154" s="50"/>
      <c r="V154" s="50"/>
      <c r="W154" s="50">
        <v>1</v>
      </c>
      <c r="X154" s="50">
        <v>1</v>
      </c>
      <c r="Y154" s="50">
        <v>1</v>
      </c>
      <c r="Z154" s="50">
        <v>1</v>
      </c>
      <c r="AA154" s="50"/>
      <c r="AB154" s="50"/>
      <c r="AC154" s="50"/>
      <c r="AD154" s="50"/>
      <c r="AE154" s="50"/>
      <c r="AF154" s="50"/>
      <c r="AG154" s="50"/>
      <c r="AH154" s="50"/>
      <c r="AI154" s="50"/>
      <c r="AJ154" s="51"/>
    </row>
    <row r="155" spans="1:36">
      <c r="B155" s="52" t="s">
        <v>131</v>
      </c>
      <c r="C155" s="44"/>
      <c r="D155" s="44"/>
      <c r="E155" s="53">
        <v>1</v>
      </c>
      <c r="F155" s="53">
        <v>1</v>
      </c>
      <c r="G155" s="53"/>
      <c r="H155" s="53"/>
      <c r="I155" s="53"/>
      <c r="J155" s="53">
        <v>1</v>
      </c>
      <c r="K155" s="53">
        <v>1</v>
      </c>
      <c r="L155" s="53">
        <v>1</v>
      </c>
      <c r="M155" s="53"/>
      <c r="N155" s="53"/>
      <c r="O155" s="53">
        <v>1</v>
      </c>
      <c r="P155" s="53">
        <v>1</v>
      </c>
      <c r="Q155" s="53">
        <v>1</v>
      </c>
      <c r="R155" s="53">
        <v>1</v>
      </c>
      <c r="S155" s="53">
        <v>1</v>
      </c>
      <c r="T155" s="53"/>
      <c r="U155" s="53"/>
      <c r="V155" s="53">
        <v>1</v>
      </c>
      <c r="W155" s="53">
        <v>1</v>
      </c>
      <c r="X155" s="53">
        <v>1</v>
      </c>
      <c r="Y155" s="53">
        <v>1</v>
      </c>
      <c r="Z155" s="53">
        <v>1</v>
      </c>
      <c r="AA155" s="53"/>
      <c r="AB155" s="53"/>
      <c r="AC155" s="53">
        <v>1</v>
      </c>
      <c r="AD155" s="53">
        <v>1</v>
      </c>
      <c r="AE155" s="53">
        <v>1</v>
      </c>
      <c r="AF155" s="53">
        <v>1</v>
      </c>
      <c r="AG155" s="53">
        <v>1</v>
      </c>
      <c r="AH155" s="53">
        <v>1</v>
      </c>
      <c r="AI155" s="53">
        <v>1</v>
      </c>
      <c r="AJ155" s="51"/>
    </row>
    <row r="156" spans="1:36" ht="15.75" thickBot="1">
      <c r="B156" s="54" t="s">
        <v>132</v>
      </c>
      <c r="C156" s="44"/>
      <c r="D156" s="4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>
        <v>1</v>
      </c>
      <c r="R156" s="74">
        <v>1</v>
      </c>
      <c r="S156" s="74">
        <v>1</v>
      </c>
      <c r="T156" s="74">
        <v>1</v>
      </c>
      <c r="U156" s="74"/>
      <c r="V156" s="74"/>
      <c r="W156" s="74">
        <v>1</v>
      </c>
      <c r="X156" s="74">
        <v>1</v>
      </c>
      <c r="Y156" s="74">
        <v>1</v>
      </c>
      <c r="Z156" s="74">
        <v>1</v>
      </c>
      <c r="AA156" s="74"/>
      <c r="AB156" s="74"/>
      <c r="AC156" s="74"/>
      <c r="AD156" s="74"/>
      <c r="AE156" s="74"/>
      <c r="AF156" s="74"/>
      <c r="AG156" s="55"/>
      <c r="AH156" s="55"/>
      <c r="AI156" s="55"/>
      <c r="AJ156" s="51"/>
    </row>
    <row r="157" spans="1:36" ht="15.75" thickBot="1">
      <c r="B157" s="56" t="s">
        <v>133</v>
      </c>
      <c r="C157" s="44"/>
      <c r="D157" s="44"/>
      <c r="E157" s="75" t="s">
        <v>137</v>
      </c>
      <c r="F157" s="75" t="s">
        <v>137</v>
      </c>
      <c r="G157" s="76" t="s">
        <v>134</v>
      </c>
      <c r="H157" s="76" t="s">
        <v>134</v>
      </c>
      <c r="I157" s="76" t="s">
        <v>134</v>
      </c>
      <c r="J157" s="75" t="s">
        <v>137</v>
      </c>
      <c r="K157" s="75" t="s">
        <v>137</v>
      </c>
      <c r="L157" s="77" t="s">
        <v>135</v>
      </c>
      <c r="M157" s="78" t="s">
        <v>136</v>
      </c>
      <c r="N157" s="76" t="s">
        <v>134</v>
      </c>
      <c r="O157" s="77" t="s">
        <v>135</v>
      </c>
      <c r="P157" s="77" t="s">
        <v>135</v>
      </c>
      <c r="Q157" s="77" t="s">
        <v>135</v>
      </c>
      <c r="R157" s="77" t="s">
        <v>135</v>
      </c>
      <c r="S157" s="75" t="s">
        <v>137</v>
      </c>
      <c r="T157" s="75" t="s">
        <v>137</v>
      </c>
      <c r="U157" s="79" t="s">
        <v>134</v>
      </c>
      <c r="V157" s="77" t="s">
        <v>135</v>
      </c>
      <c r="W157" s="77" t="s">
        <v>135</v>
      </c>
      <c r="X157" s="75" t="s">
        <v>137</v>
      </c>
      <c r="Y157" s="75" t="s">
        <v>137</v>
      </c>
      <c r="Z157" s="75" t="s">
        <v>137</v>
      </c>
      <c r="AA157" s="79" t="s">
        <v>134</v>
      </c>
      <c r="AB157" s="79" t="s">
        <v>134</v>
      </c>
      <c r="AC157" s="75" t="s">
        <v>137</v>
      </c>
      <c r="AD157" s="75" t="s">
        <v>137</v>
      </c>
      <c r="AE157" s="75" t="s">
        <v>137</v>
      </c>
      <c r="AF157" s="75" t="s">
        <v>137</v>
      </c>
      <c r="AG157" s="61" t="s">
        <v>137</v>
      </c>
      <c r="AH157" s="61" t="s">
        <v>137</v>
      </c>
      <c r="AI157" s="64" t="s">
        <v>137</v>
      </c>
      <c r="AJ157" s="65"/>
    </row>
    <row r="158" spans="1:36" ht="15.75" thickBot="1">
      <c r="B158" s="66"/>
      <c r="C158" s="44"/>
      <c r="D158" s="44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</row>
    <row r="159" spans="1:36" ht="15.75" thickBot="1">
      <c r="B159" s="66"/>
      <c r="C159" s="66"/>
      <c r="D159" s="57" t="s">
        <v>134</v>
      </c>
      <c r="E159" s="67">
        <f t="shared" ref="E159:AI159" si="41">IF(E157="OFF",E143,0)</f>
        <v>0</v>
      </c>
      <c r="F159" s="67">
        <f t="shared" si="41"/>
        <v>0</v>
      </c>
      <c r="G159" s="67">
        <f t="shared" si="41"/>
        <v>43.692041522491351</v>
      </c>
      <c r="H159" s="67">
        <f t="shared" si="41"/>
        <v>89.945783132530124</v>
      </c>
      <c r="I159" s="67">
        <f t="shared" si="41"/>
        <v>107.1</v>
      </c>
      <c r="J159" s="67">
        <f t="shared" si="41"/>
        <v>0</v>
      </c>
      <c r="K159" s="67">
        <f t="shared" si="41"/>
        <v>0</v>
      </c>
      <c r="L159" s="67">
        <f t="shared" si="41"/>
        <v>0</v>
      </c>
      <c r="M159" s="67">
        <f t="shared" si="41"/>
        <v>0</v>
      </c>
      <c r="N159" s="67">
        <f t="shared" si="41"/>
        <v>100.97402314189283</v>
      </c>
      <c r="O159" s="67">
        <f t="shared" si="41"/>
        <v>0</v>
      </c>
      <c r="P159" s="67">
        <f t="shared" si="41"/>
        <v>0</v>
      </c>
      <c r="Q159" s="67">
        <f t="shared" si="41"/>
        <v>0</v>
      </c>
      <c r="R159" s="67">
        <f t="shared" si="41"/>
        <v>0</v>
      </c>
      <c r="S159" s="67">
        <f t="shared" si="41"/>
        <v>0</v>
      </c>
      <c r="T159" s="67">
        <f t="shared" si="41"/>
        <v>0</v>
      </c>
      <c r="U159" s="67">
        <f t="shared" si="41"/>
        <v>160.64023424175218</v>
      </c>
      <c r="V159" s="67">
        <f t="shared" si="41"/>
        <v>0</v>
      </c>
      <c r="W159" s="67">
        <f t="shared" si="41"/>
        <v>0</v>
      </c>
      <c r="X159" s="67">
        <f t="shared" si="41"/>
        <v>0</v>
      </c>
      <c r="Y159" s="67">
        <f t="shared" si="41"/>
        <v>0</v>
      </c>
      <c r="Z159" s="67">
        <f t="shared" si="41"/>
        <v>0</v>
      </c>
      <c r="AA159" s="67">
        <f t="shared" si="41"/>
        <v>203.56459105365224</v>
      </c>
      <c r="AB159" s="67">
        <f t="shared" si="41"/>
        <v>69.93369565217391</v>
      </c>
      <c r="AC159" s="67">
        <f t="shared" si="41"/>
        <v>0</v>
      </c>
      <c r="AD159" s="67">
        <f t="shared" si="41"/>
        <v>0</v>
      </c>
      <c r="AE159" s="67">
        <f t="shared" si="41"/>
        <v>0</v>
      </c>
      <c r="AF159" s="67">
        <f t="shared" si="41"/>
        <v>0</v>
      </c>
      <c r="AG159" s="67">
        <f t="shared" si="41"/>
        <v>0</v>
      </c>
      <c r="AH159" s="67">
        <f t="shared" si="41"/>
        <v>0</v>
      </c>
      <c r="AI159" s="67">
        <f t="shared" si="41"/>
        <v>0</v>
      </c>
      <c r="AJ159" s="67">
        <f>SUM(E159:AI159)</f>
        <v>775.85036874449258</v>
      </c>
    </row>
    <row r="160" spans="1:36" ht="15.75" thickBot="1">
      <c r="B160" s="66"/>
      <c r="C160" s="66"/>
      <c r="D160" s="59" t="s">
        <v>136</v>
      </c>
      <c r="E160" s="67">
        <f t="shared" ref="E160:AI160" si="42">IF(E157="NFI",E143,0)</f>
        <v>0</v>
      </c>
      <c r="F160" s="67">
        <f t="shared" si="42"/>
        <v>0</v>
      </c>
      <c r="G160" s="67">
        <f t="shared" si="42"/>
        <v>0</v>
      </c>
      <c r="H160" s="67">
        <f t="shared" si="42"/>
        <v>0</v>
      </c>
      <c r="I160" s="67">
        <f t="shared" si="42"/>
        <v>0</v>
      </c>
      <c r="J160" s="67">
        <f t="shared" si="42"/>
        <v>0</v>
      </c>
      <c r="K160" s="67">
        <f t="shared" si="42"/>
        <v>0</v>
      </c>
      <c r="L160" s="67">
        <f t="shared" si="42"/>
        <v>0</v>
      </c>
      <c r="M160" s="67">
        <f t="shared" si="42"/>
        <v>120.82545134632593</v>
      </c>
      <c r="N160" s="67">
        <f t="shared" si="42"/>
        <v>0</v>
      </c>
      <c r="O160" s="67">
        <f t="shared" si="42"/>
        <v>0</v>
      </c>
      <c r="P160" s="67">
        <f t="shared" si="42"/>
        <v>0</v>
      </c>
      <c r="Q160" s="67">
        <f t="shared" si="42"/>
        <v>0</v>
      </c>
      <c r="R160" s="67">
        <f t="shared" si="42"/>
        <v>0</v>
      </c>
      <c r="S160" s="67">
        <f t="shared" si="42"/>
        <v>0</v>
      </c>
      <c r="T160" s="67">
        <f t="shared" si="42"/>
        <v>0</v>
      </c>
      <c r="U160" s="67">
        <f t="shared" si="42"/>
        <v>0</v>
      </c>
      <c r="V160" s="67">
        <f t="shared" si="42"/>
        <v>0</v>
      </c>
      <c r="W160" s="67">
        <f t="shared" si="42"/>
        <v>0</v>
      </c>
      <c r="X160" s="67">
        <f t="shared" si="42"/>
        <v>0</v>
      </c>
      <c r="Y160" s="67">
        <f t="shared" si="42"/>
        <v>0</v>
      </c>
      <c r="Z160" s="67">
        <f t="shared" si="42"/>
        <v>0</v>
      </c>
      <c r="AA160" s="67">
        <f t="shared" si="42"/>
        <v>0</v>
      </c>
      <c r="AB160" s="67">
        <f t="shared" si="42"/>
        <v>0</v>
      </c>
      <c r="AC160" s="67">
        <f t="shared" si="42"/>
        <v>0</v>
      </c>
      <c r="AD160" s="67">
        <f t="shared" si="42"/>
        <v>0</v>
      </c>
      <c r="AE160" s="67">
        <f t="shared" si="42"/>
        <v>0</v>
      </c>
      <c r="AF160" s="67">
        <f t="shared" si="42"/>
        <v>0</v>
      </c>
      <c r="AG160" s="67">
        <f t="shared" si="42"/>
        <v>0</v>
      </c>
      <c r="AH160" s="67">
        <f t="shared" si="42"/>
        <v>0</v>
      </c>
      <c r="AI160" s="67">
        <f t="shared" si="42"/>
        <v>0</v>
      </c>
      <c r="AJ160" s="67">
        <f t="shared" ref="AJ160:AJ163" si="43">SUM(E160:AI160)</f>
        <v>120.82545134632593</v>
      </c>
    </row>
    <row r="161" spans="1:36" ht="15.75" thickBot="1">
      <c r="B161" s="66"/>
      <c r="C161" s="66"/>
      <c r="D161" s="63" t="s">
        <v>137</v>
      </c>
      <c r="E161" s="67">
        <f t="shared" ref="E161:AI161" si="44">IF(E157="HNI",E143,0)</f>
        <v>0</v>
      </c>
      <c r="F161" s="67">
        <f t="shared" si="44"/>
        <v>54.209039548022595</v>
      </c>
      <c r="G161" s="67">
        <f t="shared" si="44"/>
        <v>0</v>
      </c>
      <c r="H161" s="67">
        <f t="shared" si="44"/>
        <v>0</v>
      </c>
      <c r="I161" s="67">
        <f t="shared" si="44"/>
        <v>0</v>
      </c>
      <c r="J161" s="67">
        <f t="shared" si="44"/>
        <v>80.979310344827582</v>
      </c>
      <c r="K161" s="67">
        <f t="shared" si="44"/>
        <v>0</v>
      </c>
      <c r="L161" s="67">
        <f t="shared" si="44"/>
        <v>0</v>
      </c>
      <c r="M161" s="67">
        <f t="shared" si="44"/>
        <v>0</v>
      </c>
      <c r="N161" s="67">
        <f t="shared" si="44"/>
        <v>0</v>
      </c>
      <c r="O161" s="67">
        <f t="shared" si="44"/>
        <v>0</v>
      </c>
      <c r="P161" s="67">
        <f t="shared" si="44"/>
        <v>0</v>
      </c>
      <c r="Q161" s="67">
        <f t="shared" si="44"/>
        <v>0</v>
      </c>
      <c r="R161" s="67">
        <f t="shared" si="44"/>
        <v>0</v>
      </c>
      <c r="S161" s="67">
        <f t="shared" si="44"/>
        <v>113.47452565949503</v>
      </c>
      <c r="T161" s="67">
        <f t="shared" si="44"/>
        <v>143.85150030618496</v>
      </c>
      <c r="U161" s="67">
        <f t="shared" si="44"/>
        <v>0</v>
      </c>
      <c r="V161" s="67">
        <f t="shared" si="44"/>
        <v>0</v>
      </c>
      <c r="W161" s="67">
        <f t="shared" si="44"/>
        <v>0</v>
      </c>
      <c r="X161" s="67">
        <f t="shared" si="44"/>
        <v>0</v>
      </c>
      <c r="Y161" s="67">
        <f t="shared" si="44"/>
        <v>0</v>
      </c>
      <c r="Z161" s="67">
        <f t="shared" si="44"/>
        <v>30.395575664000084</v>
      </c>
      <c r="AA161" s="67">
        <f t="shared" si="44"/>
        <v>0</v>
      </c>
      <c r="AB161" s="67">
        <f t="shared" si="44"/>
        <v>0</v>
      </c>
      <c r="AC161" s="67">
        <f t="shared" si="44"/>
        <v>167.31428571428572</v>
      </c>
      <c r="AD161" s="67">
        <f t="shared" si="44"/>
        <v>33.214285714285715</v>
      </c>
      <c r="AE161" s="67">
        <f t="shared" si="44"/>
        <v>0</v>
      </c>
      <c r="AF161" s="67">
        <f t="shared" si="44"/>
        <v>0</v>
      </c>
      <c r="AG161" s="67">
        <f t="shared" si="44"/>
        <v>229.93688362919161</v>
      </c>
      <c r="AH161" s="67">
        <f t="shared" si="44"/>
        <v>78.940298507462686</v>
      </c>
      <c r="AI161" s="67">
        <f t="shared" si="44"/>
        <v>0</v>
      </c>
      <c r="AJ161" s="67">
        <f t="shared" si="43"/>
        <v>932.31570508775587</v>
      </c>
    </row>
    <row r="162" spans="1:36" ht="15.75" thickBot="1">
      <c r="A162" s="68"/>
      <c r="B162" s="66"/>
      <c r="C162" s="66"/>
      <c r="D162" s="69" t="s">
        <v>135</v>
      </c>
      <c r="E162" s="67">
        <f t="shared" ref="E162:AI162" si="45">IF(E157="NFI &amp; HNI",E143,0)</f>
        <v>0</v>
      </c>
      <c r="F162" s="67">
        <f t="shared" si="45"/>
        <v>0</v>
      </c>
      <c r="G162" s="67">
        <f t="shared" si="45"/>
        <v>0</v>
      </c>
      <c r="H162" s="67">
        <f t="shared" si="45"/>
        <v>0</v>
      </c>
      <c r="I162" s="67">
        <f t="shared" si="45"/>
        <v>0</v>
      </c>
      <c r="J162" s="67">
        <f t="shared" si="45"/>
        <v>0</v>
      </c>
      <c r="K162" s="67">
        <f t="shared" si="45"/>
        <v>0</v>
      </c>
      <c r="L162" s="67">
        <f t="shared" si="45"/>
        <v>22.292712842712742</v>
      </c>
      <c r="M162" s="67">
        <f t="shared" si="45"/>
        <v>0</v>
      </c>
      <c r="N162" s="67">
        <f t="shared" si="45"/>
        <v>0</v>
      </c>
      <c r="O162" s="67">
        <f t="shared" si="45"/>
        <v>109.40983606557377</v>
      </c>
      <c r="P162" s="67">
        <f t="shared" si="45"/>
        <v>74.948442520721755</v>
      </c>
      <c r="Q162" s="67">
        <f t="shared" si="45"/>
        <v>0</v>
      </c>
      <c r="R162" s="67">
        <f t="shared" si="45"/>
        <v>0</v>
      </c>
      <c r="S162" s="67">
        <f t="shared" si="45"/>
        <v>0</v>
      </c>
      <c r="T162" s="67">
        <f t="shared" si="45"/>
        <v>0</v>
      </c>
      <c r="U162" s="67">
        <f t="shared" si="45"/>
        <v>0</v>
      </c>
      <c r="V162" s="67">
        <f t="shared" si="45"/>
        <v>181.92746113989637</v>
      </c>
      <c r="W162" s="67">
        <f t="shared" si="45"/>
        <v>39.108903264630726</v>
      </c>
      <c r="X162" s="67">
        <f t="shared" si="45"/>
        <v>0</v>
      </c>
      <c r="Y162" s="67">
        <f t="shared" si="45"/>
        <v>0</v>
      </c>
      <c r="Z162" s="67">
        <f t="shared" si="45"/>
        <v>0</v>
      </c>
      <c r="AA162" s="67">
        <f t="shared" si="45"/>
        <v>0</v>
      </c>
      <c r="AB162" s="67">
        <f t="shared" si="45"/>
        <v>0</v>
      </c>
      <c r="AC162" s="67">
        <f t="shared" si="45"/>
        <v>0</v>
      </c>
      <c r="AD162" s="67">
        <f t="shared" si="45"/>
        <v>0</v>
      </c>
      <c r="AE162" s="67">
        <f t="shared" si="45"/>
        <v>0</v>
      </c>
      <c r="AF162" s="67">
        <f t="shared" si="45"/>
        <v>0</v>
      </c>
      <c r="AG162" s="67">
        <f t="shared" si="45"/>
        <v>0</v>
      </c>
      <c r="AH162" s="67">
        <f t="shared" si="45"/>
        <v>0</v>
      </c>
      <c r="AI162" s="67">
        <f t="shared" si="45"/>
        <v>0</v>
      </c>
      <c r="AJ162" s="67">
        <f t="shared" si="43"/>
        <v>427.68735583353532</v>
      </c>
    </row>
    <row r="163" spans="1:36">
      <c r="B163" s="66"/>
      <c r="C163" s="66"/>
      <c r="D163" s="70" t="s">
        <v>140</v>
      </c>
      <c r="E163" s="67">
        <f t="shared" ref="E163:AI163" si="46">IF(AND(E153=0,OR(E3="Mon",E3="Tue",E3="Wed",E3="Thu",E3="Fri")),E143,0)</f>
        <v>0</v>
      </c>
      <c r="F163" s="67">
        <f t="shared" si="46"/>
        <v>54.209039548022595</v>
      </c>
      <c r="G163" s="67">
        <f t="shared" si="46"/>
        <v>43.692041522491351</v>
      </c>
      <c r="H163" s="67">
        <f t="shared" si="46"/>
        <v>0</v>
      </c>
      <c r="I163" s="67">
        <f t="shared" si="46"/>
        <v>0</v>
      </c>
      <c r="J163" s="67">
        <f t="shared" si="46"/>
        <v>80.979310344827582</v>
      </c>
      <c r="K163" s="67">
        <f t="shared" si="46"/>
        <v>0</v>
      </c>
      <c r="L163" s="67">
        <f t="shared" si="46"/>
        <v>0</v>
      </c>
      <c r="M163" s="67">
        <f t="shared" si="46"/>
        <v>0</v>
      </c>
      <c r="N163" s="67">
        <f t="shared" si="46"/>
        <v>100.97402314189283</v>
      </c>
      <c r="O163" s="67">
        <f t="shared" si="46"/>
        <v>0</v>
      </c>
      <c r="P163" s="67">
        <f t="shared" si="46"/>
        <v>0</v>
      </c>
      <c r="Q163" s="67">
        <f t="shared" si="46"/>
        <v>0</v>
      </c>
      <c r="R163" s="67">
        <f t="shared" si="46"/>
        <v>0</v>
      </c>
      <c r="S163" s="67">
        <f t="shared" si="46"/>
        <v>113.47452565949503</v>
      </c>
      <c r="T163" s="67">
        <f t="shared" si="46"/>
        <v>143.85150030618496</v>
      </c>
      <c r="U163" s="67">
        <f t="shared" si="46"/>
        <v>160.64023424175218</v>
      </c>
      <c r="V163" s="67">
        <f t="shared" si="46"/>
        <v>0</v>
      </c>
      <c r="W163" s="67">
        <f t="shared" si="46"/>
        <v>0</v>
      </c>
      <c r="X163" s="67">
        <f t="shared" si="46"/>
        <v>0</v>
      </c>
      <c r="Y163" s="67">
        <f t="shared" si="46"/>
        <v>0</v>
      </c>
      <c r="Z163" s="67">
        <f t="shared" si="46"/>
        <v>30.395575664000084</v>
      </c>
      <c r="AA163" s="67">
        <f t="shared" si="46"/>
        <v>203.56459105365224</v>
      </c>
      <c r="AB163" s="67">
        <f t="shared" si="46"/>
        <v>69.93369565217391</v>
      </c>
      <c r="AC163" s="67">
        <f t="shared" si="46"/>
        <v>0</v>
      </c>
      <c r="AD163" s="67">
        <f t="shared" si="46"/>
        <v>0</v>
      </c>
      <c r="AE163" s="67">
        <f t="shared" si="46"/>
        <v>0</v>
      </c>
      <c r="AF163" s="67">
        <f t="shared" si="46"/>
        <v>0</v>
      </c>
      <c r="AG163" s="67">
        <f t="shared" si="46"/>
        <v>229.93688362919161</v>
      </c>
      <c r="AH163" s="67">
        <f t="shared" si="46"/>
        <v>78.940298507462686</v>
      </c>
      <c r="AI163" s="67">
        <f t="shared" si="46"/>
        <v>0</v>
      </c>
      <c r="AJ163" s="67">
        <f t="shared" si="43"/>
        <v>1310.591719271147</v>
      </c>
    </row>
  </sheetData>
  <conditionalFormatting sqref="E152:AI155">
    <cfRule type="cellIs" dxfId="23" priority="10" operator="equal">
      <formula>3</formula>
    </cfRule>
    <cfRule type="cellIs" dxfId="22" priority="11" operator="equal">
      <formula>2</formula>
    </cfRule>
    <cfRule type="cellIs" dxfId="21" priority="12" operator="equal">
      <formula>1</formula>
    </cfRule>
  </conditionalFormatting>
  <conditionalFormatting sqref="E153:AI156">
    <cfRule type="cellIs" dxfId="20" priority="7" operator="equal">
      <formula>3</formula>
    </cfRule>
    <cfRule type="cellIs" dxfId="19" priority="8" operator="equal">
      <formula>2</formula>
    </cfRule>
    <cfRule type="cellIs" dxfId="18" priority="9" operator="equal">
      <formula>1</formula>
    </cfRule>
  </conditionalFormatting>
  <conditionalFormatting sqref="E153:AF156">
    <cfRule type="cellIs" dxfId="17" priority="4" operator="equal">
      <formula>3</formula>
    </cfRule>
    <cfRule type="cellIs" dxfId="16" priority="5" operator="equal">
      <formula>2</formula>
    </cfRule>
    <cfRule type="cellIs" dxfId="15" priority="6" operator="equal">
      <formula>1</formula>
    </cfRule>
  </conditionalFormatting>
  <conditionalFormatting sqref="E153:AF156">
    <cfRule type="cellIs" dxfId="14" priority="1" operator="equal">
      <formula>3</formula>
    </cfRule>
    <cfRule type="cellIs" dxfId="13" priority="2" operator="equal">
      <formula>2</formula>
    </cfRule>
    <cfRule type="cellIs" dxfId="12" priority="3" operator="equal">
      <formula>1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K163"/>
  <sheetViews>
    <sheetView zoomScale="60" zoomScaleNormal="60" workbookViewId="0">
      <pane xSplit="2" ySplit="4" topLeftCell="C47" activePane="bottomRight" state="frozen"/>
      <selection pane="topRight" activeCell="C1" sqref="C1"/>
      <selection pane="bottomLeft" activeCell="A5" sqref="A5"/>
      <selection pane="bottomRight" activeCell="G12" sqref="G12"/>
    </sheetView>
  </sheetViews>
  <sheetFormatPr defaultColWidth="9.140625" defaultRowHeight="15" outlineLevelRow="1"/>
  <cols>
    <col min="1" max="1" width="9.140625" style="3"/>
    <col min="2" max="2" width="53.5703125" style="3" customWidth="1"/>
    <col min="3" max="36" width="17.28515625" style="3" customWidth="1"/>
    <col min="37" max="37" width="11.5703125" style="3" bestFit="1" customWidth="1"/>
    <col min="38" max="16384" width="9.140625" style="3"/>
  </cols>
  <sheetData>
    <row r="1" spans="1:37" outlineLevel="1"/>
    <row r="2" spans="1:37" outlineLevel="1">
      <c r="B2" s="24" t="s">
        <v>18</v>
      </c>
    </row>
    <row r="3" spans="1:37" outlineLevel="1">
      <c r="E3" s="68" t="s">
        <v>122</v>
      </c>
      <c r="F3" s="68" t="s">
        <v>123</v>
      </c>
      <c r="G3" s="68" t="s">
        <v>124</v>
      </c>
      <c r="H3" s="68" t="s">
        <v>125</v>
      </c>
      <c r="I3" s="68" t="s">
        <v>126</v>
      </c>
      <c r="J3" s="68" t="s">
        <v>127</v>
      </c>
      <c r="K3" s="68" t="s">
        <v>121</v>
      </c>
      <c r="L3" s="68" t="s">
        <v>122</v>
      </c>
      <c r="M3" s="68" t="s">
        <v>123</v>
      </c>
      <c r="N3" s="68" t="s">
        <v>124</v>
      </c>
      <c r="O3" s="68" t="s">
        <v>125</v>
      </c>
      <c r="P3" s="68" t="s">
        <v>126</v>
      </c>
      <c r="Q3" s="68" t="s">
        <v>127</v>
      </c>
      <c r="R3" s="68" t="s">
        <v>121</v>
      </c>
      <c r="S3" s="68" t="s">
        <v>122</v>
      </c>
      <c r="T3" s="68" t="s">
        <v>123</v>
      </c>
      <c r="U3" s="68" t="s">
        <v>124</v>
      </c>
      <c r="V3" s="68" t="s">
        <v>125</v>
      </c>
      <c r="W3" s="68" t="s">
        <v>126</v>
      </c>
      <c r="X3" s="68" t="s">
        <v>127</v>
      </c>
      <c r="Y3" s="68" t="s">
        <v>121</v>
      </c>
      <c r="Z3" s="68" t="s">
        <v>122</v>
      </c>
      <c r="AA3" s="68" t="s">
        <v>123</v>
      </c>
      <c r="AB3" s="68" t="s">
        <v>124</v>
      </c>
      <c r="AC3" s="68" t="s">
        <v>125</v>
      </c>
      <c r="AD3" s="68" t="s">
        <v>126</v>
      </c>
      <c r="AE3" s="68" t="s">
        <v>127</v>
      </c>
      <c r="AF3" s="68" t="s">
        <v>121</v>
      </c>
      <c r="AG3" s="68" t="s">
        <v>122</v>
      </c>
      <c r="AH3" s="68" t="s">
        <v>123</v>
      </c>
      <c r="AI3" s="68"/>
    </row>
    <row r="4" spans="1:37" customFormat="1" outlineLevel="1">
      <c r="A4" s="4"/>
      <c r="B4" s="25"/>
      <c r="C4" s="26" t="s">
        <v>19</v>
      </c>
      <c r="D4" s="26">
        <v>31</v>
      </c>
      <c r="E4" s="26">
        <v>1</v>
      </c>
      <c r="F4" s="26">
        <v>2</v>
      </c>
      <c r="G4" s="26">
        <v>3</v>
      </c>
      <c r="H4" s="26">
        <v>4</v>
      </c>
      <c r="I4" s="26">
        <v>5</v>
      </c>
      <c r="J4" s="26">
        <v>6</v>
      </c>
      <c r="K4" s="26">
        <v>7</v>
      </c>
      <c r="L4" s="26">
        <v>8</v>
      </c>
      <c r="M4" s="26">
        <v>9</v>
      </c>
      <c r="N4" s="26">
        <v>10</v>
      </c>
      <c r="O4" s="26">
        <v>11</v>
      </c>
      <c r="P4" s="26">
        <v>12</v>
      </c>
      <c r="Q4" s="26">
        <v>13</v>
      </c>
      <c r="R4" s="26">
        <v>14</v>
      </c>
      <c r="S4" s="26">
        <v>15</v>
      </c>
      <c r="T4" s="26">
        <v>16</v>
      </c>
      <c r="U4" s="26">
        <v>17</v>
      </c>
      <c r="V4" s="26">
        <v>18</v>
      </c>
      <c r="W4" s="26">
        <v>19</v>
      </c>
      <c r="X4" s="26">
        <v>20</v>
      </c>
      <c r="Y4" s="26">
        <v>21</v>
      </c>
      <c r="Z4" s="26">
        <v>22</v>
      </c>
      <c r="AA4" s="26">
        <v>23</v>
      </c>
      <c r="AB4" s="26">
        <v>24</v>
      </c>
      <c r="AC4" s="26">
        <v>25</v>
      </c>
      <c r="AD4" s="26">
        <v>26</v>
      </c>
      <c r="AE4" s="26">
        <v>27</v>
      </c>
      <c r="AF4" s="26">
        <v>28</v>
      </c>
      <c r="AG4" s="26">
        <v>29</v>
      </c>
      <c r="AH4" s="26">
        <v>30</v>
      </c>
      <c r="AI4" s="26">
        <v>31</v>
      </c>
      <c r="AJ4" s="26" t="s">
        <v>32</v>
      </c>
      <c r="AK4" s="3"/>
    </row>
    <row r="5" spans="1:37" customFormat="1" outlineLevel="1">
      <c r="A5" s="4"/>
      <c r="B5" s="27" t="s">
        <v>0</v>
      </c>
      <c r="C5" s="6"/>
      <c r="D5" s="7">
        <f>'JUNI 2020'!AI29</f>
        <v>60992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32"/>
      <c r="AK5" s="3"/>
    </row>
    <row r="6" spans="1:37" customFormat="1" outlineLevel="1">
      <c r="A6" s="4"/>
      <c r="B6" s="27" t="s">
        <v>1</v>
      </c>
      <c r="C6" s="6"/>
      <c r="D6" s="7">
        <f>'JUNI 2020'!AI30</f>
        <v>66546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32"/>
      <c r="AK6" s="3"/>
    </row>
    <row r="7" spans="1:37" customFormat="1" outlineLevel="1">
      <c r="A7" s="4"/>
      <c r="B7" s="27" t="s">
        <v>2</v>
      </c>
      <c r="C7" s="6"/>
      <c r="D7" s="7">
        <f>'JUNI 2020'!AI31</f>
        <v>72207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32"/>
      <c r="AK7" s="3"/>
    </row>
    <row r="8" spans="1:37" customFormat="1" outlineLevel="1">
      <c r="A8" s="4"/>
      <c r="B8" s="27" t="s">
        <v>3</v>
      </c>
      <c r="C8" s="6"/>
      <c r="D8" s="7">
        <f>'JUNI 2020'!AI32</f>
        <v>74468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32"/>
      <c r="AK8" s="3"/>
    </row>
    <row r="9" spans="1:37" customFormat="1" outlineLevel="1">
      <c r="A9" s="4"/>
      <c r="B9" s="27" t="s">
        <v>114</v>
      </c>
      <c r="C9" s="6"/>
      <c r="D9" s="7">
        <f>'JUNI 2020'!AI33</f>
        <v>100165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32"/>
      <c r="AK9" s="3"/>
    </row>
    <row r="10" spans="1:37" customFormat="1" outlineLevel="1">
      <c r="A10" s="4"/>
      <c r="B10" s="27" t="s">
        <v>115</v>
      </c>
      <c r="C10" s="6"/>
      <c r="D10" s="7">
        <f>'JUNI 2020'!AI34</f>
        <v>104532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32"/>
      <c r="AK10" s="3"/>
    </row>
    <row r="11" spans="1:37" customFormat="1" outlineLevel="1">
      <c r="A11" s="4"/>
      <c r="B11" s="27" t="s">
        <v>142</v>
      </c>
      <c r="C11" s="6"/>
      <c r="D11" s="7">
        <f>'JUNI 2020'!AI35</f>
        <v>1223669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32"/>
      <c r="AK11" s="3"/>
    </row>
    <row r="12" spans="1:37" customFormat="1" outlineLevel="1">
      <c r="A12" s="4"/>
      <c r="B12" s="28" t="s">
        <v>98</v>
      </c>
      <c r="C12" s="6"/>
      <c r="D12" s="7">
        <f>'JUNI 2020'!AI36</f>
        <v>59530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32"/>
      <c r="AK12" s="3"/>
    </row>
    <row r="13" spans="1:37" customFormat="1" outlineLevel="1">
      <c r="A13" s="4"/>
      <c r="B13" s="28" t="s">
        <v>99</v>
      </c>
      <c r="C13" s="6"/>
      <c r="D13" s="7">
        <f>'JUNI 2020'!AI37</f>
        <v>12968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32"/>
      <c r="AK13" s="3"/>
    </row>
    <row r="14" spans="1:37" customFormat="1" outlineLevel="1">
      <c r="A14" s="4"/>
      <c r="B14" s="27" t="s">
        <v>100</v>
      </c>
      <c r="C14" s="6"/>
      <c r="D14" s="7">
        <f>'JUNI 2020'!AI38</f>
        <v>2467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32"/>
      <c r="AK14" s="3"/>
    </row>
    <row r="15" spans="1:37" customFormat="1" outlineLevel="1">
      <c r="A15" s="4"/>
      <c r="B15" s="27" t="s">
        <v>101</v>
      </c>
      <c r="C15" s="6"/>
      <c r="D15" s="7">
        <f>'JUNI 2020'!AI39</f>
        <v>29358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32"/>
      <c r="AK15" s="3"/>
    </row>
    <row r="16" spans="1:37" customFormat="1" outlineLevel="1">
      <c r="A16" s="4"/>
      <c r="B16" s="28" t="s">
        <v>102</v>
      </c>
      <c r="C16" s="6"/>
      <c r="D16" s="7">
        <f>'JUNI 2020'!AI40</f>
        <v>81396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32"/>
      <c r="AK16" s="3"/>
    </row>
    <row r="17" spans="1:37" customFormat="1" outlineLevel="1">
      <c r="A17" s="4"/>
      <c r="B17" s="28" t="s">
        <v>103</v>
      </c>
      <c r="C17" s="6"/>
      <c r="D17" s="7">
        <f>'JUNI 2020'!AI41</f>
        <v>99833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32"/>
      <c r="AK17" s="3"/>
    </row>
    <row r="18" spans="1:37" customFormat="1" outlineLevel="1">
      <c r="A18" s="4"/>
      <c r="B18" s="27" t="s">
        <v>104</v>
      </c>
      <c r="C18" s="6"/>
      <c r="D18" s="7">
        <f>'JUNI 2020'!AI42</f>
        <v>6311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32"/>
      <c r="AK18" s="3"/>
    </row>
    <row r="19" spans="1:37" customFormat="1" outlineLevel="1">
      <c r="A19" s="4"/>
      <c r="B19" s="27" t="s">
        <v>105</v>
      </c>
      <c r="C19" s="7"/>
      <c r="D19" s="7">
        <f>'JUNI 2020'!AI43</f>
        <v>8382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32"/>
      <c r="AK19" s="3"/>
    </row>
    <row r="20" spans="1:37" customFormat="1" outlineLevel="1">
      <c r="A20" s="4"/>
      <c r="B20" s="27" t="s">
        <v>106</v>
      </c>
      <c r="C20" s="6"/>
      <c r="D20" s="7">
        <f>'JUNI 2020'!AI44</f>
        <v>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32"/>
      <c r="AK20" s="3"/>
    </row>
    <row r="21" spans="1:37" customFormat="1" outlineLevel="1">
      <c r="A21" s="4"/>
      <c r="B21" s="27" t="s">
        <v>107</v>
      </c>
      <c r="C21" s="6"/>
      <c r="D21" s="7">
        <f>'JUNI 2020'!AI45</f>
        <v>46476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32"/>
      <c r="AK21" s="3"/>
    </row>
    <row r="22" spans="1:37" customFormat="1" outlineLevel="1">
      <c r="A22" s="4"/>
      <c r="B22" s="28" t="s">
        <v>108</v>
      </c>
      <c r="C22" s="6"/>
      <c r="D22" s="7">
        <f>'JUNI 2020'!AI46</f>
        <v>6476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32"/>
      <c r="AK22" s="3"/>
    </row>
    <row r="23" spans="1:37" customFormat="1" outlineLevel="1">
      <c r="A23" s="4"/>
      <c r="B23" s="27" t="s">
        <v>109</v>
      </c>
      <c r="C23" s="6"/>
      <c r="D23" s="7">
        <f>'JUNI 2020'!AI47</f>
        <v>7870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32"/>
      <c r="AK23" s="3"/>
    </row>
    <row r="24" spans="1:37" customFormat="1" outlineLevel="1">
      <c r="A24" s="4"/>
      <c r="B24" s="27" t="s">
        <v>110</v>
      </c>
      <c r="C24" s="6"/>
      <c r="D24" s="7">
        <f>'JUNI 2020'!AI48</f>
        <v>4683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32"/>
      <c r="AK24" s="3"/>
    </row>
    <row r="25" spans="1:37" customFormat="1" outlineLevel="1">
      <c r="A25" s="4"/>
      <c r="B25" s="27" t="s">
        <v>111</v>
      </c>
      <c r="C25" s="6"/>
      <c r="D25" s="7">
        <f>'JUNI 2020'!AI49</f>
        <v>1427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32"/>
      <c r="AK25" s="3"/>
    </row>
    <row r="26" spans="1:37" customFormat="1" outlineLevel="1">
      <c r="A26" s="4"/>
      <c r="B26" s="27" t="s">
        <v>112</v>
      </c>
      <c r="C26" s="6"/>
      <c r="D26" s="7">
        <f>'JUNI 2020'!AI50</f>
        <v>5271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32"/>
      <c r="AK26" s="3"/>
    </row>
    <row r="27" spans="1:37" outlineLevel="1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 spans="1:37" customFormat="1" outlineLevel="1">
      <c r="A28" s="4"/>
      <c r="B28" s="25"/>
      <c r="C28" s="26" t="s">
        <v>19</v>
      </c>
      <c r="D28" s="26">
        <v>31</v>
      </c>
      <c r="E28" s="26">
        <v>1</v>
      </c>
      <c r="F28" s="26">
        <v>2</v>
      </c>
      <c r="G28" s="26">
        <v>3</v>
      </c>
      <c r="H28" s="26">
        <v>4</v>
      </c>
      <c r="I28" s="26">
        <v>5</v>
      </c>
      <c r="J28" s="26">
        <v>6</v>
      </c>
      <c r="K28" s="26">
        <v>7</v>
      </c>
      <c r="L28" s="26">
        <v>8</v>
      </c>
      <c r="M28" s="26">
        <v>9</v>
      </c>
      <c r="N28" s="26">
        <v>10</v>
      </c>
      <c r="O28" s="26">
        <v>11</v>
      </c>
      <c r="P28" s="26">
        <v>12</v>
      </c>
      <c r="Q28" s="26">
        <v>13</v>
      </c>
      <c r="R28" s="26">
        <v>14</v>
      </c>
      <c r="S28" s="26">
        <v>15</v>
      </c>
      <c r="T28" s="26">
        <v>16</v>
      </c>
      <c r="U28" s="26">
        <v>17</v>
      </c>
      <c r="V28" s="26">
        <v>18</v>
      </c>
      <c r="W28" s="26">
        <v>19</v>
      </c>
      <c r="X28" s="26">
        <v>20</v>
      </c>
      <c r="Y28" s="26">
        <v>21</v>
      </c>
      <c r="Z28" s="26">
        <v>22</v>
      </c>
      <c r="AA28" s="26">
        <v>23</v>
      </c>
      <c r="AB28" s="26">
        <v>24</v>
      </c>
      <c r="AC28" s="26">
        <v>25</v>
      </c>
      <c r="AD28" s="26">
        <v>26</v>
      </c>
      <c r="AE28" s="26">
        <v>27</v>
      </c>
      <c r="AF28" s="26">
        <v>28</v>
      </c>
      <c r="AG28" s="26">
        <v>29</v>
      </c>
      <c r="AH28" s="26">
        <v>30</v>
      </c>
      <c r="AI28" s="26">
        <v>31</v>
      </c>
      <c r="AJ28" s="26" t="s">
        <v>32</v>
      </c>
      <c r="AK28" s="3"/>
    </row>
    <row r="29" spans="1:37" customFormat="1" outlineLevel="1">
      <c r="A29" s="4"/>
      <c r="B29" s="27" t="s">
        <v>0</v>
      </c>
      <c r="C29" s="7"/>
      <c r="D29" s="7">
        <f>D5</f>
        <v>60992</v>
      </c>
      <c r="E29" s="7">
        <f t="shared" ref="E29:AJ37" si="0">IF(E5=0,D29,E5)</f>
        <v>60992</v>
      </c>
      <c r="F29" s="7">
        <f t="shared" si="0"/>
        <v>60992</v>
      </c>
      <c r="G29" s="7">
        <f t="shared" si="0"/>
        <v>60992</v>
      </c>
      <c r="H29" s="7">
        <f t="shared" si="0"/>
        <v>60992</v>
      </c>
      <c r="I29" s="7">
        <f t="shared" si="0"/>
        <v>60992</v>
      </c>
      <c r="J29" s="7">
        <f t="shared" si="0"/>
        <v>60992</v>
      </c>
      <c r="K29" s="7">
        <f t="shared" si="0"/>
        <v>60992</v>
      </c>
      <c r="L29" s="7">
        <f t="shared" si="0"/>
        <v>60992</v>
      </c>
      <c r="M29" s="7">
        <f t="shared" si="0"/>
        <v>60992</v>
      </c>
      <c r="N29" s="7">
        <f t="shared" si="0"/>
        <v>60992</v>
      </c>
      <c r="O29" s="7">
        <f t="shared" si="0"/>
        <v>60992</v>
      </c>
      <c r="P29" s="7">
        <f t="shared" si="0"/>
        <v>60992</v>
      </c>
      <c r="Q29" s="7">
        <f t="shared" si="0"/>
        <v>60992</v>
      </c>
      <c r="R29" s="7">
        <f t="shared" si="0"/>
        <v>60992</v>
      </c>
      <c r="S29" s="7">
        <f t="shared" si="0"/>
        <v>60992</v>
      </c>
      <c r="T29" s="7">
        <f t="shared" si="0"/>
        <v>60992</v>
      </c>
      <c r="U29" s="7">
        <f t="shared" si="0"/>
        <v>60992</v>
      </c>
      <c r="V29" s="7">
        <f t="shared" si="0"/>
        <v>60992</v>
      </c>
      <c r="W29" s="7">
        <f t="shared" si="0"/>
        <v>60992</v>
      </c>
      <c r="X29" s="7">
        <f t="shared" si="0"/>
        <v>60992</v>
      </c>
      <c r="Y29" s="7">
        <f t="shared" si="0"/>
        <v>60992</v>
      </c>
      <c r="Z29" s="7">
        <f t="shared" si="0"/>
        <v>60992</v>
      </c>
      <c r="AA29" s="7">
        <f t="shared" si="0"/>
        <v>60992</v>
      </c>
      <c r="AB29" s="7">
        <f t="shared" si="0"/>
        <v>60992</v>
      </c>
      <c r="AC29" s="7">
        <f t="shared" si="0"/>
        <v>60992</v>
      </c>
      <c r="AD29" s="7">
        <f t="shared" si="0"/>
        <v>60992</v>
      </c>
      <c r="AE29" s="7">
        <f t="shared" si="0"/>
        <v>60992</v>
      </c>
      <c r="AF29" s="7">
        <f t="shared" si="0"/>
        <v>60992</v>
      </c>
      <c r="AG29" s="7">
        <f t="shared" si="0"/>
        <v>60992</v>
      </c>
      <c r="AH29" s="7">
        <f t="shared" si="0"/>
        <v>60992</v>
      </c>
      <c r="AI29" s="7">
        <f t="shared" si="0"/>
        <v>60992</v>
      </c>
      <c r="AJ29" s="7">
        <f t="shared" si="0"/>
        <v>60992</v>
      </c>
      <c r="AK29" s="3"/>
    </row>
    <row r="30" spans="1:37" customFormat="1" outlineLevel="1">
      <c r="A30" s="4"/>
      <c r="B30" s="27" t="s">
        <v>1</v>
      </c>
      <c r="C30" s="7"/>
      <c r="D30" s="7">
        <f>D6</f>
        <v>66546</v>
      </c>
      <c r="E30" s="7">
        <f t="shared" si="0"/>
        <v>66546</v>
      </c>
      <c r="F30" s="7">
        <f t="shared" si="0"/>
        <v>66546</v>
      </c>
      <c r="G30" s="7">
        <f t="shared" si="0"/>
        <v>66546</v>
      </c>
      <c r="H30" s="7">
        <f t="shared" si="0"/>
        <v>66546</v>
      </c>
      <c r="I30" s="7">
        <f t="shared" si="0"/>
        <v>66546</v>
      </c>
      <c r="J30" s="7">
        <f t="shared" si="0"/>
        <v>66546</v>
      </c>
      <c r="K30" s="7">
        <f t="shared" si="0"/>
        <v>66546</v>
      </c>
      <c r="L30" s="7">
        <f t="shared" si="0"/>
        <v>66546</v>
      </c>
      <c r="M30" s="7">
        <f t="shared" si="0"/>
        <v>66546</v>
      </c>
      <c r="N30" s="7">
        <f t="shared" si="0"/>
        <v>66546</v>
      </c>
      <c r="O30" s="7">
        <f t="shared" si="0"/>
        <v>66546</v>
      </c>
      <c r="P30" s="7">
        <f t="shared" si="0"/>
        <v>66546</v>
      </c>
      <c r="Q30" s="7">
        <f t="shared" si="0"/>
        <v>66546</v>
      </c>
      <c r="R30" s="7">
        <f t="shared" si="0"/>
        <v>66546</v>
      </c>
      <c r="S30" s="7">
        <f t="shared" si="0"/>
        <v>66546</v>
      </c>
      <c r="T30" s="7">
        <f t="shared" si="0"/>
        <v>66546</v>
      </c>
      <c r="U30" s="7">
        <f t="shared" si="0"/>
        <v>66546</v>
      </c>
      <c r="V30" s="7">
        <f t="shared" si="0"/>
        <v>66546</v>
      </c>
      <c r="W30" s="7">
        <f t="shared" si="0"/>
        <v>66546</v>
      </c>
      <c r="X30" s="7">
        <f t="shared" si="0"/>
        <v>66546</v>
      </c>
      <c r="Y30" s="7">
        <f t="shared" si="0"/>
        <v>66546</v>
      </c>
      <c r="Z30" s="7">
        <f t="shared" si="0"/>
        <v>66546</v>
      </c>
      <c r="AA30" s="7">
        <f t="shared" si="0"/>
        <v>66546</v>
      </c>
      <c r="AB30" s="7">
        <f t="shared" si="0"/>
        <v>66546</v>
      </c>
      <c r="AC30" s="7">
        <f t="shared" si="0"/>
        <v>66546</v>
      </c>
      <c r="AD30" s="7">
        <f t="shared" si="0"/>
        <v>66546</v>
      </c>
      <c r="AE30" s="7">
        <f t="shared" si="0"/>
        <v>66546</v>
      </c>
      <c r="AF30" s="7">
        <f t="shared" si="0"/>
        <v>66546</v>
      </c>
      <c r="AG30" s="7">
        <f t="shared" si="0"/>
        <v>66546</v>
      </c>
      <c r="AH30" s="7">
        <f t="shared" si="0"/>
        <v>66546</v>
      </c>
      <c r="AI30" s="7">
        <f t="shared" si="0"/>
        <v>66546</v>
      </c>
      <c r="AJ30" s="7">
        <f t="shared" si="0"/>
        <v>66546</v>
      </c>
      <c r="AK30" s="3"/>
    </row>
    <row r="31" spans="1:37" customFormat="1" outlineLevel="1">
      <c r="A31" s="4"/>
      <c r="B31" s="27" t="s">
        <v>2</v>
      </c>
      <c r="C31" s="7"/>
      <c r="D31" s="7">
        <f>D7</f>
        <v>72207</v>
      </c>
      <c r="E31" s="7">
        <f t="shared" si="0"/>
        <v>72207</v>
      </c>
      <c r="F31" s="7">
        <f t="shared" si="0"/>
        <v>72207</v>
      </c>
      <c r="G31" s="7">
        <f t="shared" si="0"/>
        <v>72207</v>
      </c>
      <c r="H31" s="7">
        <f t="shared" si="0"/>
        <v>72207</v>
      </c>
      <c r="I31" s="7">
        <f t="shared" si="0"/>
        <v>72207</v>
      </c>
      <c r="J31" s="7">
        <f t="shared" si="0"/>
        <v>72207</v>
      </c>
      <c r="K31" s="7">
        <f t="shared" si="0"/>
        <v>72207</v>
      </c>
      <c r="L31" s="7">
        <f t="shared" si="0"/>
        <v>72207</v>
      </c>
      <c r="M31" s="7">
        <f t="shared" si="0"/>
        <v>72207</v>
      </c>
      <c r="N31" s="7">
        <f t="shared" si="0"/>
        <v>72207</v>
      </c>
      <c r="O31" s="7">
        <f t="shared" si="0"/>
        <v>72207</v>
      </c>
      <c r="P31" s="7">
        <f t="shared" si="0"/>
        <v>72207</v>
      </c>
      <c r="Q31" s="7">
        <f t="shared" si="0"/>
        <v>72207</v>
      </c>
      <c r="R31" s="7">
        <f t="shared" si="0"/>
        <v>72207</v>
      </c>
      <c r="S31" s="7">
        <f t="shared" si="0"/>
        <v>72207</v>
      </c>
      <c r="T31" s="7">
        <f t="shared" si="0"/>
        <v>72207</v>
      </c>
      <c r="U31" s="7">
        <f t="shared" si="0"/>
        <v>72207</v>
      </c>
      <c r="V31" s="7">
        <f t="shared" si="0"/>
        <v>72207</v>
      </c>
      <c r="W31" s="7">
        <f t="shared" si="0"/>
        <v>72207</v>
      </c>
      <c r="X31" s="7">
        <f t="shared" si="0"/>
        <v>72207</v>
      </c>
      <c r="Y31" s="7">
        <f t="shared" si="0"/>
        <v>72207</v>
      </c>
      <c r="Z31" s="7">
        <f t="shared" si="0"/>
        <v>72207</v>
      </c>
      <c r="AA31" s="7">
        <f t="shared" si="0"/>
        <v>72207</v>
      </c>
      <c r="AB31" s="7">
        <f t="shared" si="0"/>
        <v>72207</v>
      </c>
      <c r="AC31" s="7">
        <f t="shared" si="0"/>
        <v>72207</v>
      </c>
      <c r="AD31" s="7">
        <f t="shared" si="0"/>
        <v>72207</v>
      </c>
      <c r="AE31" s="7">
        <f t="shared" si="0"/>
        <v>72207</v>
      </c>
      <c r="AF31" s="7">
        <f t="shared" si="0"/>
        <v>72207</v>
      </c>
      <c r="AG31" s="7">
        <f t="shared" si="0"/>
        <v>72207</v>
      </c>
      <c r="AH31" s="7">
        <f t="shared" si="0"/>
        <v>72207</v>
      </c>
      <c r="AI31" s="7">
        <f t="shared" si="0"/>
        <v>72207</v>
      </c>
      <c r="AJ31" s="7">
        <f t="shared" si="0"/>
        <v>72207</v>
      </c>
      <c r="AK31" s="3"/>
    </row>
    <row r="32" spans="1:37" customFormat="1" outlineLevel="1">
      <c r="A32" s="4"/>
      <c r="B32" s="27" t="s">
        <v>3</v>
      </c>
      <c r="C32" s="7"/>
      <c r="D32" s="7">
        <f>D8</f>
        <v>74468</v>
      </c>
      <c r="E32" s="7">
        <f t="shared" si="0"/>
        <v>74468</v>
      </c>
      <c r="F32" s="7">
        <f t="shared" si="0"/>
        <v>74468</v>
      </c>
      <c r="G32" s="7">
        <f t="shared" si="0"/>
        <v>74468</v>
      </c>
      <c r="H32" s="7">
        <f t="shared" si="0"/>
        <v>74468</v>
      </c>
      <c r="I32" s="7">
        <f t="shared" si="0"/>
        <v>74468</v>
      </c>
      <c r="J32" s="7">
        <f t="shared" si="0"/>
        <v>74468</v>
      </c>
      <c r="K32" s="7">
        <f t="shared" si="0"/>
        <v>74468</v>
      </c>
      <c r="L32" s="7">
        <f t="shared" si="0"/>
        <v>74468</v>
      </c>
      <c r="M32" s="7">
        <f t="shared" si="0"/>
        <v>74468</v>
      </c>
      <c r="N32" s="7">
        <f t="shared" si="0"/>
        <v>74468</v>
      </c>
      <c r="O32" s="7">
        <f t="shared" si="0"/>
        <v>74468</v>
      </c>
      <c r="P32" s="7">
        <f t="shared" si="0"/>
        <v>74468</v>
      </c>
      <c r="Q32" s="7">
        <f t="shared" si="0"/>
        <v>74468</v>
      </c>
      <c r="R32" s="7">
        <f t="shared" si="0"/>
        <v>74468</v>
      </c>
      <c r="S32" s="7">
        <f t="shared" si="0"/>
        <v>74468</v>
      </c>
      <c r="T32" s="7">
        <f t="shared" si="0"/>
        <v>74468</v>
      </c>
      <c r="U32" s="7">
        <f t="shared" si="0"/>
        <v>74468</v>
      </c>
      <c r="V32" s="7">
        <f t="shared" si="0"/>
        <v>74468</v>
      </c>
      <c r="W32" s="7">
        <f t="shared" si="0"/>
        <v>74468</v>
      </c>
      <c r="X32" s="7">
        <f t="shared" si="0"/>
        <v>74468</v>
      </c>
      <c r="Y32" s="7">
        <f t="shared" si="0"/>
        <v>74468</v>
      </c>
      <c r="Z32" s="7">
        <f t="shared" si="0"/>
        <v>74468</v>
      </c>
      <c r="AA32" s="7">
        <f t="shared" si="0"/>
        <v>74468</v>
      </c>
      <c r="AB32" s="7">
        <f t="shared" si="0"/>
        <v>74468</v>
      </c>
      <c r="AC32" s="7">
        <f t="shared" si="0"/>
        <v>74468</v>
      </c>
      <c r="AD32" s="7">
        <f t="shared" si="0"/>
        <v>74468</v>
      </c>
      <c r="AE32" s="7">
        <f t="shared" si="0"/>
        <v>74468</v>
      </c>
      <c r="AF32" s="7">
        <f t="shared" si="0"/>
        <v>74468</v>
      </c>
      <c r="AG32" s="7">
        <f t="shared" si="0"/>
        <v>74468</v>
      </c>
      <c r="AH32" s="7">
        <f t="shared" si="0"/>
        <v>74468</v>
      </c>
      <c r="AI32" s="7">
        <f t="shared" si="0"/>
        <v>74468</v>
      </c>
      <c r="AJ32" s="7">
        <f t="shared" si="0"/>
        <v>74468</v>
      </c>
      <c r="AK32" s="3"/>
    </row>
    <row r="33" spans="1:37" customFormat="1" outlineLevel="1">
      <c r="A33" s="4"/>
      <c r="B33" s="27" t="s">
        <v>114</v>
      </c>
      <c r="C33" s="7"/>
      <c r="D33" s="7">
        <f t="shared" ref="D33:D50" si="1">D9</f>
        <v>100165</v>
      </c>
      <c r="E33" s="7">
        <f t="shared" si="0"/>
        <v>100165</v>
      </c>
      <c r="F33" s="7">
        <f t="shared" si="0"/>
        <v>100165</v>
      </c>
      <c r="G33" s="7">
        <f t="shared" si="0"/>
        <v>100165</v>
      </c>
      <c r="H33" s="7">
        <f t="shared" si="0"/>
        <v>100165</v>
      </c>
      <c r="I33" s="7">
        <f t="shared" si="0"/>
        <v>100165</v>
      </c>
      <c r="J33" s="7">
        <f t="shared" si="0"/>
        <v>100165</v>
      </c>
      <c r="K33" s="7">
        <f t="shared" si="0"/>
        <v>100165</v>
      </c>
      <c r="L33" s="7">
        <f t="shared" si="0"/>
        <v>100165</v>
      </c>
      <c r="M33" s="7">
        <f t="shared" si="0"/>
        <v>100165</v>
      </c>
      <c r="N33" s="7">
        <f t="shared" si="0"/>
        <v>100165</v>
      </c>
      <c r="O33" s="7">
        <f t="shared" si="0"/>
        <v>100165</v>
      </c>
      <c r="P33" s="7">
        <f t="shared" si="0"/>
        <v>100165</v>
      </c>
      <c r="Q33" s="7">
        <f t="shared" si="0"/>
        <v>100165</v>
      </c>
      <c r="R33" s="7">
        <f t="shared" si="0"/>
        <v>100165</v>
      </c>
      <c r="S33" s="7">
        <f t="shared" si="0"/>
        <v>100165</v>
      </c>
      <c r="T33" s="7">
        <f t="shared" si="0"/>
        <v>100165</v>
      </c>
      <c r="U33" s="7">
        <f t="shared" si="0"/>
        <v>100165</v>
      </c>
      <c r="V33" s="7">
        <f t="shared" si="0"/>
        <v>100165</v>
      </c>
      <c r="W33" s="7">
        <f t="shared" si="0"/>
        <v>100165</v>
      </c>
      <c r="X33" s="7">
        <f t="shared" si="0"/>
        <v>100165</v>
      </c>
      <c r="Y33" s="7">
        <f t="shared" si="0"/>
        <v>100165</v>
      </c>
      <c r="Z33" s="7">
        <f t="shared" si="0"/>
        <v>100165</v>
      </c>
      <c r="AA33" s="7">
        <f t="shared" si="0"/>
        <v>100165</v>
      </c>
      <c r="AB33" s="7">
        <f t="shared" si="0"/>
        <v>100165</v>
      </c>
      <c r="AC33" s="7">
        <f t="shared" si="0"/>
        <v>100165</v>
      </c>
      <c r="AD33" s="7">
        <f t="shared" si="0"/>
        <v>100165</v>
      </c>
      <c r="AE33" s="7">
        <f t="shared" si="0"/>
        <v>100165</v>
      </c>
      <c r="AF33" s="7">
        <f t="shared" si="0"/>
        <v>100165</v>
      </c>
      <c r="AG33" s="7">
        <f t="shared" si="0"/>
        <v>100165</v>
      </c>
      <c r="AH33" s="7">
        <f t="shared" si="0"/>
        <v>100165</v>
      </c>
      <c r="AI33" s="7">
        <f t="shared" si="0"/>
        <v>100165</v>
      </c>
      <c r="AJ33" s="7"/>
      <c r="AK33" s="3"/>
    </row>
    <row r="34" spans="1:37" customFormat="1" outlineLevel="1">
      <c r="A34" s="4"/>
      <c r="B34" s="27" t="s">
        <v>115</v>
      </c>
      <c r="C34" s="7"/>
      <c r="D34" s="7">
        <f t="shared" si="1"/>
        <v>104532</v>
      </c>
      <c r="E34" s="7">
        <f t="shared" si="0"/>
        <v>104532</v>
      </c>
      <c r="F34" s="7">
        <f t="shared" si="0"/>
        <v>104532</v>
      </c>
      <c r="G34" s="7">
        <f t="shared" si="0"/>
        <v>104532</v>
      </c>
      <c r="H34" s="7">
        <f t="shared" si="0"/>
        <v>104532</v>
      </c>
      <c r="I34" s="7">
        <f t="shared" si="0"/>
        <v>104532</v>
      </c>
      <c r="J34" s="7">
        <f t="shared" si="0"/>
        <v>104532</v>
      </c>
      <c r="K34" s="7">
        <f t="shared" si="0"/>
        <v>104532</v>
      </c>
      <c r="L34" s="7">
        <f t="shared" si="0"/>
        <v>104532</v>
      </c>
      <c r="M34" s="7">
        <f t="shared" si="0"/>
        <v>104532</v>
      </c>
      <c r="N34" s="7">
        <f t="shared" si="0"/>
        <v>104532</v>
      </c>
      <c r="O34" s="7">
        <f t="shared" si="0"/>
        <v>104532</v>
      </c>
      <c r="P34" s="7">
        <f t="shared" si="0"/>
        <v>104532</v>
      </c>
      <c r="Q34" s="7">
        <f t="shared" si="0"/>
        <v>104532</v>
      </c>
      <c r="R34" s="7">
        <f t="shared" si="0"/>
        <v>104532</v>
      </c>
      <c r="S34" s="7">
        <f t="shared" si="0"/>
        <v>104532</v>
      </c>
      <c r="T34" s="7">
        <f t="shared" si="0"/>
        <v>104532</v>
      </c>
      <c r="U34" s="7">
        <f t="shared" si="0"/>
        <v>104532</v>
      </c>
      <c r="V34" s="7">
        <f t="shared" si="0"/>
        <v>104532</v>
      </c>
      <c r="W34" s="7">
        <f t="shared" si="0"/>
        <v>104532</v>
      </c>
      <c r="X34" s="7">
        <f t="shared" si="0"/>
        <v>104532</v>
      </c>
      <c r="Y34" s="7">
        <f t="shared" si="0"/>
        <v>104532</v>
      </c>
      <c r="Z34" s="7">
        <f t="shared" si="0"/>
        <v>104532</v>
      </c>
      <c r="AA34" s="7">
        <f t="shared" si="0"/>
        <v>104532</v>
      </c>
      <c r="AB34" s="7">
        <f t="shared" si="0"/>
        <v>104532</v>
      </c>
      <c r="AC34" s="7">
        <f t="shared" si="0"/>
        <v>104532</v>
      </c>
      <c r="AD34" s="7">
        <f t="shared" si="0"/>
        <v>104532</v>
      </c>
      <c r="AE34" s="7">
        <f t="shared" si="0"/>
        <v>104532</v>
      </c>
      <c r="AF34" s="7">
        <f t="shared" si="0"/>
        <v>104532</v>
      </c>
      <c r="AG34" s="7">
        <f t="shared" si="0"/>
        <v>104532</v>
      </c>
      <c r="AH34" s="7">
        <f t="shared" si="0"/>
        <v>104532</v>
      </c>
      <c r="AI34" s="7">
        <f t="shared" si="0"/>
        <v>104532</v>
      </c>
      <c r="AJ34" s="7"/>
      <c r="AK34" s="3"/>
    </row>
    <row r="35" spans="1:37" customFormat="1" outlineLevel="1">
      <c r="A35" s="4"/>
      <c r="B35" s="27" t="s">
        <v>116</v>
      </c>
      <c r="C35" s="7"/>
      <c r="D35" s="7">
        <f t="shared" si="1"/>
        <v>1223669</v>
      </c>
      <c r="E35" s="7">
        <f t="shared" si="0"/>
        <v>1223669</v>
      </c>
      <c r="F35" s="7">
        <f t="shared" si="0"/>
        <v>1223669</v>
      </c>
      <c r="G35" s="7">
        <f t="shared" si="0"/>
        <v>1223669</v>
      </c>
      <c r="H35" s="7">
        <f t="shared" si="0"/>
        <v>1223669</v>
      </c>
      <c r="I35" s="7">
        <f t="shared" si="0"/>
        <v>1223669</v>
      </c>
      <c r="J35" s="7">
        <f t="shared" si="0"/>
        <v>1223669</v>
      </c>
      <c r="K35" s="7">
        <f t="shared" si="0"/>
        <v>1223669</v>
      </c>
      <c r="L35" s="7">
        <f t="shared" si="0"/>
        <v>1223669</v>
      </c>
      <c r="M35" s="7">
        <f t="shared" si="0"/>
        <v>1223669</v>
      </c>
      <c r="N35" s="7">
        <f t="shared" si="0"/>
        <v>1223669</v>
      </c>
      <c r="O35" s="7">
        <f t="shared" si="0"/>
        <v>1223669</v>
      </c>
      <c r="P35" s="7">
        <f t="shared" si="0"/>
        <v>1223669</v>
      </c>
      <c r="Q35" s="7">
        <f t="shared" si="0"/>
        <v>1223669</v>
      </c>
      <c r="R35" s="7">
        <f t="shared" si="0"/>
        <v>1223669</v>
      </c>
      <c r="S35" s="7">
        <f t="shared" si="0"/>
        <v>1223669</v>
      </c>
      <c r="T35" s="7">
        <f t="shared" si="0"/>
        <v>1223669</v>
      </c>
      <c r="U35" s="7">
        <f t="shared" si="0"/>
        <v>1223669</v>
      </c>
      <c r="V35" s="7">
        <f t="shared" si="0"/>
        <v>1223669</v>
      </c>
      <c r="W35" s="7">
        <f t="shared" si="0"/>
        <v>1223669</v>
      </c>
      <c r="X35" s="7">
        <f t="shared" si="0"/>
        <v>1223669</v>
      </c>
      <c r="Y35" s="7">
        <f t="shared" si="0"/>
        <v>1223669</v>
      </c>
      <c r="Z35" s="7">
        <f t="shared" si="0"/>
        <v>1223669</v>
      </c>
      <c r="AA35" s="7">
        <f t="shared" si="0"/>
        <v>1223669</v>
      </c>
      <c r="AB35" s="7">
        <f t="shared" si="0"/>
        <v>1223669</v>
      </c>
      <c r="AC35" s="7">
        <f t="shared" si="0"/>
        <v>1223669</v>
      </c>
      <c r="AD35" s="7">
        <f t="shared" si="0"/>
        <v>1223669</v>
      </c>
      <c r="AE35" s="7">
        <f t="shared" si="0"/>
        <v>1223669</v>
      </c>
      <c r="AF35" s="7">
        <f t="shared" si="0"/>
        <v>1223669</v>
      </c>
      <c r="AG35" s="7">
        <f t="shared" si="0"/>
        <v>1223669</v>
      </c>
      <c r="AH35" s="7">
        <f t="shared" si="0"/>
        <v>1223669</v>
      </c>
      <c r="AI35" s="7">
        <f t="shared" si="0"/>
        <v>1223669</v>
      </c>
      <c r="AJ35" s="7"/>
      <c r="AK35" s="3"/>
    </row>
    <row r="36" spans="1:37" customFormat="1" outlineLevel="1">
      <c r="A36" s="4"/>
      <c r="B36" s="28" t="s">
        <v>98</v>
      </c>
      <c r="C36" s="7"/>
      <c r="D36" s="7">
        <f t="shared" si="1"/>
        <v>59530</v>
      </c>
      <c r="E36" s="7">
        <f t="shared" si="0"/>
        <v>59530</v>
      </c>
      <c r="F36" s="7">
        <f t="shared" si="0"/>
        <v>59530</v>
      </c>
      <c r="G36" s="7">
        <f t="shared" si="0"/>
        <v>59530</v>
      </c>
      <c r="H36" s="7">
        <f t="shared" si="0"/>
        <v>59530</v>
      </c>
      <c r="I36" s="7">
        <f t="shared" si="0"/>
        <v>59530</v>
      </c>
      <c r="J36" s="7">
        <f t="shared" si="0"/>
        <v>59530</v>
      </c>
      <c r="K36" s="7">
        <f t="shared" si="0"/>
        <v>59530</v>
      </c>
      <c r="L36" s="7">
        <f t="shared" si="0"/>
        <v>59530</v>
      </c>
      <c r="M36" s="7">
        <f t="shared" si="0"/>
        <v>59530</v>
      </c>
      <c r="N36" s="7">
        <f t="shared" si="0"/>
        <v>59530</v>
      </c>
      <c r="O36" s="7">
        <f t="shared" si="0"/>
        <v>59530</v>
      </c>
      <c r="P36" s="7">
        <f t="shared" si="0"/>
        <v>59530</v>
      </c>
      <c r="Q36" s="7">
        <f t="shared" si="0"/>
        <v>59530</v>
      </c>
      <c r="R36" s="7">
        <f t="shared" si="0"/>
        <v>59530</v>
      </c>
      <c r="S36" s="7">
        <f t="shared" si="0"/>
        <v>59530</v>
      </c>
      <c r="T36" s="7">
        <f t="shared" si="0"/>
        <v>59530</v>
      </c>
      <c r="U36" s="7">
        <f t="shared" si="0"/>
        <v>59530</v>
      </c>
      <c r="V36" s="7">
        <f t="shared" si="0"/>
        <v>59530</v>
      </c>
      <c r="W36" s="7">
        <f t="shared" si="0"/>
        <v>59530</v>
      </c>
      <c r="X36" s="7">
        <f t="shared" si="0"/>
        <v>59530</v>
      </c>
      <c r="Y36" s="7">
        <f t="shared" si="0"/>
        <v>59530</v>
      </c>
      <c r="Z36" s="7">
        <f t="shared" si="0"/>
        <v>59530</v>
      </c>
      <c r="AA36" s="7">
        <f t="shared" si="0"/>
        <v>59530</v>
      </c>
      <c r="AB36" s="7">
        <f t="shared" si="0"/>
        <v>59530</v>
      </c>
      <c r="AC36" s="7">
        <f t="shared" si="0"/>
        <v>59530</v>
      </c>
      <c r="AD36" s="7">
        <f t="shared" si="0"/>
        <v>59530</v>
      </c>
      <c r="AE36" s="7">
        <f t="shared" si="0"/>
        <v>59530</v>
      </c>
      <c r="AF36" s="7">
        <f t="shared" si="0"/>
        <v>59530</v>
      </c>
      <c r="AG36" s="7">
        <f t="shared" si="0"/>
        <v>59530</v>
      </c>
      <c r="AH36" s="7">
        <f t="shared" si="0"/>
        <v>59530</v>
      </c>
      <c r="AI36" s="7">
        <f t="shared" si="0"/>
        <v>59530</v>
      </c>
      <c r="AJ36" s="7">
        <f t="shared" si="0"/>
        <v>59530</v>
      </c>
      <c r="AK36" s="3"/>
    </row>
    <row r="37" spans="1:37" customFormat="1" outlineLevel="1">
      <c r="A37" s="4"/>
      <c r="B37" s="28" t="s">
        <v>99</v>
      </c>
      <c r="C37" s="7"/>
      <c r="D37" s="7">
        <f t="shared" si="1"/>
        <v>12968</v>
      </c>
      <c r="E37" s="7">
        <f t="shared" si="0"/>
        <v>12968</v>
      </c>
      <c r="F37" s="7">
        <f t="shared" si="0"/>
        <v>12968</v>
      </c>
      <c r="G37" s="7">
        <f t="shared" ref="G37:AJ45" si="2">IF(G13=0,F37,G13)</f>
        <v>12968</v>
      </c>
      <c r="H37" s="7">
        <f t="shared" si="2"/>
        <v>12968</v>
      </c>
      <c r="I37" s="7">
        <f t="shared" si="2"/>
        <v>12968</v>
      </c>
      <c r="J37" s="7">
        <f t="shared" si="2"/>
        <v>12968</v>
      </c>
      <c r="K37" s="7">
        <f t="shared" si="2"/>
        <v>12968</v>
      </c>
      <c r="L37" s="7">
        <f t="shared" si="2"/>
        <v>12968</v>
      </c>
      <c r="M37" s="7">
        <f t="shared" si="2"/>
        <v>12968</v>
      </c>
      <c r="N37" s="7">
        <f t="shared" si="2"/>
        <v>12968</v>
      </c>
      <c r="O37" s="7">
        <f t="shared" si="2"/>
        <v>12968</v>
      </c>
      <c r="P37" s="7">
        <f t="shared" si="2"/>
        <v>12968</v>
      </c>
      <c r="Q37" s="7">
        <f t="shared" si="2"/>
        <v>12968</v>
      </c>
      <c r="R37" s="7">
        <f t="shared" si="2"/>
        <v>12968</v>
      </c>
      <c r="S37" s="7">
        <f t="shared" si="2"/>
        <v>12968</v>
      </c>
      <c r="T37" s="7">
        <f t="shared" si="2"/>
        <v>12968</v>
      </c>
      <c r="U37" s="7">
        <f t="shared" si="2"/>
        <v>12968</v>
      </c>
      <c r="V37" s="7">
        <f t="shared" si="2"/>
        <v>12968</v>
      </c>
      <c r="W37" s="7">
        <f t="shared" si="2"/>
        <v>12968</v>
      </c>
      <c r="X37" s="7">
        <f t="shared" si="2"/>
        <v>12968</v>
      </c>
      <c r="Y37" s="7">
        <f t="shared" si="2"/>
        <v>12968</v>
      </c>
      <c r="Z37" s="7">
        <f t="shared" si="2"/>
        <v>12968</v>
      </c>
      <c r="AA37" s="7">
        <f t="shared" si="2"/>
        <v>12968</v>
      </c>
      <c r="AB37" s="7">
        <f t="shared" si="2"/>
        <v>12968</v>
      </c>
      <c r="AC37" s="7">
        <f t="shared" si="2"/>
        <v>12968</v>
      </c>
      <c r="AD37" s="7">
        <f t="shared" si="2"/>
        <v>12968</v>
      </c>
      <c r="AE37" s="7">
        <f t="shared" si="2"/>
        <v>12968</v>
      </c>
      <c r="AF37" s="7">
        <f t="shared" si="2"/>
        <v>12968</v>
      </c>
      <c r="AG37" s="7">
        <f t="shared" si="2"/>
        <v>12968</v>
      </c>
      <c r="AH37" s="7">
        <f t="shared" si="2"/>
        <v>12968</v>
      </c>
      <c r="AI37" s="7">
        <f t="shared" si="2"/>
        <v>12968</v>
      </c>
      <c r="AJ37" s="7">
        <f t="shared" si="2"/>
        <v>12968</v>
      </c>
      <c r="AK37" s="3"/>
    </row>
    <row r="38" spans="1:37" customFormat="1" outlineLevel="1">
      <c r="A38" s="4"/>
      <c r="B38" s="27" t="s">
        <v>100</v>
      </c>
      <c r="C38" s="7"/>
      <c r="D38" s="7">
        <f t="shared" si="1"/>
        <v>2467</v>
      </c>
      <c r="E38" s="7">
        <f t="shared" ref="E38:T50" si="3">IF(E14=0,D38,E14)</f>
        <v>2467</v>
      </c>
      <c r="F38" s="7">
        <f t="shared" si="3"/>
        <v>2467</v>
      </c>
      <c r="G38" s="7">
        <f t="shared" si="2"/>
        <v>2467</v>
      </c>
      <c r="H38" s="7">
        <f t="shared" si="2"/>
        <v>2467</v>
      </c>
      <c r="I38" s="7">
        <f t="shared" si="2"/>
        <v>2467</v>
      </c>
      <c r="J38" s="7">
        <f t="shared" si="2"/>
        <v>2467</v>
      </c>
      <c r="K38" s="7">
        <f t="shared" si="2"/>
        <v>2467</v>
      </c>
      <c r="L38" s="7">
        <f t="shared" si="2"/>
        <v>2467</v>
      </c>
      <c r="M38" s="7">
        <f t="shared" si="2"/>
        <v>2467</v>
      </c>
      <c r="N38" s="7">
        <f t="shared" si="2"/>
        <v>2467</v>
      </c>
      <c r="O38" s="7">
        <f t="shared" si="2"/>
        <v>2467</v>
      </c>
      <c r="P38" s="7">
        <f t="shared" si="2"/>
        <v>2467</v>
      </c>
      <c r="Q38" s="7">
        <f t="shared" si="2"/>
        <v>2467</v>
      </c>
      <c r="R38" s="7">
        <f t="shared" si="2"/>
        <v>2467</v>
      </c>
      <c r="S38" s="7">
        <f t="shared" si="2"/>
        <v>2467</v>
      </c>
      <c r="T38" s="7">
        <f t="shared" si="2"/>
        <v>2467</v>
      </c>
      <c r="U38" s="7">
        <f t="shared" si="2"/>
        <v>2467</v>
      </c>
      <c r="V38" s="7">
        <f t="shared" si="2"/>
        <v>2467</v>
      </c>
      <c r="W38" s="7">
        <f t="shared" si="2"/>
        <v>2467</v>
      </c>
      <c r="X38" s="7">
        <f t="shared" si="2"/>
        <v>2467</v>
      </c>
      <c r="Y38" s="7">
        <f t="shared" si="2"/>
        <v>2467</v>
      </c>
      <c r="Z38" s="7">
        <f t="shared" si="2"/>
        <v>2467</v>
      </c>
      <c r="AA38" s="7">
        <f t="shared" si="2"/>
        <v>2467</v>
      </c>
      <c r="AB38" s="7">
        <f t="shared" si="2"/>
        <v>2467</v>
      </c>
      <c r="AC38" s="7">
        <f t="shared" si="2"/>
        <v>2467</v>
      </c>
      <c r="AD38" s="7">
        <f t="shared" si="2"/>
        <v>2467</v>
      </c>
      <c r="AE38" s="7">
        <f t="shared" si="2"/>
        <v>2467</v>
      </c>
      <c r="AF38" s="7">
        <f t="shared" si="2"/>
        <v>2467</v>
      </c>
      <c r="AG38" s="7">
        <f t="shared" si="2"/>
        <v>2467</v>
      </c>
      <c r="AH38" s="7">
        <f t="shared" si="2"/>
        <v>2467</v>
      </c>
      <c r="AI38" s="7">
        <f t="shared" si="2"/>
        <v>2467</v>
      </c>
      <c r="AJ38" s="7">
        <f t="shared" si="2"/>
        <v>2467</v>
      </c>
      <c r="AK38" s="3"/>
    </row>
    <row r="39" spans="1:37" customFormat="1" outlineLevel="1">
      <c r="A39" s="4"/>
      <c r="B39" s="27" t="s">
        <v>101</v>
      </c>
      <c r="C39" s="7"/>
      <c r="D39" s="7">
        <f t="shared" si="1"/>
        <v>29358</v>
      </c>
      <c r="E39" s="7">
        <f t="shared" si="3"/>
        <v>29358</v>
      </c>
      <c r="F39" s="7">
        <f t="shared" si="3"/>
        <v>29358</v>
      </c>
      <c r="G39" s="7">
        <f t="shared" si="2"/>
        <v>29358</v>
      </c>
      <c r="H39" s="7">
        <f t="shared" si="2"/>
        <v>29358</v>
      </c>
      <c r="I39" s="7">
        <f t="shared" si="2"/>
        <v>29358</v>
      </c>
      <c r="J39" s="7">
        <f t="shared" si="2"/>
        <v>29358</v>
      </c>
      <c r="K39" s="7">
        <f t="shared" si="2"/>
        <v>29358</v>
      </c>
      <c r="L39" s="7">
        <f t="shared" si="2"/>
        <v>29358</v>
      </c>
      <c r="M39" s="7">
        <f t="shared" si="2"/>
        <v>29358</v>
      </c>
      <c r="N39" s="7">
        <f t="shared" si="2"/>
        <v>29358</v>
      </c>
      <c r="O39" s="7">
        <f t="shared" si="2"/>
        <v>29358</v>
      </c>
      <c r="P39" s="7">
        <f t="shared" si="2"/>
        <v>29358</v>
      </c>
      <c r="Q39" s="7">
        <f t="shared" si="2"/>
        <v>29358</v>
      </c>
      <c r="R39" s="7">
        <f t="shared" si="2"/>
        <v>29358</v>
      </c>
      <c r="S39" s="7">
        <f t="shared" si="2"/>
        <v>29358</v>
      </c>
      <c r="T39" s="7">
        <f t="shared" si="2"/>
        <v>29358</v>
      </c>
      <c r="U39" s="7">
        <f t="shared" si="2"/>
        <v>29358</v>
      </c>
      <c r="V39" s="7">
        <f t="shared" si="2"/>
        <v>29358</v>
      </c>
      <c r="W39" s="7">
        <f t="shared" si="2"/>
        <v>29358</v>
      </c>
      <c r="X39" s="7">
        <f t="shared" si="2"/>
        <v>29358</v>
      </c>
      <c r="Y39" s="7">
        <f t="shared" si="2"/>
        <v>29358</v>
      </c>
      <c r="Z39" s="7">
        <f t="shared" si="2"/>
        <v>29358</v>
      </c>
      <c r="AA39" s="7">
        <f t="shared" si="2"/>
        <v>29358</v>
      </c>
      <c r="AB39" s="7">
        <f t="shared" si="2"/>
        <v>29358</v>
      </c>
      <c r="AC39" s="7">
        <f t="shared" si="2"/>
        <v>29358</v>
      </c>
      <c r="AD39" s="7">
        <f t="shared" si="2"/>
        <v>29358</v>
      </c>
      <c r="AE39" s="7">
        <f t="shared" si="2"/>
        <v>29358</v>
      </c>
      <c r="AF39" s="7">
        <f t="shared" si="2"/>
        <v>29358</v>
      </c>
      <c r="AG39" s="7">
        <f t="shared" si="2"/>
        <v>29358</v>
      </c>
      <c r="AH39" s="7">
        <f t="shared" si="2"/>
        <v>29358</v>
      </c>
      <c r="AI39" s="7">
        <f t="shared" si="2"/>
        <v>29358</v>
      </c>
      <c r="AJ39" s="7">
        <f t="shared" si="2"/>
        <v>29358</v>
      </c>
      <c r="AK39" s="3"/>
    </row>
    <row r="40" spans="1:37" customFormat="1" outlineLevel="1">
      <c r="A40" s="4"/>
      <c r="B40" s="28" t="s">
        <v>102</v>
      </c>
      <c r="C40" s="7"/>
      <c r="D40" s="7">
        <f t="shared" si="1"/>
        <v>81396</v>
      </c>
      <c r="E40" s="7">
        <f t="shared" si="3"/>
        <v>81396</v>
      </c>
      <c r="F40" s="7">
        <f t="shared" si="3"/>
        <v>81396</v>
      </c>
      <c r="G40" s="7">
        <f t="shared" si="2"/>
        <v>81396</v>
      </c>
      <c r="H40" s="7">
        <f t="shared" si="2"/>
        <v>81396</v>
      </c>
      <c r="I40" s="7">
        <f t="shared" si="2"/>
        <v>81396</v>
      </c>
      <c r="J40" s="7">
        <f t="shared" si="2"/>
        <v>81396</v>
      </c>
      <c r="K40" s="7">
        <f t="shared" si="2"/>
        <v>81396</v>
      </c>
      <c r="L40" s="7">
        <f t="shared" si="2"/>
        <v>81396</v>
      </c>
      <c r="M40" s="7">
        <f t="shared" si="2"/>
        <v>81396</v>
      </c>
      <c r="N40" s="7">
        <f t="shared" si="2"/>
        <v>81396</v>
      </c>
      <c r="O40" s="7">
        <f t="shared" si="2"/>
        <v>81396</v>
      </c>
      <c r="P40" s="7">
        <f t="shared" si="2"/>
        <v>81396</v>
      </c>
      <c r="Q40" s="7">
        <f t="shared" si="2"/>
        <v>81396</v>
      </c>
      <c r="R40" s="7">
        <f t="shared" si="2"/>
        <v>81396</v>
      </c>
      <c r="S40" s="7">
        <f t="shared" si="2"/>
        <v>81396</v>
      </c>
      <c r="T40" s="7">
        <f t="shared" si="2"/>
        <v>81396</v>
      </c>
      <c r="U40" s="7">
        <f t="shared" si="2"/>
        <v>81396</v>
      </c>
      <c r="V40" s="7">
        <f t="shared" si="2"/>
        <v>81396</v>
      </c>
      <c r="W40" s="7">
        <f t="shared" si="2"/>
        <v>81396</v>
      </c>
      <c r="X40" s="7">
        <f t="shared" si="2"/>
        <v>81396</v>
      </c>
      <c r="Y40" s="7">
        <f t="shared" si="2"/>
        <v>81396</v>
      </c>
      <c r="Z40" s="7">
        <f t="shared" si="2"/>
        <v>81396</v>
      </c>
      <c r="AA40" s="7">
        <f t="shared" si="2"/>
        <v>81396</v>
      </c>
      <c r="AB40" s="7">
        <f t="shared" si="2"/>
        <v>81396</v>
      </c>
      <c r="AC40" s="7">
        <f t="shared" si="2"/>
        <v>81396</v>
      </c>
      <c r="AD40" s="7">
        <f t="shared" si="2"/>
        <v>81396</v>
      </c>
      <c r="AE40" s="7">
        <f t="shared" si="2"/>
        <v>81396</v>
      </c>
      <c r="AF40" s="7">
        <f t="shared" si="2"/>
        <v>81396</v>
      </c>
      <c r="AG40" s="7">
        <f t="shared" si="2"/>
        <v>81396</v>
      </c>
      <c r="AH40" s="7">
        <f t="shared" si="2"/>
        <v>81396</v>
      </c>
      <c r="AI40" s="7">
        <f t="shared" si="2"/>
        <v>81396</v>
      </c>
      <c r="AJ40" s="7">
        <f t="shared" si="2"/>
        <v>81396</v>
      </c>
      <c r="AK40" s="3"/>
    </row>
    <row r="41" spans="1:37" customFormat="1" outlineLevel="1">
      <c r="A41" s="4"/>
      <c r="B41" s="28" t="s">
        <v>103</v>
      </c>
      <c r="C41" s="7"/>
      <c r="D41" s="7">
        <f t="shared" si="1"/>
        <v>99833</v>
      </c>
      <c r="E41" s="7">
        <f t="shared" si="3"/>
        <v>99833</v>
      </c>
      <c r="F41" s="7">
        <f t="shared" si="3"/>
        <v>99833</v>
      </c>
      <c r="G41" s="7">
        <f t="shared" si="2"/>
        <v>99833</v>
      </c>
      <c r="H41" s="7">
        <f t="shared" si="2"/>
        <v>99833</v>
      </c>
      <c r="I41" s="7">
        <f t="shared" si="2"/>
        <v>99833</v>
      </c>
      <c r="J41" s="7">
        <f t="shared" si="2"/>
        <v>99833</v>
      </c>
      <c r="K41" s="7">
        <f t="shared" si="2"/>
        <v>99833</v>
      </c>
      <c r="L41" s="7">
        <f t="shared" si="2"/>
        <v>99833</v>
      </c>
      <c r="M41" s="7">
        <f t="shared" si="2"/>
        <v>99833</v>
      </c>
      <c r="N41" s="7">
        <f t="shared" si="2"/>
        <v>99833</v>
      </c>
      <c r="O41" s="7">
        <f t="shared" si="2"/>
        <v>99833</v>
      </c>
      <c r="P41" s="7">
        <f t="shared" si="2"/>
        <v>99833</v>
      </c>
      <c r="Q41" s="7">
        <f t="shared" si="2"/>
        <v>99833</v>
      </c>
      <c r="R41" s="7">
        <f t="shared" si="2"/>
        <v>99833</v>
      </c>
      <c r="S41" s="7">
        <f t="shared" si="2"/>
        <v>99833</v>
      </c>
      <c r="T41" s="7">
        <f t="shared" si="2"/>
        <v>99833</v>
      </c>
      <c r="U41" s="7">
        <f t="shared" si="2"/>
        <v>99833</v>
      </c>
      <c r="V41" s="7">
        <f t="shared" si="2"/>
        <v>99833</v>
      </c>
      <c r="W41" s="7">
        <f t="shared" si="2"/>
        <v>99833</v>
      </c>
      <c r="X41" s="7">
        <f t="shared" si="2"/>
        <v>99833</v>
      </c>
      <c r="Y41" s="7">
        <f t="shared" si="2"/>
        <v>99833</v>
      </c>
      <c r="Z41" s="7">
        <f t="shared" si="2"/>
        <v>99833</v>
      </c>
      <c r="AA41" s="7">
        <f t="shared" si="2"/>
        <v>99833</v>
      </c>
      <c r="AB41" s="7">
        <f t="shared" si="2"/>
        <v>99833</v>
      </c>
      <c r="AC41" s="7">
        <f t="shared" si="2"/>
        <v>99833</v>
      </c>
      <c r="AD41" s="7">
        <f t="shared" si="2"/>
        <v>99833</v>
      </c>
      <c r="AE41" s="7">
        <f t="shared" si="2"/>
        <v>99833</v>
      </c>
      <c r="AF41" s="7">
        <f t="shared" si="2"/>
        <v>99833</v>
      </c>
      <c r="AG41" s="7">
        <f t="shared" si="2"/>
        <v>99833</v>
      </c>
      <c r="AH41" s="7">
        <f t="shared" si="2"/>
        <v>99833</v>
      </c>
      <c r="AI41" s="7">
        <f t="shared" si="2"/>
        <v>99833</v>
      </c>
      <c r="AJ41" s="7">
        <f t="shared" si="2"/>
        <v>99833</v>
      </c>
      <c r="AK41" s="3"/>
    </row>
    <row r="42" spans="1:37" customFormat="1" outlineLevel="1">
      <c r="A42" s="4"/>
      <c r="B42" s="27" t="s">
        <v>104</v>
      </c>
      <c r="C42" s="7"/>
      <c r="D42" s="7">
        <f t="shared" si="1"/>
        <v>6311</v>
      </c>
      <c r="E42" s="7">
        <f t="shared" si="3"/>
        <v>6311</v>
      </c>
      <c r="F42" s="7">
        <f t="shared" si="3"/>
        <v>6311</v>
      </c>
      <c r="G42" s="7">
        <f t="shared" si="2"/>
        <v>6311</v>
      </c>
      <c r="H42" s="7">
        <f t="shared" si="2"/>
        <v>6311</v>
      </c>
      <c r="I42" s="7">
        <f t="shared" si="2"/>
        <v>6311</v>
      </c>
      <c r="J42" s="7">
        <f t="shared" si="2"/>
        <v>6311</v>
      </c>
      <c r="K42" s="7">
        <f t="shared" si="2"/>
        <v>6311</v>
      </c>
      <c r="L42" s="7">
        <f t="shared" si="2"/>
        <v>6311</v>
      </c>
      <c r="M42" s="7">
        <f t="shared" si="2"/>
        <v>6311</v>
      </c>
      <c r="N42" s="7">
        <f t="shared" si="2"/>
        <v>6311</v>
      </c>
      <c r="O42" s="7">
        <f t="shared" si="2"/>
        <v>6311</v>
      </c>
      <c r="P42" s="7">
        <f t="shared" si="2"/>
        <v>6311</v>
      </c>
      <c r="Q42" s="7">
        <f t="shared" si="2"/>
        <v>6311</v>
      </c>
      <c r="R42" s="7">
        <f t="shared" si="2"/>
        <v>6311</v>
      </c>
      <c r="S42" s="7">
        <f t="shared" si="2"/>
        <v>6311</v>
      </c>
      <c r="T42" s="7">
        <f t="shared" si="2"/>
        <v>6311</v>
      </c>
      <c r="U42" s="7">
        <f t="shared" si="2"/>
        <v>6311</v>
      </c>
      <c r="V42" s="7">
        <f t="shared" si="2"/>
        <v>6311</v>
      </c>
      <c r="W42" s="7">
        <f t="shared" si="2"/>
        <v>6311</v>
      </c>
      <c r="X42" s="7">
        <f t="shared" si="2"/>
        <v>6311</v>
      </c>
      <c r="Y42" s="7">
        <f t="shared" si="2"/>
        <v>6311</v>
      </c>
      <c r="Z42" s="7">
        <f t="shared" si="2"/>
        <v>6311</v>
      </c>
      <c r="AA42" s="7">
        <f t="shared" si="2"/>
        <v>6311</v>
      </c>
      <c r="AB42" s="7">
        <f t="shared" si="2"/>
        <v>6311</v>
      </c>
      <c r="AC42" s="7">
        <f t="shared" si="2"/>
        <v>6311</v>
      </c>
      <c r="AD42" s="7">
        <f t="shared" si="2"/>
        <v>6311</v>
      </c>
      <c r="AE42" s="7">
        <f t="shared" si="2"/>
        <v>6311</v>
      </c>
      <c r="AF42" s="7">
        <f t="shared" si="2"/>
        <v>6311</v>
      </c>
      <c r="AG42" s="7">
        <f t="shared" si="2"/>
        <v>6311</v>
      </c>
      <c r="AH42" s="7">
        <f t="shared" si="2"/>
        <v>6311</v>
      </c>
      <c r="AI42" s="7">
        <f t="shared" si="2"/>
        <v>6311</v>
      </c>
      <c r="AJ42" s="7">
        <f t="shared" si="2"/>
        <v>6311</v>
      </c>
      <c r="AK42" s="3"/>
    </row>
    <row r="43" spans="1:37" customFormat="1" outlineLevel="1">
      <c r="A43" s="4"/>
      <c r="B43" s="27" t="s">
        <v>105</v>
      </c>
      <c r="C43" s="7"/>
      <c r="D43" s="7">
        <f t="shared" si="1"/>
        <v>8382</v>
      </c>
      <c r="E43" s="7">
        <f t="shared" si="3"/>
        <v>8382</v>
      </c>
      <c r="F43" s="7">
        <f t="shared" si="3"/>
        <v>8382</v>
      </c>
      <c r="G43" s="7">
        <f t="shared" si="2"/>
        <v>8382</v>
      </c>
      <c r="H43" s="7">
        <f t="shared" si="2"/>
        <v>8382</v>
      </c>
      <c r="I43" s="7">
        <f t="shared" si="2"/>
        <v>8382</v>
      </c>
      <c r="J43" s="7">
        <f t="shared" si="2"/>
        <v>8382</v>
      </c>
      <c r="K43" s="7">
        <f t="shared" si="2"/>
        <v>8382</v>
      </c>
      <c r="L43" s="7">
        <f t="shared" si="2"/>
        <v>8382</v>
      </c>
      <c r="M43" s="7">
        <f t="shared" si="2"/>
        <v>8382</v>
      </c>
      <c r="N43" s="7">
        <f t="shared" si="2"/>
        <v>8382</v>
      </c>
      <c r="O43" s="7">
        <f t="shared" si="2"/>
        <v>8382</v>
      </c>
      <c r="P43" s="7">
        <f t="shared" si="2"/>
        <v>8382</v>
      </c>
      <c r="Q43" s="7">
        <f t="shared" si="2"/>
        <v>8382</v>
      </c>
      <c r="R43" s="7">
        <f t="shared" si="2"/>
        <v>8382</v>
      </c>
      <c r="S43" s="7">
        <f t="shared" si="2"/>
        <v>8382</v>
      </c>
      <c r="T43" s="7">
        <f t="shared" si="2"/>
        <v>8382</v>
      </c>
      <c r="U43" s="7">
        <f t="shared" si="2"/>
        <v>8382</v>
      </c>
      <c r="V43" s="7">
        <f t="shared" si="2"/>
        <v>8382</v>
      </c>
      <c r="W43" s="7">
        <f t="shared" si="2"/>
        <v>8382</v>
      </c>
      <c r="X43" s="7">
        <f t="shared" si="2"/>
        <v>8382</v>
      </c>
      <c r="Y43" s="7">
        <f t="shared" si="2"/>
        <v>8382</v>
      </c>
      <c r="Z43" s="7">
        <f t="shared" si="2"/>
        <v>8382</v>
      </c>
      <c r="AA43" s="7">
        <f t="shared" si="2"/>
        <v>8382</v>
      </c>
      <c r="AB43" s="7">
        <f t="shared" si="2"/>
        <v>8382</v>
      </c>
      <c r="AC43" s="7">
        <f t="shared" si="2"/>
        <v>8382</v>
      </c>
      <c r="AD43" s="7">
        <f t="shared" si="2"/>
        <v>8382</v>
      </c>
      <c r="AE43" s="7">
        <f t="shared" si="2"/>
        <v>8382</v>
      </c>
      <c r="AF43" s="7">
        <f t="shared" si="2"/>
        <v>8382</v>
      </c>
      <c r="AG43" s="7">
        <f t="shared" si="2"/>
        <v>8382</v>
      </c>
      <c r="AH43" s="7">
        <f t="shared" si="2"/>
        <v>8382</v>
      </c>
      <c r="AI43" s="7">
        <f t="shared" si="2"/>
        <v>8382</v>
      </c>
      <c r="AJ43" s="7">
        <f t="shared" si="2"/>
        <v>8382</v>
      </c>
      <c r="AK43" s="3"/>
    </row>
    <row r="44" spans="1:37" customFormat="1" outlineLevel="1">
      <c r="A44" s="4"/>
      <c r="B44" s="27" t="s">
        <v>106</v>
      </c>
      <c r="C44" s="7"/>
      <c r="D44" s="7">
        <f t="shared" si="1"/>
        <v>0</v>
      </c>
      <c r="E44" s="7">
        <f t="shared" si="3"/>
        <v>0</v>
      </c>
      <c r="F44" s="7">
        <f t="shared" si="3"/>
        <v>0</v>
      </c>
      <c r="G44" s="7">
        <f t="shared" si="2"/>
        <v>0</v>
      </c>
      <c r="H44" s="7">
        <f t="shared" si="2"/>
        <v>0</v>
      </c>
      <c r="I44" s="7">
        <f t="shared" si="2"/>
        <v>0</v>
      </c>
      <c r="J44" s="7">
        <f t="shared" si="2"/>
        <v>0</v>
      </c>
      <c r="K44" s="7">
        <f t="shared" si="2"/>
        <v>0</v>
      </c>
      <c r="L44" s="7">
        <f t="shared" si="2"/>
        <v>0</v>
      </c>
      <c r="M44" s="7">
        <f t="shared" si="2"/>
        <v>0</v>
      </c>
      <c r="N44" s="7">
        <f t="shared" si="2"/>
        <v>0</v>
      </c>
      <c r="O44" s="7">
        <f t="shared" si="2"/>
        <v>0</v>
      </c>
      <c r="P44" s="7">
        <f t="shared" si="2"/>
        <v>0</v>
      </c>
      <c r="Q44" s="7">
        <f t="shared" si="2"/>
        <v>0</v>
      </c>
      <c r="R44" s="7">
        <f t="shared" si="2"/>
        <v>0</v>
      </c>
      <c r="S44" s="7">
        <f t="shared" si="2"/>
        <v>0</v>
      </c>
      <c r="T44" s="7">
        <f t="shared" si="2"/>
        <v>0</v>
      </c>
      <c r="U44" s="7">
        <f t="shared" si="2"/>
        <v>0</v>
      </c>
      <c r="V44" s="7">
        <f t="shared" si="2"/>
        <v>0</v>
      </c>
      <c r="W44" s="7">
        <f t="shared" si="2"/>
        <v>0</v>
      </c>
      <c r="X44" s="7">
        <f t="shared" si="2"/>
        <v>0</v>
      </c>
      <c r="Y44" s="7">
        <f t="shared" si="2"/>
        <v>0</v>
      </c>
      <c r="Z44" s="7">
        <f t="shared" si="2"/>
        <v>0</v>
      </c>
      <c r="AA44" s="7">
        <f t="shared" si="2"/>
        <v>0</v>
      </c>
      <c r="AB44" s="7">
        <f t="shared" si="2"/>
        <v>0</v>
      </c>
      <c r="AC44" s="7">
        <f t="shared" si="2"/>
        <v>0</v>
      </c>
      <c r="AD44" s="7">
        <f t="shared" si="2"/>
        <v>0</v>
      </c>
      <c r="AE44" s="7">
        <f t="shared" si="2"/>
        <v>0</v>
      </c>
      <c r="AF44" s="7">
        <f t="shared" si="2"/>
        <v>0</v>
      </c>
      <c r="AG44" s="7">
        <f t="shared" si="2"/>
        <v>0</v>
      </c>
      <c r="AH44" s="7">
        <f t="shared" si="2"/>
        <v>0</v>
      </c>
      <c r="AI44" s="7">
        <f t="shared" si="2"/>
        <v>0</v>
      </c>
      <c r="AJ44" s="7">
        <f t="shared" si="2"/>
        <v>0</v>
      </c>
      <c r="AK44" s="3"/>
    </row>
    <row r="45" spans="1:37" customFormat="1" outlineLevel="1">
      <c r="A45" s="4"/>
      <c r="B45" s="27" t="s">
        <v>107</v>
      </c>
      <c r="C45" s="7"/>
      <c r="D45" s="7">
        <f t="shared" si="1"/>
        <v>46476</v>
      </c>
      <c r="E45" s="7">
        <f t="shared" si="3"/>
        <v>46476</v>
      </c>
      <c r="F45" s="7">
        <f t="shared" si="3"/>
        <v>46476</v>
      </c>
      <c r="G45" s="7">
        <f t="shared" si="2"/>
        <v>46476</v>
      </c>
      <c r="H45" s="7">
        <f t="shared" si="2"/>
        <v>46476</v>
      </c>
      <c r="I45" s="7">
        <f t="shared" si="2"/>
        <v>46476</v>
      </c>
      <c r="J45" s="7">
        <f t="shared" si="2"/>
        <v>46476</v>
      </c>
      <c r="K45" s="7">
        <f t="shared" si="2"/>
        <v>46476</v>
      </c>
      <c r="L45" s="7">
        <f t="shared" si="2"/>
        <v>46476</v>
      </c>
      <c r="M45" s="7">
        <f t="shared" si="2"/>
        <v>46476</v>
      </c>
      <c r="N45" s="7">
        <f t="shared" si="2"/>
        <v>46476</v>
      </c>
      <c r="O45" s="7">
        <f t="shared" si="2"/>
        <v>46476</v>
      </c>
      <c r="P45" s="7">
        <f t="shared" si="2"/>
        <v>46476</v>
      </c>
      <c r="Q45" s="7">
        <f t="shared" si="2"/>
        <v>46476</v>
      </c>
      <c r="R45" s="7">
        <f t="shared" si="2"/>
        <v>46476</v>
      </c>
      <c r="S45" s="7">
        <f t="shared" si="2"/>
        <v>46476</v>
      </c>
      <c r="T45" s="7">
        <f t="shared" si="2"/>
        <v>46476</v>
      </c>
      <c r="U45" s="7">
        <f t="shared" si="2"/>
        <v>46476</v>
      </c>
      <c r="V45" s="7">
        <f t="shared" ref="V45:AJ50" si="4">IF(V21=0,U45,V21)</f>
        <v>46476</v>
      </c>
      <c r="W45" s="7">
        <f t="shared" si="4"/>
        <v>46476</v>
      </c>
      <c r="X45" s="7">
        <f t="shared" si="4"/>
        <v>46476</v>
      </c>
      <c r="Y45" s="7">
        <f t="shared" si="4"/>
        <v>46476</v>
      </c>
      <c r="Z45" s="7">
        <f t="shared" si="4"/>
        <v>46476</v>
      </c>
      <c r="AA45" s="7">
        <f t="shared" si="4"/>
        <v>46476</v>
      </c>
      <c r="AB45" s="7">
        <f t="shared" si="4"/>
        <v>46476</v>
      </c>
      <c r="AC45" s="7">
        <f t="shared" si="4"/>
        <v>46476</v>
      </c>
      <c r="AD45" s="7">
        <f t="shared" si="4"/>
        <v>46476</v>
      </c>
      <c r="AE45" s="7">
        <f t="shared" si="4"/>
        <v>46476</v>
      </c>
      <c r="AF45" s="7">
        <f t="shared" si="4"/>
        <v>46476</v>
      </c>
      <c r="AG45" s="7">
        <f t="shared" si="4"/>
        <v>46476</v>
      </c>
      <c r="AH45" s="7">
        <f t="shared" si="4"/>
        <v>46476</v>
      </c>
      <c r="AI45" s="7">
        <f t="shared" si="4"/>
        <v>46476</v>
      </c>
      <c r="AJ45" s="7">
        <f t="shared" si="4"/>
        <v>46476</v>
      </c>
      <c r="AK45" s="3"/>
    </row>
    <row r="46" spans="1:37" customFormat="1" outlineLevel="1">
      <c r="A46" s="4"/>
      <c r="B46" s="28" t="s">
        <v>108</v>
      </c>
      <c r="C46" s="7"/>
      <c r="D46" s="7">
        <f t="shared" si="1"/>
        <v>6476</v>
      </c>
      <c r="E46" s="7">
        <f t="shared" si="3"/>
        <v>6476</v>
      </c>
      <c r="F46" s="7">
        <f t="shared" si="3"/>
        <v>6476</v>
      </c>
      <c r="G46" s="7">
        <f t="shared" si="3"/>
        <v>6476</v>
      </c>
      <c r="H46" s="7">
        <f t="shared" si="3"/>
        <v>6476</v>
      </c>
      <c r="I46" s="7">
        <f t="shared" si="3"/>
        <v>6476</v>
      </c>
      <c r="J46" s="7">
        <f t="shared" si="3"/>
        <v>6476</v>
      </c>
      <c r="K46" s="7">
        <f t="shared" si="3"/>
        <v>6476</v>
      </c>
      <c r="L46" s="7">
        <f t="shared" si="3"/>
        <v>6476</v>
      </c>
      <c r="M46" s="7">
        <f t="shared" si="3"/>
        <v>6476</v>
      </c>
      <c r="N46" s="7">
        <f t="shared" si="3"/>
        <v>6476</v>
      </c>
      <c r="O46" s="7">
        <f t="shared" si="3"/>
        <v>6476</v>
      </c>
      <c r="P46" s="7">
        <f t="shared" si="3"/>
        <v>6476</v>
      </c>
      <c r="Q46" s="7">
        <f t="shared" si="3"/>
        <v>6476</v>
      </c>
      <c r="R46" s="7">
        <f t="shared" si="3"/>
        <v>6476</v>
      </c>
      <c r="S46" s="7">
        <f t="shared" si="3"/>
        <v>6476</v>
      </c>
      <c r="T46" s="7">
        <f t="shared" si="3"/>
        <v>6476</v>
      </c>
      <c r="U46" s="7">
        <f t="shared" ref="G46:AI50" si="5">IF(U22=0,T46,U22)</f>
        <v>6476</v>
      </c>
      <c r="V46" s="7">
        <f t="shared" si="5"/>
        <v>6476</v>
      </c>
      <c r="W46" s="7">
        <f t="shared" si="5"/>
        <v>6476</v>
      </c>
      <c r="X46" s="7">
        <f t="shared" si="5"/>
        <v>6476</v>
      </c>
      <c r="Y46" s="7">
        <f t="shared" si="5"/>
        <v>6476</v>
      </c>
      <c r="Z46" s="7">
        <f t="shared" si="5"/>
        <v>6476</v>
      </c>
      <c r="AA46" s="7">
        <f t="shared" si="5"/>
        <v>6476</v>
      </c>
      <c r="AB46" s="7">
        <f t="shared" si="5"/>
        <v>6476</v>
      </c>
      <c r="AC46" s="7">
        <f t="shared" si="5"/>
        <v>6476</v>
      </c>
      <c r="AD46" s="7">
        <f t="shared" si="5"/>
        <v>6476</v>
      </c>
      <c r="AE46" s="7">
        <f t="shared" si="5"/>
        <v>6476</v>
      </c>
      <c r="AF46" s="7">
        <f t="shared" si="5"/>
        <v>6476</v>
      </c>
      <c r="AG46" s="7">
        <f t="shared" si="5"/>
        <v>6476</v>
      </c>
      <c r="AH46" s="7">
        <f t="shared" si="5"/>
        <v>6476</v>
      </c>
      <c r="AI46" s="7">
        <f t="shared" si="5"/>
        <v>6476</v>
      </c>
      <c r="AJ46" s="7">
        <f t="shared" si="4"/>
        <v>6476</v>
      </c>
      <c r="AK46" s="3"/>
    </row>
    <row r="47" spans="1:37" customFormat="1" outlineLevel="1">
      <c r="A47" s="4"/>
      <c r="B47" s="27" t="s">
        <v>109</v>
      </c>
      <c r="C47" s="7"/>
      <c r="D47" s="7">
        <f t="shared" si="1"/>
        <v>7870</v>
      </c>
      <c r="E47" s="7">
        <f t="shared" si="3"/>
        <v>7870</v>
      </c>
      <c r="F47" s="7">
        <f t="shared" si="3"/>
        <v>7870</v>
      </c>
      <c r="G47" s="7">
        <f t="shared" si="5"/>
        <v>7870</v>
      </c>
      <c r="H47" s="7">
        <f t="shared" si="5"/>
        <v>7870</v>
      </c>
      <c r="I47" s="7">
        <f t="shared" si="5"/>
        <v>7870</v>
      </c>
      <c r="J47" s="7">
        <f t="shared" si="5"/>
        <v>7870</v>
      </c>
      <c r="K47" s="7">
        <f t="shared" si="5"/>
        <v>7870</v>
      </c>
      <c r="L47" s="7">
        <f t="shared" si="5"/>
        <v>7870</v>
      </c>
      <c r="M47" s="7">
        <f t="shared" si="5"/>
        <v>7870</v>
      </c>
      <c r="N47" s="7">
        <f t="shared" si="5"/>
        <v>7870</v>
      </c>
      <c r="O47" s="7">
        <f t="shared" si="5"/>
        <v>7870</v>
      </c>
      <c r="P47" s="7">
        <f t="shared" si="5"/>
        <v>7870</v>
      </c>
      <c r="Q47" s="7">
        <f t="shared" si="5"/>
        <v>7870</v>
      </c>
      <c r="R47" s="7">
        <f t="shared" si="5"/>
        <v>7870</v>
      </c>
      <c r="S47" s="7">
        <f t="shared" si="5"/>
        <v>7870</v>
      </c>
      <c r="T47" s="7">
        <f t="shared" si="5"/>
        <v>7870</v>
      </c>
      <c r="U47" s="7">
        <f t="shared" si="5"/>
        <v>7870</v>
      </c>
      <c r="V47" s="7">
        <f t="shared" si="5"/>
        <v>7870</v>
      </c>
      <c r="W47" s="7">
        <f t="shared" si="5"/>
        <v>7870</v>
      </c>
      <c r="X47" s="7">
        <f t="shared" si="5"/>
        <v>7870</v>
      </c>
      <c r="Y47" s="7">
        <f t="shared" si="5"/>
        <v>7870</v>
      </c>
      <c r="Z47" s="7">
        <f t="shared" si="5"/>
        <v>7870</v>
      </c>
      <c r="AA47" s="7">
        <f t="shared" si="5"/>
        <v>7870</v>
      </c>
      <c r="AB47" s="7">
        <f t="shared" si="5"/>
        <v>7870</v>
      </c>
      <c r="AC47" s="7">
        <f t="shared" si="5"/>
        <v>7870</v>
      </c>
      <c r="AD47" s="7">
        <f t="shared" si="5"/>
        <v>7870</v>
      </c>
      <c r="AE47" s="7">
        <f t="shared" si="5"/>
        <v>7870</v>
      </c>
      <c r="AF47" s="7">
        <f t="shared" si="5"/>
        <v>7870</v>
      </c>
      <c r="AG47" s="7">
        <f t="shared" si="5"/>
        <v>7870</v>
      </c>
      <c r="AH47" s="7">
        <f t="shared" si="5"/>
        <v>7870</v>
      </c>
      <c r="AI47" s="7">
        <f t="shared" si="5"/>
        <v>7870</v>
      </c>
      <c r="AJ47" s="7">
        <f t="shared" si="4"/>
        <v>7870</v>
      </c>
      <c r="AK47" s="3"/>
    </row>
    <row r="48" spans="1:37" customFormat="1" outlineLevel="1">
      <c r="A48" s="4"/>
      <c r="B48" s="27" t="s">
        <v>110</v>
      </c>
      <c r="C48" s="7"/>
      <c r="D48" s="7">
        <f t="shared" si="1"/>
        <v>4683</v>
      </c>
      <c r="E48" s="7">
        <f t="shared" si="3"/>
        <v>4683</v>
      </c>
      <c r="F48" s="7">
        <f t="shared" si="3"/>
        <v>4683</v>
      </c>
      <c r="G48" s="7">
        <f t="shared" si="5"/>
        <v>4683</v>
      </c>
      <c r="H48" s="7">
        <f t="shared" si="5"/>
        <v>4683</v>
      </c>
      <c r="I48" s="7">
        <f t="shared" si="5"/>
        <v>4683</v>
      </c>
      <c r="J48" s="7">
        <f t="shared" si="5"/>
        <v>4683</v>
      </c>
      <c r="K48" s="7">
        <f t="shared" si="5"/>
        <v>4683</v>
      </c>
      <c r="L48" s="7">
        <f t="shared" si="5"/>
        <v>4683</v>
      </c>
      <c r="M48" s="7">
        <f t="shared" si="5"/>
        <v>4683</v>
      </c>
      <c r="N48" s="7">
        <f t="shared" si="5"/>
        <v>4683</v>
      </c>
      <c r="O48" s="7">
        <f t="shared" si="5"/>
        <v>4683</v>
      </c>
      <c r="P48" s="7">
        <f t="shared" si="5"/>
        <v>4683</v>
      </c>
      <c r="Q48" s="7">
        <f t="shared" si="5"/>
        <v>4683</v>
      </c>
      <c r="R48" s="7">
        <f t="shared" si="5"/>
        <v>4683</v>
      </c>
      <c r="S48" s="7">
        <f t="shared" si="5"/>
        <v>4683</v>
      </c>
      <c r="T48" s="7">
        <f t="shared" si="5"/>
        <v>4683</v>
      </c>
      <c r="U48" s="7">
        <f t="shared" si="5"/>
        <v>4683</v>
      </c>
      <c r="V48" s="7">
        <f t="shared" si="5"/>
        <v>4683</v>
      </c>
      <c r="W48" s="7">
        <f t="shared" si="5"/>
        <v>4683</v>
      </c>
      <c r="X48" s="7">
        <f t="shared" si="5"/>
        <v>4683</v>
      </c>
      <c r="Y48" s="7">
        <f t="shared" si="5"/>
        <v>4683</v>
      </c>
      <c r="Z48" s="7">
        <f t="shared" si="5"/>
        <v>4683</v>
      </c>
      <c r="AA48" s="7">
        <f t="shared" si="5"/>
        <v>4683</v>
      </c>
      <c r="AB48" s="7">
        <f t="shared" si="5"/>
        <v>4683</v>
      </c>
      <c r="AC48" s="7">
        <f t="shared" si="5"/>
        <v>4683</v>
      </c>
      <c r="AD48" s="7">
        <f t="shared" si="5"/>
        <v>4683</v>
      </c>
      <c r="AE48" s="7">
        <f t="shared" si="5"/>
        <v>4683</v>
      </c>
      <c r="AF48" s="7">
        <f t="shared" si="5"/>
        <v>4683</v>
      </c>
      <c r="AG48" s="7">
        <f t="shared" si="5"/>
        <v>4683</v>
      </c>
      <c r="AH48" s="7">
        <f t="shared" si="5"/>
        <v>4683</v>
      </c>
      <c r="AI48" s="7">
        <f t="shared" si="5"/>
        <v>4683</v>
      </c>
      <c r="AJ48" s="7">
        <f t="shared" si="4"/>
        <v>4683</v>
      </c>
      <c r="AK48" s="3"/>
    </row>
    <row r="49" spans="1:37" customFormat="1" outlineLevel="1">
      <c r="A49" s="4"/>
      <c r="B49" s="27" t="s">
        <v>111</v>
      </c>
      <c r="C49" s="7"/>
      <c r="D49" s="7">
        <f t="shared" si="1"/>
        <v>1427</v>
      </c>
      <c r="E49" s="7">
        <f t="shared" si="3"/>
        <v>1427</v>
      </c>
      <c r="F49" s="7">
        <f t="shared" si="3"/>
        <v>1427</v>
      </c>
      <c r="G49" s="7">
        <f t="shared" si="5"/>
        <v>1427</v>
      </c>
      <c r="H49" s="7">
        <f t="shared" si="5"/>
        <v>1427</v>
      </c>
      <c r="I49" s="7">
        <f t="shared" si="5"/>
        <v>1427</v>
      </c>
      <c r="J49" s="7">
        <f t="shared" si="5"/>
        <v>1427</v>
      </c>
      <c r="K49" s="7">
        <f t="shared" si="5"/>
        <v>1427</v>
      </c>
      <c r="L49" s="7">
        <f t="shared" si="5"/>
        <v>1427</v>
      </c>
      <c r="M49" s="7">
        <f t="shared" si="5"/>
        <v>1427</v>
      </c>
      <c r="N49" s="7">
        <f t="shared" si="5"/>
        <v>1427</v>
      </c>
      <c r="O49" s="7">
        <f t="shared" si="5"/>
        <v>1427</v>
      </c>
      <c r="P49" s="7">
        <f t="shared" si="5"/>
        <v>1427</v>
      </c>
      <c r="Q49" s="7">
        <f t="shared" si="5"/>
        <v>1427</v>
      </c>
      <c r="R49" s="7">
        <f t="shared" si="5"/>
        <v>1427</v>
      </c>
      <c r="S49" s="7">
        <f t="shared" si="5"/>
        <v>1427</v>
      </c>
      <c r="T49" s="7">
        <f t="shared" si="5"/>
        <v>1427</v>
      </c>
      <c r="U49" s="7">
        <f t="shared" si="5"/>
        <v>1427</v>
      </c>
      <c r="V49" s="7">
        <f t="shared" si="5"/>
        <v>1427</v>
      </c>
      <c r="W49" s="7">
        <f t="shared" si="5"/>
        <v>1427</v>
      </c>
      <c r="X49" s="7">
        <f t="shared" si="5"/>
        <v>1427</v>
      </c>
      <c r="Y49" s="7">
        <f t="shared" si="5"/>
        <v>1427</v>
      </c>
      <c r="Z49" s="7">
        <f t="shared" si="5"/>
        <v>1427</v>
      </c>
      <c r="AA49" s="7">
        <f t="shared" si="5"/>
        <v>1427</v>
      </c>
      <c r="AB49" s="7">
        <f t="shared" si="5"/>
        <v>1427</v>
      </c>
      <c r="AC49" s="7">
        <f t="shared" si="5"/>
        <v>1427</v>
      </c>
      <c r="AD49" s="7">
        <f t="shared" si="5"/>
        <v>1427</v>
      </c>
      <c r="AE49" s="7">
        <f t="shared" si="5"/>
        <v>1427</v>
      </c>
      <c r="AF49" s="7">
        <f t="shared" si="5"/>
        <v>1427</v>
      </c>
      <c r="AG49" s="7">
        <f t="shared" si="5"/>
        <v>1427</v>
      </c>
      <c r="AH49" s="7">
        <f t="shared" si="5"/>
        <v>1427</v>
      </c>
      <c r="AI49" s="7">
        <f t="shared" si="5"/>
        <v>1427</v>
      </c>
      <c r="AJ49" s="7">
        <f t="shared" si="4"/>
        <v>1427</v>
      </c>
      <c r="AK49" s="3"/>
    </row>
    <row r="50" spans="1:37" customFormat="1" outlineLevel="1">
      <c r="A50" s="4"/>
      <c r="B50" s="27" t="s">
        <v>112</v>
      </c>
      <c r="C50" s="7"/>
      <c r="D50" s="7">
        <f t="shared" si="1"/>
        <v>5271</v>
      </c>
      <c r="E50" s="7">
        <f t="shared" si="3"/>
        <v>5271</v>
      </c>
      <c r="F50" s="7">
        <f t="shared" si="3"/>
        <v>5271</v>
      </c>
      <c r="G50" s="7">
        <f t="shared" si="5"/>
        <v>5271</v>
      </c>
      <c r="H50" s="7">
        <f t="shared" si="5"/>
        <v>5271</v>
      </c>
      <c r="I50" s="7">
        <f t="shared" si="5"/>
        <v>5271</v>
      </c>
      <c r="J50" s="7">
        <f t="shared" si="5"/>
        <v>5271</v>
      </c>
      <c r="K50" s="7">
        <f t="shared" si="5"/>
        <v>5271</v>
      </c>
      <c r="L50" s="7">
        <f t="shared" si="5"/>
        <v>5271</v>
      </c>
      <c r="M50" s="7">
        <f t="shared" si="5"/>
        <v>5271</v>
      </c>
      <c r="N50" s="7">
        <f t="shared" si="5"/>
        <v>5271</v>
      </c>
      <c r="O50" s="7">
        <f t="shared" si="5"/>
        <v>5271</v>
      </c>
      <c r="P50" s="7">
        <f t="shared" si="5"/>
        <v>5271</v>
      </c>
      <c r="Q50" s="7">
        <f t="shared" si="5"/>
        <v>5271</v>
      </c>
      <c r="R50" s="7">
        <f t="shared" si="5"/>
        <v>5271</v>
      </c>
      <c r="S50" s="7">
        <f t="shared" si="5"/>
        <v>5271</v>
      </c>
      <c r="T50" s="7">
        <f t="shared" si="5"/>
        <v>5271</v>
      </c>
      <c r="U50" s="7">
        <f t="shared" si="5"/>
        <v>5271</v>
      </c>
      <c r="V50" s="7">
        <f t="shared" si="5"/>
        <v>5271</v>
      </c>
      <c r="W50" s="7">
        <f t="shared" si="5"/>
        <v>5271</v>
      </c>
      <c r="X50" s="7">
        <f t="shared" si="5"/>
        <v>5271</v>
      </c>
      <c r="Y50" s="7">
        <f t="shared" si="5"/>
        <v>5271</v>
      </c>
      <c r="Z50" s="7">
        <f t="shared" si="5"/>
        <v>5271</v>
      </c>
      <c r="AA50" s="7">
        <f t="shared" si="5"/>
        <v>5271</v>
      </c>
      <c r="AB50" s="7">
        <f t="shared" si="5"/>
        <v>5271</v>
      </c>
      <c r="AC50" s="7">
        <f t="shared" si="5"/>
        <v>5271</v>
      </c>
      <c r="AD50" s="7">
        <f t="shared" si="5"/>
        <v>5271</v>
      </c>
      <c r="AE50" s="7">
        <f t="shared" si="5"/>
        <v>5271</v>
      </c>
      <c r="AF50" s="7">
        <f t="shared" si="5"/>
        <v>5271</v>
      </c>
      <c r="AG50" s="7">
        <f t="shared" si="5"/>
        <v>5271</v>
      </c>
      <c r="AH50" s="7">
        <f t="shared" si="5"/>
        <v>5271</v>
      </c>
      <c r="AI50" s="7">
        <f t="shared" si="5"/>
        <v>5271</v>
      </c>
      <c r="AJ50" s="7">
        <f t="shared" si="4"/>
        <v>5271</v>
      </c>
      <c r="AK50" s="3"/>
    </row>
    <row r="51" spans="1:37" outlineLevel="1"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</row>
    <row r="52" spans="1:37" customFormat="1" outlineLevel="1">
      <c r="A52" s="4"/>
      <c r="B52" s="25"/>
      <c r="C52" s="26" t="s">
        <v>19</v>
      </c>
      <c r="D52" s="26">
        <v>31</v>
      </c>
      <c r="E52" s="26">
        <v>1</v>
      </c>
      <c r="F52" s="26">
        <v>2</v>
      </c>
      <c r="G52" s="26">
        <v>3</v>
      </c>
      <c r="H52" s="26">
        <v>4</v>
      </c>
      <c r="I52" s="26">
        <v>5</v>
      </c>
      <c r="J52" s="26">
        <v>6</v>
      </c>
      <c r="K52" s="26">
        <v>7</v>
      </c>
      <c r="L52" s="26">
        <v>8</v>
      </c>
      <c r="M52" s="26">
        <v>9</v>
      </c>
      <c r="N52" s="26">
        <v>10</v>
      </c>
      <c r="O52" s="26">
        <v>11</v>
      </c>
      <c r="P52" s="26">
        <v>12</v>
      </c>
      <c r="Q52" s="26">
        <v>13</v>
      </c>
      <c r="R52" s="26">
        <v>14</v>
      </c>
      <c r="S52" s="26">
        <v>15</v>
      </c>
      <c r="T52" s="26">
        <v>16</v>
      </c>
      <c r="U52" s="26">
        <v>17</v>
      </c>
      <c r="V52" s="26">
        <v>18</v>
      </c>
      <c r="W52" s="26">
        <v>19</v>
      </c>
      <c r="X52" s="26">
        <v>20</v>
      </c>
      <c r="Y52" s="26">
        <v>21</v>
      </c>
      <c r="Z52" s="26">
        <v>22</v>
      </c>
      <c r="AA52" s="26">
        <v>23</v>
      </c>
      <c r="AB52" s="26">
        <v>24</v>
      </c>
      <c r="AC52" s="26">
        <v>25</v>
      </c>
      <c r="AD52" s="26">
        <v>26</v>
      </c>
      <c r="AE52" s="26">
        <v>27</v>
      </c>
      <c r="AF52" s="26">
        <v>28</v>
      </c>
      <c r="AG52" s="26">
        <v>29</v>
      </c>
      <c r="AH52" s="26">
        <v>30</v>
      </c>
      <c r="AI52" s="26">
        <v>31</v>
      </c>
      <c r="AJ52" s="26" t="s">
        <v>32</v>
      </c>
      <c r="AK52" s="3"/>
    </row>
    <row r="53" spans="1:37" customFormat="1" outlineLevel="1">
      <c r="A53" s="4"/>
      <c r="B53" s="27" t="s">
        <v>0</v>
      </c>
      <c r="C53" s="7"/>
      <c r="D53" s="7"/>
      <c r="E53" s="7">
        <f t="shared" ref="E53:AI56" si="6">E29-D29</f>
        <v>0</v>
      </c>
      <c r="F53" s="7">
        <f t="shared" si="6"/>
        <v>0</v>
      </c>
      <c r="G53" s="7">
        <f t="shared" si="6"/>
        <v>0</v>
      </c>
      <c r="H53" s="7">
        <f t="shared" si="6"/>
        <v>0</v>
      </c>
      <c r="I53" s="7">
        <f t="shared" si="6"/>
        <v>0</v>
      </c>
      <c r="J53" s="7">
        <f t="shared" si="6"/>
        <v>0</v>
      </c>
      <c r="K53" s="7">
        <f t="shared" si="6"/>
        <v>0</v>
      </c>
      <c r="L53" s="7">
        <f t="shared" si="6"/>
        <v>0</v>
      </c>
      <c r="M53" s="7">
        <f t="shared" si="6"/>
        <v>0</v>
      </c>
      <c r="N53" s="7">
        <f t="shared" si="6"/>
        <v>0</v>
      </c>
      <c r="O53" s="7">
        <f t="shared" si="6"/>
        <v>0</v>
      </c>
      <c r="P53" s="7">
        <f t="shared" si="6"/>
        <v>0</v>
      </c>
      <c r="Q53" s="7">
        <f t="shared" si="6"/>
        <v>0</v>
      </c>
      <c r="R53" s="7">
        <f t="shared" si="6"/>
        <v>0</v>
      </c>
      <c r="S53" s="7">
        <f t="shared" si="6"/>
        <v>0</v>
      </c>
      <c r="T53" s="7">
        <f t="shared" si="6"/>
        <v>0</v>
      </c>
      <c r="U53" s="7">
        <f t="shared" si="6"/>
        <v>0</v>
      </c>
      <c r="V53" s="7">
        <f t="shared" si="6"/>
        <v>0</v>
      </c>
      <c r="W53" s="7">
        <f t="shared" si="6"/>
        <v>0</v>
      </c>
      <c r="X53" s="7">
        <f t="shared" si="6"/>
        <v>0</v>
      </c>
      <c r="Y53" s="7">
        <f t="shared" si="6"/>
        <v>0</v>
      </c>
      <c r="Z53" s="7">
        <f t="shared" si="6"/>
        <v>0</v>
      </c>
      <c r="AA53" s="7">
        <f t="shared" si="6"/>
        <v>0</v>
      </c>
      <c r="AB53" s="7">
        <f t="shared" si="6"/>
        <v>0</v>
      </c>
      <c r="AC53" s="7">
        <f t="shared" si="6"/>
        <v>0</v>
      </c>
      <c r="AD53" s="7">
        <f t="shared" si="6"/>
        <v>0</v>
      </c>
      <c r="AE53" s="7">
        <f t="shared" si="6"/>
        <v>0</v>
      </c>
      <c r="AF53" s="7">
        <f t="shared" si="6"/>
        <v>0</v>
      </c>
      <c r="AG53" s="7">
        <f t="shared" si="6"/>
        <v>0</v>
      </c>
      <c r="AH53" s="7">
        <f t="shared" si="6"/>
        <v>0</v>
      </c>
      <c r="AI53" s="7">
        <f t="shared" si="6"/>
        <v>0</v>
      </c>
      <c r="AJ53" s="7">
        <f>IF(AJ29=0,AI53,AJ29)</f>
        <v>60992</v>
      </c>
      <c r="AK53" s="3"/>
    </row>
    <row r="54" spans="1:37" customFormat="1" outlineLevel="1">
      <c r="A54" s="4"/>
      <c r="B54" s="27" t="s">
        <v>1</v>
      </c>
      <c r="C54" s="7"/>
      <c r="D54" s="7"/>
      <c r="E54" s="7">
        <f t="shared" si="6"/>
        <v>0</v>
      </c>
      <c r="F54" s="7">
        <f t="shared" si="6"/>
        <v>0</v>
      </c>
      <c r="G54" s="7">
        <f t="shared" si="6"/>
        <v>0</v>
      </c>
      <c r="H54" s="7">
        <f t="shared" si="6"/>
        <v>0</v>
      </c>
      <c r="I54" s="7">
        <f t="shared" si="6"/>
        <v>0</v>
      </c>
      <c r="J54" s="7">
        <f t="shared" si="6"/>
        <v>0</v>
      </c>
      <c r="K54" s="7">
        <f t="shared" si="6"/>
        <v>0</v>
      </c>
      <c r="L54" s="7">
        <f t="shared" si="6"/>
        <v>0</v>
      </c>
      <c r="M54" s="7">
        <f t="shared" si="6"/>
        <v>0</v>
      </c>
      <c r="N54" s="7">
        <f t="shared" si="6"/>
        <v>0</v>
      </c>
      <c r="O54" s="7">
        <f t="shared" si="6"/>
        <v>0</v>
      </c>
      <c r="P54" s="7">
        <f t="shared" si="6"/>
        <v>0</v>
      </c>
      <c r="Q54" s="7">
        <f t="shared" si="6"/>
        <v>0</v>
      </c>
      <c r="R54" s="7">
        <f t="shared" si="6"/>
        <v>0</v>
      </c>
      <c r="S54" s="7">
        <f t="shared" si="6"/>
        <v>0</v>
      </c>
      <c r="T54" s="7">
        <f t="shared" si="6"/>
        <v>0</v>
      </c>
      <c r="U54" s="7">
        <f t="shared" si="6"/>
        <v>0</v>
      </c>
      <c r="V54" s="7">
        <f t="shared" si="6"/>
        <v>0</v>
      </c>
      <c r="W54" s="7">
        <f t="shared" si="6"/>
        <v>0</v>
      </c>
      <c r="X54" s="7">
        <f t="shared" si="6"/>
        <v>0</v>
      </c>
      <c r="Y54" s="7">
        <f t="shared" si="6"/>
        <v>0</v>
      </c>
      <c r="Z54" s="7">
        <f t="shared" si="6"/>
        <v>0</v>
      </c>
      <c r="AA54" s="7">
        <f t="shared" si="6"/>
        <v>0</v>
      </c>
      <c r="AB54" s="7">
        <f t="shared" si="6"/>
        <v>0</v>
      </c>
      <c r="AC54" s="7">
        <f t="shared" si="6"/>
        <v>0</v>
      </c>
      <c r="AD54" s="7">
        <f t="shared" si="6"/>
        <v>0</v>
      </c>
      <c r="AE54" s="7">
        <f t="shared" si="6"/>
        <v>0</v>
      </c>
      <c r="AF54" s="7">
        <f t="shared" si="6"/>
        <v>0</v>
      </c>
      <c r="AG54" s="7">
        <f t="shared" si="6"/>
        <v>0</v>
      </c>
      <c r="AH54" s="7">
        <f t="shared" si="6"/>
        <v>0</v>
      </c>
      <c r="AI54" s="7">
        <f t="shared" si="6"/>
        <v>0</v>
      </c>
      <c r="AJ54" s="7">
        <f>IF(AJ30=0,AI54,AJ30)</f>
        <v>66546</v>
      </c>
      <c r="AK54" s="3"/>
    </row>
    <row r="55" spans="1:37" customFormat="1" outlineLevel="1">
      <c r="A55" s="4"/>
      <c r="B55" s="27" t="s">
        <v>2</v>
      </c>
      <c r="C55" s="7"/>
      <c r="D55" s="7"/>
      <c r="E55" s="7">
        <f t="shared" si="6"/>
        <v>0</v>
      </c>
      <c r="F55" s="7">
        <f t="shared" si="6"/>
        <v>0</v>
      </c>
      <c r="G55" s="7">
        <f t="shared" si="6"/>
        <v>0</v>
      </c>
      <c r="H55" s="7">
        <f t="shared" si="6"/>
        <v>0</v>
      </c>
      <c r="I55" s="7">
        <f t="shared" si="6"/>
        <v>0</v>
      </c>
      <c r="J55" s="7">
        <f t="shared" si="6"/>
        <v>0</v>
      </c>
      <c r="K55" s="7">
        <f t="shared" si="6"/>
        <v>0</v>
      </c>
      <c r="L55" s="7">
        <f t="shared" si="6"/>
        <v>0</v>
      </c>
      <c r="M55" s="7">
        <f t="shared" si="6"/>
        <v>0</v>
      </c>
      <c r="N55" s="7">
        <f t="shared" si="6"/>
        <v>0</v>
      </c>
      <c r="O55" s="7">
        <f t="shared" si="6"/>
        <v>0</v>
      </c>
      <c r="P55" s="7">
        <f t="shared" si="6"/>
        <v>0</v>
      </c>
      <c r="Q55" s="7">
        <f t="shared" si="6"/>
        <v>0</v>
      </c>
      <c r="R55" s="7">
        <f t="shared" si="6"/>
        <v>0</v>
      </c>
      <c r="S55" s="7">
        <f t="shared" si="6"/>
        <v>0</v>
      </c>
      <c r="T55" s="7">
        <f t="shared" si="6"/>
        <v>0</v>
      </c>
      <c r="U55" s="7">
        <f t="shared" si="6"/>
        <v>0</v>
      </c>
      <c r="V55" s="7">
        <f t="shared" si="6"/>
        <v>0</v>
      </c>
      <c r="W55" s="7">
        <f t="shared" si="6"/>
        <v>0</v>
      </c>
      <c r="X55" s="7">
        <f t="shared" si="6"/>
        <v>0</v>
      </c>
      <c r="Y55" s="7">
        <f t="shared" si="6"/>
        <v>0</v>
      </c>
      <c r="Z55" s="7">
        <f t="shared" si="6"/>
        <v>0</v>
      </c>
      <c r="AA55" s="7">
        <f t="shared" si="6"/>
        <v>0</v>
      </c>
      <c r="AB55" s="7">
        <f t="shared" si="6"/>
        <v>0</v>
      </c>
      <c r="AC55" s="7">
        <f t="shared" si="6"/>
        <v>0</v>
      </c>
      <c r="AD55" s="7">
        <f t="shared" si="6"/>
        <v>0</v>
      </c>
      <c r="AE55" s="7">
        <f t="shared" si="6"/>
        <v>0</v>
      </c>
      <c r="AF55" s="7">
        <f t="shared" si="6"/>
        <v>0</v>
      </c>
      <c r="AG55" s="7">
        <f t="shared" si="6"/>
        <v>0</v>
      </c>
      <c r="AH55" s="7">
        <f t="shared" si="6"/>
        <v>0</v>
      </c>
      <c r="AI55" s="7">
        <f t="shared" si="6"/>
        <v>0</v>
      </c>
      <c r="AJ55" s="7">
        <f>IF(AJ31=0,AI55,AJ31)</f>
        <v>72207</v>
      </c>
      <c r="AK55" s="3"/>
    </row>
    <row r="56" spans="1:37" customFormat="1" outlineLevel="1">
      <c r="A56" s="4"/>
      <c r="B56" s="27" t="s">
        <v>3</v>
      </c>
      <c r="C56" s="7"/>
      <c r="D56" s="7"/>
      <c r="E56" s="7">
        <f t="shared" si="6"/>
        <v>0</v>
      </c>
      <c r="F56" s="7">
        <f t="shared" si="6"/>
        <v>0</v>
      </c>
      <c r="G56" s="7">
        <f t="shared" si="6"/>
        <v>0</v>
      </c>
      <c r="H56" s="7">
        <f t="shared" si="6"/>
        <v>0</v>
      </c>
      <c r="I56" s="7">
        <f t="shared" si="6"/>
        <v>0</v>
      </c>
      <c r="J56" s="7">
        <f t="shared" si="6"/>
        <v>0</v>
      </c>
      <c r="K56" s="7">
        <f t="shared" si="6"/>
        <v>0</v>
      </c>
      <c r="L56" s="7">
        <f t="shared" si="6"/>
        <v>0</v>
      </c>
      <c r="M56" s="7">
        <f t="shared" si="6"/>
        <v>0</v>
      </c>
      <c r="N56" s="7">
        <f t="shared" si="6"/>
        <v>0</v>
      </c>
      <c r="O56" s="7">
        <f t="shared" si="6"/>
        <v>0</v>
      </c>
      <c r="P56" s="7">
        <f t="shared" si="6"/>
        <v>0</v>
      </c>
      <c r="Q56" s="7">
        <f t="shared" si="6"/>
        <v>0</v>
      </c>
      <c r="R56" s="7">
        <f t="shared" si="6"/>
        <v>0</v>
      </c>
      <c r="S56" s="7">
        <f t="shared" si="6"/>
        <v>0</v>
      </c>
      <c r="T56" s="7">
        <f t="shared" si="6"/>
        <v>0</v>
      </c>
      <c r="U56" s="7">
        <f t="shared" si="6"/>
        <v>0</v>
      </c>
      <c r="V56" s="7">
        <f t="shared" si="6"/>
        <v>0</v>
      </c>
      <c r="W56" s="7">
        <f t="shared" si="6"/>
        <v>0</v>
      </c>
      <c r="X56" s="7">
        <f t="shared" si="6"/>
        <v>0</v>
      </c>
      <c r="Y56" s="7">
        <f t="shared" si="6"/>
        <v>0</v>
      </c>
      <c r="Z56" s="7">
        <f t="shared" si="6"/>
        <v>0</v>
      </c>
      <c r="AA56" s="7">
        <f t="shared" si="6"/>
        <v>0</v>
      </c>
      <c r="AB56" s="7">
        <f t="shared" si="6"/>
        <v>0</v>
      </c>
      <c r="AC56" s="7">
        <f t="shared" si="6"/>
        <v>0</v>
      </c>
      <c r="AD56" s="7">
        <f t="shared" si="6"/>
        <v>0</v>
      </c>
      <c r="AE56" s="7">
        <f t="shared" si="6"/>
        <v>0</v>
      </c>
      <c r="AF56" s="7">
        <f t="shared" si="6"/>
        <v>0</v>
      </c>
      <c r="AG56" s="7">
        <f t="shared" si="6"/>
        <v>0</v>
      </c>
      <c r="AH56" s="7">
        <f t="shared" si="6"/>
        <v>0</v>
      </c>
      <c r="AI56" s="7">
        <f t="shared" si="6"/>
        <v>0</v>
      </c>
      <c r="AJ56" s="7">
        <f>IF(AJ32=0,AI56,AJ32)</f>
        <v>74468</v>
      </c>
      <c r="AK56" s="3"/>
    </row>
    <row r="57" spans="1:37" customFormat="1" outlineLevel="1">
      <c r="A57" s="4"/>
      <c r="B57" s="27" t="s">
        <v>114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3"/>
    </row>
    <row r="58" spans="1:37" customFormat="1" outlineLevel="1">
      <c r="A58" s="4"/>
      <c r="B58" s="27" t="s">
        <v>115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3"/>
    </row>
    <row r="59" spans="1:37" customFormat="1" outlineLevel="1">
      <c r="A59" s="4"/>
      <c r="B59" s="27" t="s">
        <v>116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3"/>
    </row>
    <row r="60" spans="1:37" customFormat="1" outlineLevel="1">
      <c r="A60" s="4"/>
      <c r="B60" s="28" t="s">
        <v>98</v>
      </c>
      <c r="C60" s="7"/>
      <c r="D60" s="7"/>
      <c r="E60" s="7">
        <f t="shared" ref="E60:AI68" si="7">E36-D36</f>
        <v>0</v>
      </c>
      <c r="F60" s="7">
        <f t="shared" si="7"/>
        <v>0</v>
      </c>
      <c r="G60" s="7">
        <f t="shared" si="7"/>
        <v>0</v>
      </c>
      <c r="H60" s="7">
        <f t="shared" si="7"/>
        <v>0</v>
      </c>
      <c r="I60" s="7">
        <f t="shared" si="7"/>
        <v>0</v>
      </c>
      <c r="J60" s="7">
        <f t="shared" si="7"/>
        <v>0</v>
      </c>
      <c r="K60" s="7">
        <f t="shared" si="7"/>
        <v>0</v>
      </c>
      <c r="L60" s="7">
        <f t="shared" si="7"/>
        <v>0</v>
      </c>
      <c r="M60" s="7">
        <f t="shared" si="7"/>
        <v>0</v>
      </c>
      <c r="N60" s="7">
        <f t="shared" si="7"/>
        <v>0</v>
      </c>
      <c r="O60" s="7">
        <f t="shared" si="7"/>
        <v>0</v>
      </c>
      <c r="P60" s="7">
        <f t="shared" si="7"/>
        <v>0</v>
      </c>
      <c r="Q60" s="7">
        <f t="shared" si="7"/>
        <v>0</v>
      </c>
      <c r="R60" s="7">
        <f t="shared" si="7"/>
        <v>0</v>
      </c>
      <c r="S60" s="7">
        <f t="shared" si="7"/>
        <v>0</v>
      </c>
      <c r="T60" s="7">
        <f t="shared" si="7"/>
        <v>0</v>
      </c>
      <c r="U60" s="7">
        <f t="shared" si="7"/>
        <v>0</v>
      </c>
      <c r="V60" s="7">
        <f t="shared" si="7"/>
        <v>0</v>
      </c>
      <c r="W60" s="7">
        <f t="shared" si="7"/>
        <v>0</v>
      </c>
      <c r="X60" s="7">
        <f t="shared" si="7"/>
        <v>0</v>
      </c>
      <c r="Y60" s="7">
        <f t="shared" si="7"/>
        <v>0</v>
      </c>
      <c r="Z60" s="7">
        <f t="shared" si="7"/>
        <v>0</v>
      </c>
      <c r="AA60" s="7">
        <f t="shared" si="7"/>
        <v>0</v>
      </c>
      <c r="AB60" s="7">
        <f t="shared" si="7"/>
        <v>0</v>
      </c>
      <c r="AC60" s="7">
        <f t="shared" si="7"/>
        <v>0</v>
      </c>
      <c r="AD60" s="7">
        <f t="shared" si="7"/>
        <v>0</v>
      </c>
      <c r="AE60" s="7">
        <f t="shared" si="7"/>
        <v>0</v>
      </c>
      <c r="AF60" s="7">
        <f t="shared" si="7"/>
        <v>0</v>
      </c>
      <c r="AG60" s="7">
        <f t="shared" si="7"/>
        <v>0</v>
      </c>
      <c r="AH60" s="7">
        <f t="shared" si="7"/>
        <v>0</v>
      </c>
      <c r="AI60" s="7">
        <f t="shared" si="7"/>
        <v>0</v>
      </c>
      <c r="AJ60" s="7">
        <f t="shared" ref="AJ60:AJ72" si="8">IF(AJ36=0,AI60,AJ36)</f>
        <v>59530</v>
      </c>
      <c r="AK60" s="3"/>
    </row>
    <row r="61" spans="1:37" customFormat="1" outlineLevel="1">
      <c r="A61" s="4"/>
      <c r="B61" s="28" t="s">
        <v>99</v>
      </c>
      <c r="C61" s="7"/>
      <c r="D61" s="7"/>
      <c r="E61" s="7">
        <f t="shared" si="7"/>
        <v>0</v>
      </c>
      <c r="F61" s="7">
        <f t="shared" si="7"/>
        <v>0</v>
      </c>
      <c r="G61" s="7">
        <f t="shared" si="7"/>
        <v>0</v>
      </c>
      <c r="H61" s="7">
        <f t="shared" si="7"/>
        <v>0</v>
      </c>
      <c r="I61" s="7">
        <f t="shared" si="7"/>
        <v>0</v>
      </c>
      <c r="J61" s="7">
        <f t="shared" si="7"/>
        <v>0</v>
      </c>
      <c r="K61" s="7">
        <f t="shared" si="7"/>
        <v>0</v>
      </c>
      <c r="L61" s="7">
        <f t="shared" si="7"/>
        <v>0</v>
      </c>
      <c r="M61" s="7">
        <f t="shared" si="7"/>
        <v>0</v>
      </c>
      <c r="N61" s="7">
        <f t="shared" si="7"/>
        <v>0</v>
      </c>
      <c r="O61" s="7">
        <f t="shared" si="7"/>
        <v>0</v>
      </c>
      <c r="P61" s="7">
        <f t="shared" si="7"/>
        <v>0</v>
      </c>
      <c r="Q61" s="7">
        <f t="shared" si="7"/>
        <v>0</v>
      </c>
      <c r="R61" s="7">
        <f t="shared" si="7"/>
        <v>0</v>
      </c>
      <c r="S61" s="7">
        <f t="shared" si="7"/>
        <v>0</v>
      </c>
      <c r="T61" s="7">
        <f t="shared" si="7"/>
        <v>0</v>
      </c>
      <c r="U61" s="7">
        <f t="shared" si="7"/>
        <v>0</v>
      </c>
      <c r="V61" s="7">
        <f t="shared" si="7"/>
        <v>0</v>
      </c>
      <c r="W61" s="7">
        <f t="shared" si="7"/>
        <v>0</v>
      </c>
      <c r="X61" s="7">
        <f t="shared" si="7"/>
        <v>0</v>
      </c>
      <c r="Y61" s="7">
        <f t="shared" si="7"/>
        <v>0</v>
      </c>
      <c r="Z61" s="7">
        <f t="shared" si="7"/>
        <v>0</v>
      </c>
      <c r="AA61" s="7">
        <f t="shared" si="7"/>
        <v>0</v>
      </c>
      <c r="AB61" s="7">
        <f t="shared" si="7"/>
        <v>0</v>
      </c>
      <c r="AC61" s="7">
        <f t="shared" si="7"/>
        <v>0</v>
      </c>
      <c r="AD61" s="7">
        <f t="shared" si="7"/>
        <v>0</v>
      </c>
      <c r="AE61" s="7">
        <f t="shared" si="7"/>
        <v>0</v>
      </c>
      <c r="AF61" s="7">
        <f t="shared" si="7"/>
        <v>0</v>
      </c>
      <c r="AG61" s="7">
        <f t="shared" si="7"/>
        <v>0</v>
      </c>
      <c r="AH61" s="7">
        <f t="shared" si="7"/>
        <v>0</v>
      </c>
      <c r="AI61" s="7">
        <f t="shared" si="7"/>
        <v>0</v>
      </c>
      <c r="AJ61" s="7">
        <f t="shared" si="8"/>
        <v>12968</v>
      </c>
      <c r="AK61" s="3"/>
    </row>
    <row r="62" spans="1:37" customFormat="1" outlineLevel="1">
      <c r="A62" s="4"/>
      <c r="B62" s="27" t="s">
        <v>100</v>
      </c>
      <c r="C62" s="7"/>
      <c r="D62" s="7"/>
      <c r="E62" s="7">
        <f t="shared" si="7"/>
        <v>0</v>
      </c>
      <c r="F62" s="7">
        <f t="shared" si="7"/>
        <v>0</v>
      </c>
      <c r="G62" s="7">
        <f t="shared" si="7"/>
        <v>0</v>
      </c>
      <c r="H62" s="7">
        <f t="shared" si="7"/>
        <v>0</v>
      </c>
      <c r="I62" s="7">
        <f t="shared" si="7"/>
        <v>0</v>
      </c>
      <c r="J62" s="7">
        <f t="shared" si="7"/>
        <v>0</v>
      </c>
      <c r="K62" s="7">
        <f t="shared" si="7"/>
        <v>0</v>
      </c>
      <c r="L62" s="7">
        <f t="shared" si="7"/>
        <v>0</v>
      </c>
      <c r="M62" s="7">
        <f>M38-L38+71</f>
        <v>71</v>
      </c>
      <c r="N62" s="7">
        <f t="shared" si="7"/>
        <v>0</v>
      </c>
      <c r="O62" s="7">
        <f t="shared" si="7"/>
        <v>0</v>
      </c>
      <c r="P62" s="7">
        <f t="shared" si="7"/>
        <v>0</v>
      </c>
      <c r="Q62" s="7">
        <f t="shared" si="7"/>
        <v>0</v>
      </c>
      <c r="R62" s="7">
        <f t="shared" si="7"/>
        <v>0</v>
      </c>
      <c r="S62" s="7">
        <f t="shared" si="7"/>
        <v>0</v>
      </c>
      <c r="T62" s="7">
        <f t="shared" si="7"/>
        <v>0</v>
      </c>
      <c r="U62" s="7">
        <f t="shared" si="7"/>
        <v>0</v>
      </c>
      <c r="V62" s="7">
        <f t="shared" si="7"/>
        <v>0</v>
      </c>
      <c r="W62" s="7">
        <f t="shared" si="7"/>
        <v>0</v>
      </c>
      <c r="X62" s="7">
        <f t="shared" si="7"/>
        <v>0</v>
      </c>
      <c r="Y62" s="7">
        <f t="shared" si="7"/>
        <v>0</v>
      </c>
      <c r="Z62" s="7">
        <f t="shared" si="7"/>
        <v>0</v>
      </c>
      <c r="AA62" s="7">
        <f t="shared" si="7"/>
        <v>0</v>
      </c>
      <c r="AB62" s="7">
        <f t="shared" si="7"/>
        <v>0</v>
      </c>
      <c r="AC62" s="7">
        <f t="shared" si="7"/>
        <v>0</v>
      </c>
      <c r="AD62" s="7">
        <f t="shared" si="7"/>
        <v>0</v>
      </c>
      <c r="AE62" s="7">
        <f t="shared" si="7"/>
        <v>0</v>
      </c>
      <c r="AF62" s="7">
        <f t="shared" si="7"/>
        <v>0</v>
      </c>
      <c r="AG62" s="7">
        <f t="shared" si="7"/>
        <v>0</v>
      </c>
      <c r="AH62" s="7">
        <f t="shared" si="7"/>
        <v>0</v>
      </c>
      <c r="AI62" s="7">
        <f t="shared" si="7"/>
        <v>0</v>
      </c>
      <c r="AJ62" s="7">
        <f t="shared" si="8"/>
        <v>2467</v>
      </c>
      <c r="AK62" s="3"/>
    </row>
    <row r="63" spans="1:37" customFormat="1" outlineLevel="1">
      <c r="A63" s="4"/>
      <c r="B63" s="27" t="s">
        <v>101</v>
      </c>
      <c r="C63" s="7"/>
      <c r="D63" s="7"/>
      <c r="E63" s="7">
        <f t="shared" si="7"/>
        <v>0</v>
      </c>
      <c r="F63" s="7">
        <f t="shared" si="7"/>
        <v>0</v>
      </c>
      <c r="G63" s="7">
        <f t="shared" si="7"/>
        <v>0</v>
      </c>
      <c r="H63" s="7">
        <f t="shared" si="7"/>
        <v>0</v>
      </c>
      <c r="I63" s="7">
        <f t="shared" si="7"/>
        <v>0</v>
      </c>
      <c r="J63" s="7">
        <f t="shared" si="7"/>
        <v>0</v>
      </c>
      <c r="K63" s="7">
        <f t="shared" si="7"/>
        <v>0</v>
      </c>
      <c r="L63" s="7">
        <f t="shared" si="7"/>
        <v>0</v>
      </c>
      <c r="M63" s="7">
        <f t="shared" si="7"/>
        <v>0</v>
      </c>
      <c r="N63" s="7">
        <f t="shared" si="7"/>
        <v>0</v>
      </c>
      <c r="O63" s="7">
        <f t="shared" si="7"/>
        <v>0</v>
      </c>
      <c r="P63" s="7">
        <f t="shared" si="7"/>
        <v>0</v>
      </c>
      <c r="Q63" s="7">
        <f t="shared" si="7"/>
        <v>0</v>
      </c>
      <c r="R63" s="7">
        <f t="shared" si="7"/>
        <v>0</v>
      </c>
      <c r="S63" s="7">
        <f t="shared" si="7"/>
        <v>0</v>
      </c>
      <c r="T63" s="7">
        <f t="shared" si="7"/>
        <v>0</v>
      </c>
      <c r="U63" s="7">
        <f t="shared" si="7"/>
        <v>0</v>
      </c>
      <c r="V63" s="7">
        <f t="shared" si="7"/>
        <v>0</v>
      </c>
      <c r="W63" s="7">
        <f t="shared" si="7"/>
        <v>0</v>
      </c>
      <c r="X63" s="7">
        <f t="shared" si="7"/>
        <v>0</v>
      </c>
      <c r="Y63" s="7">
        <f t="shared" si="7"/>
        <v>0</v>
      </c>
      <c r="Z63" s="7">
        <f t="shared" si="7"/>
        <v>0</v>
      </c>
      <c r="AA63" s="7">
        <f t="shared" si="7"/>
        <v>0</v>
      </c>
      <c r="AB63" s="7">
        <f t="shared" si="7"/>
        <v>0</v>
      </c>
      <c r="AC63" s="7">
        <f t="shared" si="7"/>
        <v>0</v>
      </c>
      <c r="AD63" s="7">
        <f t="shared" si="7"/>
        <v>0</v>
      </c>
      <c r="AE63" s="7">
        <f t="shared" si="7"/>
        <v>0</v>
      </c>
      <c r="AF63" s="7">
        <f t="shared" si="7"/>
        <v>0</v>
      </c>
      <c r="AG63" s="7">
        <f t="shared" si="7"/>
        <v>0</v>
      </c>
      <c r="AH63" s="7">
        <f t="shared" si="7"/>
        <v>0</v>
      </c>
      <c r="AI63" s="7">
        <f t="shared" si="7"/>
        <v>0</v>
      </c>
      <c r="AJ63" s="7">
        <f t="shared" si="8"/>
        <v>29358</v>
      </c>
      <c r="AK63" s="3"/>
    </row>
    <row r="64" spans="1:37" customFormat="1" outlineLevel="1">
      <c r="A64" s="4"/>
      <c r="B64" s="28" t="s">
        <v>102</v>
      </c>
      <c r="C64" s="7"/>
      <c r="D64" s="7"/>
      <c r="E64" s="7">
        <f t="shared" si="7"/>
        <v>0</v>
      </c>
      <c r="F64" s="7">
        <f t="shared" si="7"/>
        <v>0</v>
      </c>
      <c r="G64" s="7">
        <f t="shared" si="7"/>
        <v>0</v>
      </c>
      <c r="H64" s="7">
        <f t="shared" si="7"/>
        <v>0</v>
      </c>
      <c r="I64" s="7">
        <f t="shared" si="7"/>
        <v>0</v>
      </c>
      <c r="J64" s="7">
        <f t="shared" si="7"/>
        <v>0</v>
      </c>
      <c r="K64" s="7">
        <f t="shared" si="7"/>
        <v>0</v>
      </c>
      <c r="L64" s="7">
        <f t="shared" si="7"/>
        <v>0</v>
      </c>
      <c r="M64" s="7">
        <f t="shared" si="7"/>
        <v>0</v>
      </c>
      <c r="N64" s="7">
        <f t="shared" si="7"/>
        <v>0</v>
      </c>
      <c r="O64" s="7">
        <f t="shared" si="7"/>
        <v>0</v>
      </c>
      <c r="P64" s="7">
        <f t="shared" si="7"/>
        <v>0</v>
      </c>
      <c r="Q64" s="7">
        <f t="shared" si="7"/>
        <v>0</v>
      </c>
      <c r="R64" s="7">
        <f t="shared" si="7"/>
        <v>0</v>
      </c>
      <c r="S64" s="7">
        <f t="shared" si="7"/>
        <v>0</v>
      </c>
      <c r="T64" s="7">
        <f t="shared" si="7"/>
        <v>0</v>
      </c>
      <c r="U64" s="7">
        <f t="shared" si="7"/>
        <v>0</v>
      </c>
      <c r="V64" s="7">
        <f t="shared" si="7"/>
        <v>0</v>
      </c>
      <c r="W64" s="7">
        <f t="shared" si="7"/>
        <v>0</v>
      </c>
      <c r="X64" s="7">
        <f t="shared" si="7"/>
        <v>0</v>
      </c>
      <c r="Y64" s="7">
        <f t="shared" si="7"/>
        <v>0</v>
      </c>
      <c r="Z64" s="7">
        <f t="shared" si="7"/>
        <v>0</v>
      </c>
      <c r="AA64" s="7">
        <f t="shared" si="7"/>
        <v>0</v>
      </c>
      <c r="AB64" s="7">
        <f t="shared" si="7"/>
        <v>0</v>
      </c>
      <c r="AC64" s="7">
        <f t="shared" si="7"/>
        <v>0</v>
      </c>
      <c r="AD64" s="7">
        <v>0</v>
      </c>
      <c r="AE64" s="7">
        <f t="shared" si="7"/>
        <v>0</v>
      </c>
      <c r="AF64" s="7">
        <f t="shared" si="7"/>
        <v>0</v>
      </c>
      <c r="AG64" s="7">
        <f t="shared" si="7"/>
        <v>0</v>
      </c>
      <c r="AH64" s="7">
        <f t="shared" si="7"/>
        <v>0</v>
      </c>
      <c r="AI64" s="7">
        <f t="shared" si="7"/>
        <v>0</v>
      </c>
      <c r="AJ64" s="7">
        <f t="shared" si="8"/>
        <v>81396</v>
      </c>
      <c r="AK64" s="3"/>
    </row>
    <row r="65" spans="1:37" customFormat="1" outlineLevel="1">
      <c r="A65" s="4"/>
      <c r="B65" s="28" t="s">
        <v>103</v>
      </c>
      <c r="C65" s="7"/>
      <c r="D65" s="7"/>
      <c r="E65" s="7">
        <f t="shared" si="7"/>
        <v>0</v>
      </c>
      <c r="F65" s="7">
        <f t="shared" si="7"/>
        <v>0</v>
      </c>
      <c r="G65" s="7">
        <f t="shared" si="7"/>
        <v>0</v>
      </c>
      <c r="H65" s="7">
        <f t="shared" si="7"/>
        <v>0</v>
      </c>
      <c r="I65" s="7">
        <f t="shared" si="7"/>
        <v>0</v>
      </c>
      <c r="J65" s="7">
        <f t="shared" si="7"/>
        <v>0</v>
      </c>
      <c r="K65" s="7">
        <f t="shared" si="7"/>
        <v>0</v>
      </c>
      <c r="L65" s="7">
        <f t="shared" si="7"/>
        <v>0</v>
      </c>
      <c r="M65" s="7">
        <f t="shared" si="7"/>
        <v>0</v>
      </c>
      <c r="N65" s="7">
        <f t="shared" si="7"/>
        <v>0</v>
      </c>
      <c r="O65" s="7">
        <f t="shared" si="7"/>
        <v>0</v>
      </c>
      <c r="P65" s="7">
        <f t="shared" si="7"/>
        <v>0</v>
      </c>
      <c r="Q65" s="7">
        <f t="shared" si="7"/>
        <v>0</v>
      </c>
      <c r="R65" s="7">
        <f t="shared" si="7"/>
        <v>0</v>
      </c>
      <c r="S65" s="7">
        <f t="shared" si="7"/>
        <v>0</v>
      </c>
      <c r="T65" s="7">
        <f t="shared" si="7"/>
        <v>0</v>
      </c>
      <c r="U65" s="7">
        <f t="shared" si="7"/>
        <v>0</v>
      </c>
      <c r="V65" s="7">
        <f t="shared" si="7"/>
        <v>0</v>
      </c>
      <c r="W65" s="7">
        <f t="shared" si="7"/>
        <v>0</v>
      </c>
      <c r="X65" s="7">
        <f t="shared" si="7"/>
        <v>0</v>
      </c>
      <c r="Y65" s="7">
        <f t="shared" si="7"/>
        <v>0</v>
      </c>
      <c r="Z65" s="7">
        <f t="shared" si="7"/>
        <v>0</v>
      </c>
      <c r="AA65" s="7">
        <f t="shared" si="7"/>
        <v>0</v>
      </c>
      <c r="AB65" s="7">
        <f t="shared" si="7"/>
        <v>0</v>
      </c>
      <c r="AC65" s="7">
        <f t="shared" si="7"/>
        <v>0</v>
      </c>
      <c r="AD65" s="7">
        <f>AD41-AC41</f>
        <v>0</v>
      </c>
      <c r="AE65" s="7">
        <f t="shared" si="7"/>
        <v>0</v>
      </c>
      <c r="AF65" s="7">
        <f t="shared" si="7"/>
        <v>0</v>
      </c>
      <c r="AG65" s="7">
        <f t="shared" si="7"/>
        <v>0</v>
      </c>
      <c r="AH65" s="7">
        <f t="shared" si="7"/>
        <v>0</v>
      </c>
      <c r="AI65" s="7">
        <f t="shared" si="7"/>
        <v>0</v>
      </c>
      <c r="AJ65" s="7">
        <f t="shared" si="8"/>
        <v>99833</v>
      </c>
      <c r="AK65" s="3"/>
    </row>
    <row r="66" spans="1:37" customFormat="1" outlineLevel="1">
      <c r="A66" s="4"/>
      <c r="B66" s="27" t="s">
        <v>104</v>
      </c>
      <c r="C66" s="7"/>
      <c r="D66" s="7"/>
      <c r="E66" s="7">
        <f t="shared" si="7"/>
        <v>0</v>
      </c>
      <c r="F66" s="7">
        <f t="shared" si="7"/>
        <v>0</v>
      </c>
      <c r="G66" s="7">
        <f t="shared" si="7"/>
        <v>0</v>
      </c>
      <c r="H66" s="7">
        <f t="shared" si="7"/>
        <v>0</v>
      </c>
      <c r="I66" s="7">
        <f t="shared" si="7"/>
        <v>0</v>
      </c>
      <c r="J66" s="7">
        <f t="shared" si="7"/>
        <v>0</v>
      </c>
      <c r="K66" s="7">
        <f t="shared" si="7"/>
        <v>0</v>
      </c>
      <c r="L66" s="7">
        <f t="shared" si="7"/>
        <v>0</v>
      </c>
      <c r="M66" s="7">
        <f t="shared" si="7"/>
        <v>0</v>
      </c>
      <c r="N66" s="7">
        <f t="shared" si="7"/>
        <v>0</v>
      </c>
      <c r="O66" s="7">
        <f t="shared" si="7"/>
        <v>0</v>
      </c>
      <c r="P66" s="7">
        <f t="shared" si="7"/>
        <v>0</v>
      </c>
      <c r="Q66" s="7">
        <f t="shared" si="7"/>
        <v>0</v>
      </c>
      <c r="R66" s="7">
        <f t="shared" si="7"/>
        <v>0</v>
      </c>
      <c r="S66" s="7">
        <f t="shared" si="7"/>
        <v>0</v>
      </c>
      <c r="T66" s="7">
        <f t="shared" si="7"/>
        <v>0</v>
      </c>
      <c r="U66" s="7">
        <f t="shared" si="7"/>
        <v>0</v>
      </c>
      <c r="V66" s="7">
        <f t="shared" si="7"/>
        <v>0</v>
      </c>
      <c r="W66" s="7">
        <f t="shared" si="7"/>
        <v>0</v>
      </c>
      <c r="X66" s="7">
        <f t="shared" si="7"/>
        <v>0</v>
      </c>
      <c r="Y66" s="7">
        <f t="shared" si="7"/>
        <v>0</v>
      </c>
      <c r="Z66" s="7">
        <f t="shared" si="7"/>
        <v>0</v>
      </c>
      <c r="AA66" s="7">
        <f t="shared" si="7"/>
        <v>0</v>
      </c>
      <c r="AB66" s="7">
        <f t="shared" si="7"/>
        <v>0</v>
      </c>
      <c r="AC66" s="7">
        <f t="shared" si="7"/>
        <v>0</v>
      </c>
      <c r="AD66" s="7">
        <f t="shared" si="7"/>
        <v>0</v>
      </c>
      <c r="AE66" s="7">
        <f t="shared" si="7"/>
        <v>0</v>
      </c>
      <c r="AF66" s="7">
        <f t="shared" si="7"/>
        <v>0</v>
      </c>
      <c r="AG66" s="7">
        <f t="shared" si="7"/>
        <v>0</v>
      </c>
      <c r="AH66" s="7">
        <f t="shared" si="7"/>
        <v>0</v>
      </c>
      <c r="AI66" s="7">
        <f t="shared" si="7"/>
        <v>0</v>
      </c>
      <c r="AJ66" s="7">
        <f t="shared" si="8"/>
        <v>6311</v>
      </c>
      <c r="AK66" s="3"/>
    </row>
    <row r="67" spans="1:37" customFormat="1" outlineLevel="1">
      <c r="A67" s="4"/>
      <c r="B67" s="27" t="s">
        <v>105</v>
      </c>
      <c r="C67" s="7"/>
      <c r="D67" s="7"/>
      <c r="E67" s="7">
        <f t="shared" si="7"/>
        <v>0</v>
      </c>
      <c r="F67" s="7">
        <f t="shared" si="7"/>
        <v>0</v>
      </c>
      <c r="G67" s="7">
        <f t="shared" si="7"/>
        <v>0</v>
      </c>
      <c r="H67" s="7">
        <f t="shared" si="7"/>
        <v>0</v>
      </c>
      <c r="I67" s="7">
        <f t="shared" si="7"/>
        <v>0</v>
      </c>
      <c r="J67" s="7">
        <f t="shared" si="7"/>
        <v>0</v>
      </c>
      <c r="K67" s="7">
        <f t="shared" si="7"/>
        <v>0</v>
      </c>
      <c r="L67" s="7">
        <f t="shared" si="7"/>
        <v>0</v>
      </c>
      <c r="M67" s="7">
        <f t="shared" si="7"/>
        <v>0</v>
      </c>
      <c r="N67" s="7">
        <f t="shared" si="7"/>
        <v>0</v>
      </c>
      <c r="O67" s="7">
        <f t="shared" si="7"/>
        <v>0</v>
      </c>
      <c r="P67" s="7">
        <f t="shared" si="7"/>
        <v>0</v>
      </c>
      <c r="Q67" s="7">
        <f t="shared" si="7"/>
        <v>0</v>
      </c>
      <c r="R67" s="7">
        <f t="shared" si="7"/>
        <v>0</v>
      </c>
      <c r="S67" s="7">
        <f t="shared" si="7"/>
        <v>0</v>
      </c>
      <c r="T67" s="7">
        <f t="shared" si="7"/>
        <v>0</v>
      </c>
      <c r="U67" s="7">
        <f t="shared" si="7"/>
        <v>0</v>
      </c>
      <c r="V67" s="7">
        <f t="shared" si="7"/>
        <v>0</v>
      </c>
      <c r="W67" s="7">
        <f t="shared" si="7"/>
        <v>0</v>
      </c>
      <c r="X67" s="7">
        <f t="shared" si="7"/>
        <v>0</v>
      </c>
      <c r="Y67" s="7">
        <f t="shared" si="7"/>
        <v>0</v>
      </c>
      <c r="Z67" s="7">
        <f t="shared" si="7"/>
        <v>0</v>
      </c>
      <c r="AA67" s="7">
        <f t="shared" si="7"/>
        <v>0</v>
      </c>
      <c r="AB67" s="7">
        <f t="shared" si="7"/>
        <v>0</v>
      </c>
      <c r="AC67" s="7">
        <f t="shared" si="7"/>
        <v>0</v>
      </c>
      <c r="AD67" s="7">
        <f t="shared" si="7"/>
        <v>0</v>
      </c>
      <c r="AE67" s="7">
        <f t="shared" si="7"/>
        <v>0</v>
      </c>
      <c r="AF67" s="7">
        <f t="shared" si="7"/>
        <v>0</v>
      </c>
      <c r="AG67" s="7">
        <f t="shared" si="7"/>
        <v>0</v>
      </c>
      <c r="AH67" s="7">
        <f t="shared" si="7"/>
        <v>0</v>
      </c>
      <c r="AI67" s="7">
        <f t="shared" si="7"/>
        <v>0</v>
      </c>
      <c r="AJ67" s="7">
        <f t="shared" si="8"/>
        <v>8382</v>
      </c>
      <c r="AK67" s="3"/>
    </row>
    <row r="68" spans="1:37" customFormat="1" outlineLevel="1">
      <c r="A68" s="4"/>
      <c r="B68" s="27" t="s">
        <v>106</v>
      </c>
      <c r="C68" s="7"/>
      <c r="D68" s="7"/>
      <c r="E68" s="7">
        <f t="shared" si="7"/>
        <v>0</v>
      </c>
      <c r="F68" s="7">
        <f t="shared" si="7"/>
        <v>0</v>
      </c>
      <c r="G68" s="7">
        <f t="shared" si="7"/>
        <v>0</v>
      </c>
      <c r="H68" s="7">
        <f t="shared" si="7"/>
        <v>0</v>
      </c>
      <c r="I68" s="7">
        <f t="shared" si="7"/>
        <v>0</v>
      </c>
      <c r="J68" s="7">
        <f t="shared" si="7"/>
        <v>0</v>
      </c>
      <c r="K68" s="7">
        <f t="shared" si="7"/>
        <v>0</v>
      </c>
      <c r="L68" s="7">
        <f t="shared" si="7"/>
        <v>0</v>
      </c>
      <c r="M68" s="7">
        <f t="shared" si="7"/>
        <v>0</v>
      </c>
      <c r="N68" s="7">
        <f t="shared" si="7"/>
        <v>0</v>
      </c>
      <c r="O68" s="7">
        <f t="shared" ref="E68:AI72" si="9">O44-N44</f>
        <v>0</v>
      </c>
      <c r="P68" s="7">
        <f t="shared" si="9"/>
        <v>0</v>
      </c>
      <c r="Q68" s="7">
        <f t="shared" si="9"/>
        <v>0</v>
      </c>
      <c r="R68" s="7">
        <f t="shared" si="9"/>
        <v>0</v>
      </c>
      <c r="S68" s="7">
        <f t="shared" si="9"/>
        <v>0</v>
      </c>
      <c r="T68" s="7">
        <f t="shared" si="9"/>
        <v>0</v>
      </c>
      <c r="U68" s="7">
        <f t="shared" si="9"/>
        <v>0</v>
      </c>
      <c r="V68" s="7">
        <f t="shared" si="9"/>
        <v>0</v>
      </c>
      <c r="W68" s="7">
        <f t="shared" si="9"/>
        <v>0</v>
      </c>
      <c r="X68" s="7">
        <f t="shared" si="9"/>
        <v>0</v>
      </c>
      <c r="Y68" s="7">
        <f t="shared" si="9"/>
        <v>0</v>
      </c>
      <c r="Z68" s="7">
        <f t="shared" si="9"/>
        <v>0</v>
      </c>
      <c r="AA68" s="7">
        <f t="shared" si="9"/>
        <v>0</v>
      </c>
      <c r="AB68" s="7">
        <f t="shared" si="9"/>
        <v>0</v>
      </c>
      <c r="AC68" s="7">
        <f t="shared" si="9"/>
        <v>0</v>
      </c>
      <c r="AD68" s="7">
        <f t="shared" si="9"/>
        <v>0</v>
      </c>
      <c r="AE68" s="7">
        <f t="shared" si="9"/>
        <v>0</v>
      </c>
      <c r="AF68" s="7">
        <f t="shared" si="9"/>
        <v>0</v>
      </c>
      <c r="AG68" s="7">
        <f t="shared" si="9"/>
        <v>0</v>
      </c>
      <c r="AH68" s="7">
        <f t="shared" si="9"/>
        <v>0</v>
      </c>
      <c r="AI68" s="7">
        <f t="shared" si="9"/>
        <v>0</v>
      </c>
      <c r="AJ68" s="7">
        <f t="shared" si="8"/>
        <v>0</v>
      </c>
      <c r="AK68" s="3"/>
    </row>
    <row r="69" spans="1:37" customFormat="1" outlineLevel="1">
      <c r="A69" s="4"/>
      <c r="B69" s="27" t="s">
        <v>107</v>
      </c>
      <c r="C69" s="7"/>
      <c r="D69" s="7"/>
      <c r="E69" s="7">
        <f t="shared" si="9"/>
        <v>0</v>
      </c>
      <c r="F69" s="7">
        <f t="shared" si="9"/>
        <v>0</v>
      </c>
      <c r="G69" s="7">
        <f t="shared" si="9"/>
        <v>0</v>
      </c>
      <c r="H69" s="7">
        <f t="shared" si="9"/>
        <v>0</v>
      </c>
      <c r="I69" s="7">
        <f t="shared" si="9"/>
        <v>0</v>
      </c>
      <c r="J69" s="7">
        <f t="shared" si="9"/>
        <v>0</v>
      </c>
      <c r="K69" s="7">
        <f t="shared" si="9"/>
        <v>0</v>
      </c>
      <c r="L69" s="7">
        <f>L45-K45</f>
        <v>0</v>
      </c>
      <c r="M69" s="7">
        <f t="shared" si="9"/>
        <v>0</v>
      </c>
      <c r="N69" s="7">
        <f t="shared" si="9"/>
        <v>0</v>
      </c>
      <c r="O69" s="7">
        <f t="shared" si="9"/>
        <v>0</v>
      </c>
      <c r="P69" s="7">
        <f t="shared" si="9"/>
        <v>0</v>
      </c>
      <c r="Q69" s="7">
        <f t="shared" si="9"/>
        <v>0</v>
      </c>
      <c r="R69" s="7">
        <f t="shared" si="9"/>
        <v>0</v>
      </c>
      <c r="S69" s="7">
        <f t="shared" si="9"/>
        <v>0</v>
      </c>
      <c r="T69" s="7">
        <f t="shared" si="9"/>
        <v>0</v>
      </c>
      <c r="U69" s="7">
        <f t="shared" si="9"/>
        <v>0</v>
      </c>
      <c r="V69" s="7">
        <f t="shared" si="9"/>
        <v>0</v>
      </c>
      <c r="W69" s="7">
        <f t="shared" si="9"/>
        <v>0</v>
      </c>
      <c r="X69" s="7">
        <f t="shared" si="9"/>
        <v>0</v>
      </c>
      <c r="Y69" s="7">
        <f t="shared" si="9"/>
        <v>0</v>
      </c>
      <c r="Z69" s="7">
        <f t="shared" si="9"/>
        <v>0</v>
      </c>
      <c r="AA69" s="7">
        <f t="shared" si="9"/>
        <v>0</v>
      </c>
      <c r="AB69" s="7">
        <f t="shared" si="9"/>
        <v>0</v>
      </c>
      <c r="AC69" s="7">
        <f t="shared" si="9"/>
        <v>0</v>
      </c>
      <c r="AD69" s="7">
        <f t="shared" si="9"/>
        <v>0</v>
      </c>
      <c r="AE69" s="7">
        <f t="shared" si="9"/>
        <v>0</v>
      </c>
      <c r="AF69" s="7">
        <f t="shared" si="9"/>
        <v>0</v>
      </c>
      <c r="AG69" s="7">
        <f t="shared" si="9"/>
        <v>0</v>
      </c>
      <c r="AH69" s="7">
        <f t="shared" si="9"/>
        <v>0</v>
      </c>
      <c r="AI69" s="7">
        <f t="shared" si="9"/>
        <v>0</v>
      </c>
      <c r="AJ69" s="7">
        <f t="shared" si="8"/>
        <v>46476</v>
      </c>
      <c r="AK69" s="3"/>
    </row>
    <row r="70" spans="1:37" customFormat="1" outlineLevel="1">
      <c r="A70" s="4"/>
      <c r="B70" s="28" t="s">
        <v>108</v>
      </c>
      <c r="C70" s="7"/>
      <c r="D70" s="7"/>
      <c r="E70" s="7">
        <f t="shared" si="9"/>
        <v>0</v>
      </c>
      <c r="F70" s="7">
        <f t="shared" si="9"/>
        <v>0</v>
      </c>
      <c r="G70" s="7">
        <f t="shared" si="9"/>
        <v>0</v>
      </c>
      <c r="H70" s="7">
        <f t="shared" si="9"/>
        <v>0</v>
      </c>
      <c r="I70" s="7">
        <f t="shared" si="9"/>
        <v>0</v>
      </c>
      <c r="J70" s="7">
        <f t="shared" si="9"/>
        <v>0</v>
      </c>
      <c r="K70" s="7">
        <f t="shared" si="9"/>
        <v>0</v>
      </c>
      <c r="L70" s="7">
        <f t="shared" si="9"/>
        <v>0</v>
      </c>
      <c r="M70" s="7">
        <f t="shared" si="9"/>
        <v>0</v>
      </c>
      <c r="N70" s="7">
        <f t="shared" si="9"/>
        <v>0</v>
      </c>
      <c r="O70" s="7">
        <f t="shared" si="9"/>
        <v>0</v>
      </c>
      <c r="P70" s="7">
        <f t="shared" si="9"/>
        <v>0</v>
      </c>
      <c r="Q70" s="7">
        <f t="shared" si="9"/>
        <v>0</v>
      </c>
      <c r="R70" s="7">
        <f t="shared" si="9"/>
        <v>0</v>
      </c>
      <c r="S70" s="7">
        <f t="shared" si="9"/>
        <v>0</v>
      </c>
      <c r="T70" s="7">
        <f t="shared" si="9"/>
        <v>0</v>
      </c>
      <c r="U70" s="7">
        <f t="shared" si="9"/>
        <v>0</v>
      </c>
      <c r="V70" s="7">
        <f t="shared" si="9"/>
        <v>0</v>
      </c>
      <c r="W70" s="7">
        <f t="shared" si="9"/>
        <v>0</v>
      </c>
      <c r="X70" s="7">
        <f t="shared" si="9"/>
        <v>0</v>
      </c>
      <c r="Y70" s="7">
        <f t="shared" si="9"/>
        <v>0</v>
      </c>
      <c r="Z70" s="7">
        <f t="shared" si="9"/>
        <v>0</v>
      </c>
      <c r="AA70" s="7">
        <f t="shared" si="9"/>
        <v>0</v>
      </c>
      <c r="AB70" s="7">
        <f t="shared" si="9"/>
        <v>0</v>
      </c>
      <c r="AC70" s="7">
        <f t="shared" si="9"/>
        <v>0</v>
      </c>
      <c r="AD70" s="7">
        <f t="shared" si="9"/>
        <v>0</v>
      </c>
      <c r="AE70" s="7">
        <f t="shared" si="9"/>
        <v>0</v>
      </c>
      <c r="AF70" s="7">
        <f t="shared" si="9"/>
        <v>0</v>
      </c>
      <c r="AG70" s="7">
        <f t="shared" si="9"/>
        <v>0</v>
      </c>
      <c r="AH70" s="7">
        <f t="shared" si="9"/>
        <v>0</v>
      </c>
      <c r="AI70" s="7">
        <f t="shared" si="9"/>
        <v>0</v>
      </c>
      <c r="AJ70" s="7">
        <f t="shared" si="8"/>
        <v>6476</v>
      </c>
      <c r="AK70" s="3"/>
    </row>
    <row r="71" spans="1:37" customFormat="1" outlineLevel="1">
      <c r="A71" s="4"/>
      <c r="B71" s="27" t="s">
        <v>109</v>
      </c>
      <c r="C71" s="7"/>
      <c r="D71" s="7"/>
      <c r="E71" s="7">
        <f t="shared" si="9"/>
        <v>0</v>
      </c>
      <c r="F71" s="7">
        <f t="shared" si="9"/>
        <v>0</v>
      </c>
      <c r="G71" s="7">
        <f t="shared" si="9"/>
        <v>0</v>
      </c>
      <c r="H71" s="7">
        <f t="shared" si="9"/>
        <v>0</v>
      </c>
      <c r="I71" s="7">
        <f t="shared" si="9"/>
        <v>0</v>
      </c>
      <c r="J71" s="7">
        <f t="shared" si="9"/>
        <v>0</v>
      </c>
      <c r="K71" s="7">
        <f t="shared" si="9"/>
        <v>0</v>
      </c>
      <c r="L71" s="7">
        <f t="shared" si="9"/>
        <v>0</v>
      </c>
      <c r="M71" s="7">
        <f t="shared" si="9"/>
        <v>0</v>
      </c>
      <c r="N71" s="7">
        <f t="shared" si="9"/>
        <v>0</v>
      </c>
      <c r="O71" s="7">
        <f t="shared" si="9"/>
        <v>0</v>
      </c>
      <c r="P71" s="7">
        <f t="shared" si="9"/>
        <v>0</v>
      </c>
      <c r="Q71" s="7">
        <f t="shared" si="9"/>
        <v>0</v>
      </c>
      <c r="R71" s="7">
        <f t="shared" si="9"/>
        <v>0</v>
      </c>
      <c r="S71" s="7">
        <f t="shared" si="9"/>
        <v>0</v>
      </c>
      <c r="T71" s="7">
        <f t="shared" si="9"/>
        <v>0</v>
      </c>
      <c r="U71" s="7">
        <f t="shared" si="9"/>
        <v>0</v>
      </c>
      <c r="V71" s="7">
        <f t="shared" si="9"/>
        <v>0</v>
      </c>
      <c r="W71" s="7">
        <f t="shared" si="9"/>
        <v>0</v>
      </c>
      <c r="X71" s="7">
        <f t="shared" si="9"/>
        <v>0</v>
      </c>
      <c r="Y71" s="7">
        <f t="shared" si="9"/>
        <v>0</v>
      </c>
      <c r="Z71" s="7">
        <f t="shared" si="9"/>
        <v>0</v>
      </c>
      <c r="AA71" s="7">
        <f t="shared" si="9"/>
        <v>0</v>
      </c>
      <c r="AB71" s="7">
        <f t="shared" si="9"/>
        <v>0</v>
      </c>
      <c r="AC71" s="7">
        <f t="shared" si="9"/>
        <v>0</v>
      </c>
      <c r="AD71" s="7">
        <f t="shared" si="9"/>
        <v>0</v>
      </c>
      <c r="AE71" s="7">
        <f t="shared" si="9"/>
        <v>0</v>
      </c>
      <c r="AF71" s="7">
        <f t="shared" si="9"/>
        <v>0</v>
      </c>
      <c r="AG71" s="7">
        <f t="shared" si="9"/>
        <v>0</v>
      </c>
      <c r="AH71" s="7">
        <f t="shared" si="9"/>
        <v>0</v>
      </c>
      <c r="AI71" s="7">
        <f t="shared" si="9"/>
        <v>0</v>
      </c>
      <c r="AJ71" s="7">
        <f t="shared" si="8"/>
        <v>7870</v>
      </c>
      <c r="AK71" s="3"/>
    </row>
    <row r="72" spans="1:37" customFormat="1" outlineLevel="1">
      <c r="A72" s="4"/>
      <c r="B72" s="27" t="s">
        <v>110</v>
      </c>
      <c r="C72" s="7"/>
      <c r="D72" s="7"/>
      <c r="E72" s="7">
        <f t="shared" si="9"/>
        <v>0</v>
      </c>
      <c r="F72" s="7">
        <f t="shared" si="9"/>
        <v>0</v>
      </c>
      <c r="G72" s="7">
        <f t="shared" si="9"/>
        <v>0</v>
      </c>
      <c r="H72" s="7">
        <f t="shared" si="9"/>
        <v>0</v>
      </c>
      <c r="I72" s="7">
        <f t="shared" si="9"/>
        <v>0</v>
      </c>
      <c r="J72" s="7">
        <f t="shared" si="9"/>
        <v>0</v>
      </c>
      <c r="K72" s="7">
        <f t="shared" si="9"/>
        <v>0</v>
      </c>
      <c r="L72" s="7">
        <f t="shared" si="9"/>
        <v>0</v>
      </c>
      <c r="M72" s="7">
        <f t="shared" si="9"/>
        <v>0</v>
      </c>
      <c r="N72" s="7">
        <f t="shared" si="9"/>
        <v>0</v>
      </c>
      <c r="O72" s="7">
        <f t="shared" si="9"/>
        <v>0</v>
      </c>
      <c r="P72" s="7">
        <f t="shared" si="9"/>
        <v>0</v>
      </c>
      <c r="Q72" s="7">
        <f t="shared" si="9"/>
        <v>0</v>
      </c>
      <c r="R72" s="7">
        <f t="shared" si="9"/>
        <v>0</v>
      </c>
      <c r="S72" s="7">
        <f t="shared" si="9"/>
        <v>0</v>
      </c>
      <c r="T72" s="7">
        <f t="shared" si="9"/>
        <v>0</v>
      </c>
      <c r="U72" s="7">
        <f t="shared" si="9"/>
        <v>0</v>
      </c>
      <c r="V72" s="7">
        <f t="shared" si="9"/>
        <v>0</v>
      </c>
      <c r="W72" s="7">
        <f t="shared" si="9"/>
        <v>0</v>
      </c>
      <c r="X72" s="7">
        <f t="shared" si="9"/>
        <v>0</v>
      </c>
      <c r="Y72" s="7">
        <f t="shared" si="9"/>
        <v>0</v>
      </c>
      <c r="Z72" s="7">
        <f t="shared" si="9"/>
        <v>0</v>
      </c>
      <c r="AA72" s="7">
        <f t="shared" si="9"/>
        <v>0</v>
      </c>
      <c r="AB72" s="7">
        <f t="shared" si="9"/>
        <v>0</v>
      </c>
      <c r="AC72" s="7">
        <f t="shared" si="9"/>
        <v>0</v>
      </c>
      <c r="AD72" s="7">
        <f t="shared" si="9"/>
        <v>0</v>
      </c>
      <c r="AE72" s="7">
        <f t="shared" si="9"/>
        <v>0</v>
      </c>
      <c r="AF72" s="7">
        <f t="shared" si="9"/>
        <v>0</v>
      </c>
      <c r="AG72" s="7">
        <f t="shared" si="9"/>
        <v>0</v>
      </c>
      <c r="AH72" s="7">
        <f t="shared" si="9"/>
        <v>0</v>
      </c>
      <c r="AI72" s="7">
        <f t="shared" si="9"/>
        <v>0</v>
      </c>
      <c r="AJ72" s="7">
        <f t="shared" si="8"/>
        <v>4683</v>
      </c>
      <c r="AK72" s="3"/>
    </row>
    <row r="73" spans="1:37" customFormat="1" outlineLevel="1">
      <c r="A73" s="4"/>
      <c r="B73" s="27" t="s">
        <v>111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3"/>
    </row>
    <row r="74" spans="1:37" customFormat="1" outlineLevel="1">
      <c r="A74" s="4"/>
      <c r="B74" s="27" t="s">
        <v>112</v>
      </c>
      <c r="C74" s="7"/>
      <c r="D74" s="7"/>
      <c r="E74" s="7">
        <f t="shared" ref="E74:AI74" si="10">E50-D50</f>
        <v>0</v>
      </c>
      <c r="F74" s="7">
        <f t="shared" si="10"/>
        <v>0</v>
      </c>
      <c r="G74" s="7">
        <f t="shared" si="10"/>
        <v>0</v>
      </c>
      <c r="H74" s="7">
        <f t="shared" si="10"/>
        <v>0</v>
      </c>
      <c r="I74" s="7">
        <f t="shared" si="10"/>
        <v>0</v>
      </c>
      <c r="J74" s="7">
        <f t="shared" si="10"/>
        <v>0</v>
      </c>
      <c r="K74" s="7">
        <f t="shared" si="10"/>
        <v>0</v>
      </c>
      <c r="L74" s="7">
        <f t="shared" si="10"/>
        <v>0</v>
      </c>
      <c r="M74" s="7">
        <f t="shared" si="10"/>
        <v>0</v>
      </c>
      <c r="N74" s="7">
        <f t="shared" si="10"/>
        <v>0</v>
      </c>
      <c r="O74" s="7">
        <f t="shared" si="10"/>
        <v>0</v>
      </c>
      <c r="P74" s="7">
        <f t="shared" si="10"/>
        <v>0</v>
      </c>
      <c r="Q74" s="7">
        <f>Q50-P50</f>
        <v>0</v>
      </c>
      <c r="R74" s="7">
        <f t="shared" si="10"/>
        <v>0</v>
      </c>
      <c r="S74" s="7">
        <f t="shared" si="10"/>
        <v>0</v>
      </c>
      <c r="T74" s="7">
        <f t="shared" si="10"/>
        <v>0</v>
      </c>
      <c r="U74" s="7">
        <f t="shared" si="10"/>
        <v>0</v>
      </c>
      <c r="V74" s="7">
        <f t="shared" si="10"/>
        <v>0</v>
      </c>
      <c r="W74" s="7">
        <f t="shared" si="10"/>
        <v>0</v>
      </c>
      <c r="X74" s="7">
        <f>X50-W50</f>
        <v>0</v>
      </c>
      <c r="Y74" s="7">
        <f t="shared" si="10"/>
        <v>0</v>
      </c>
      <c r="Z74" s="7">
        <f t="shared" si="10"/>
        <v>0</v>
      </c>
      <c r="AA74" s="7">
        <f t="shared" si="10"/>
        <v>0</v>
      </c>
      <c r="AB74" s="7">
        <f t="shared" si="10"/>
        <v>0</v>
      </c>
      <c r="AC74" s="7">
        <f t="shared" si="10"/>
        <v>0</v>
      </c>
      <c r="AD74" s="7">
        <f t="shared" si="10"/>
        <v>0</v>
      </c>
      <c r="AE74" s="7">
        <f t="shared" si="10"/>
        <v>0</v>
      </c>
      <c r="AF74" s="7">
        <f t="shared" si="10"/>
        <v>0</v>
      </c>
      <c r="AG74" s="7">
        <f t="shared" si="10"/>
        <v>0</v>
      </c>
      <c r="AH74" s="7">
        <f t="shared" si="10"/>
        <v>0</v>
      </c>
      <c r="AI74" s="7">
        <f t="shared" si="10"/>
        <v>0</v>
      </c>
      <c r="AJ74" s="7">
        <f t="shared" ref="AJ74" si="11">IF(AJ50=0,AI74,AJ50)</f>
        <v>5271</v>
      </c>
      <c r="AK74" s="3"/>
    </row>
    <row r="75" spans="1:37" ht="28.5">
      <c r="B75" s="29" t="s">
        <v>95</v>
      </c>
      <c r="E75" s="35"/>
    </row>
    <row r="76" spans="1:37" ht="15.75" customHeight="1">
      <c r="B76" s="14"/>
      <c r="E76" s="35"/>
    </row>
    <row r="77" spans="1:37" ht="15.75" customHeight="1">
      <c r="B77" s="38"/>
      <c r="E77" s="35"/>
    </row>
    <row r="78" spans="1:37">
      <c r="B78" s="13"/>
      <c r="D78" s="37"/>
    </row>
    <row r="79" spans="1:37">
      <c r="B79" s="24" t="s">
        <v>78</v>
      </c>
      <c r="D79" s="35"/>
      <c r="G79" s="3" t="s">
        <v>35</v>
      </c>
    </row>
    <row r="80" spans="1:37">
      <c r="B80" s="13"/>
    </row>
    <row r="81" spans="2:36">
      <c r="B81" s="25"/>
      <c r="C81" s="26" t="s">
        <v>33</v>
      </c>
      <c r="D81" s="26">
        <v>31</v>
      </c>
      <c r="E81" s="26">
        <v>1</v>
      </c>
      <c r="F81" s="26">
        <v>2</v>
      </c>
      <c r="G81" s="26">
        <v>3</v>
      </c>
      <c r="H81" s="26">
        <v>4</v>
      </c>
      <c r="I81" s="26">
        <v>5</v>
      </c>
      <c r="J81" s="26">
        <v>6</v>
      </c>
      <c r="K81" s="26">
        <v>7</v>
      </c>
      <c r="L81" s="26">
        <v>8</v>
      </c>
      <c r="M81" s="26">
        <v>9</v>
      </c>
      <c r="N81" s="26">
        <v>10</v>
      </c>
      <c r="O81" s="26">
        <v>11</v>
      </c>
      <c r="P81" s="26">
        <v>12</v>
      </c>
      <c r="Q81" s="26">
        <v>13</v>
      </c>
      <c r="R81" s="26">
        <v>14</v>
      </c>
      <c r="S81" s="26">
        <v>15</v>
      </c>
      <c r="T81" s="26">
        <v>16</v>
      </c>
      <c r="U81" s="26">
        <v>17</v>
      </c>
      <c r="V81" s="26">
        <v>18</v>
      </c>
      <c r="W81" s="26">
        <v>19</v>
      </c>
      <c r="X81" s="26">
        <v>20</v>
      </c>
      <c r="Y81" s="26">
        <v>21</v>
      </c>
      <c r="Z81" s="26">
        <v>22</v>
      </c>
      <c r="AA81" s="26">
        <v>23</v>
      </c>
      <c r="AB81" s="26">
        <v>24</v>
      </c>
      <c r="AC81" s="26">
        <v>25</v>
      </c>
      <c r="AD81" s="26">
        <v>26</v>
      </c>
      <c r="AE81" s="26">
        <v>27</v>
      </c>
      <c r="AF81" s="26">
        <v>28</v>
      </c>
      <c r="AG81" s="26">
        <v>29</v>
      </c>
      <c r="AH81" s="26">
        <v>30</v>
      </c>
      <c r="AI81" s="26">
        <v>31</v>
      </c>
      <c r="AJ81" s="26" t="s">
        <v>32</v>
      </c>
    </row>
    <row r="82" spans="2:36">
      <c r="B82" s="15" t="s">
        <v>97</v>
      </c>
      <c r="D82" s="16"/>
      <c r="E82" s="16">
        <f>SUM(E53:E56)</f>
        <v>0</v>
      </c>
      <c r="F82" s="16">
        <f t="shared" ref="F82:AI82" si="12">SUM(F53:F56)</f>
        <v>0</v>
      </c>
      <c r="G82" s="16">
        <f t="shared" si="12"/>
        <v>0</v>
      </c>
      <c r="H82" s="16">
        <f t="shared" si="12"/>
        <v>0</v>
      </c>
      <c r="I82" s="16">
        <f t="shared" si="12"/>
        <v>0</v>
      </c>
      <c r="J82" s="16">
        <f t="shared" si="12"/>
        <v>0</v>
      </c>
      <c r="K82" s="16">
        <f t="shared" si="12"/>
        <v>0</v>
      </c>
      <c r="L82" s="16">
        <f t="shared" si="12"/>
        <v>0</v>
      </c>
      <c r="M82" s="16">
        <f t="shared" si="12"/>
        <v>0</v>
      </c>
      <c r="N82" s="16">
        <f t="shared" si="12"/>
        <v>0</v>
      </c>
      <c r="O82" s="16">
        <f t="shared" si="12"/>
        <v>0</v>
      </c>
      <c r="P82" s="16">
        <f t="shared" si="12"/>
        <v>0</v>
      </c>
      <c r="Q82" s="16">
        <f t="shared" si="12"/>
        <v>0</v>
      </c>
      <c r="R82" s="16">
        <f t="shared" si="12"/>
        <v>0</v>
      </c>
      <c r="S82" s="16">
        <f t="shared" si="12"/>
        <v>0</v>
      </c>
      <c r="T82" s="16">
        <f t="shared" si="12"/>
        <v>0</v>
      </c>
      <c r="U82" s="16">
        <f t="shared" si="12"/>
        <v>0</v>
      </c>
      <c r="V82" s="16">
        <f t="shared" si="12"/>
        <v>0</v>
      </c>
      <c r="W82" s="16">
        <f t="shared" si="12"/>
        <v>0</v>
      </c>
      <c r="X82" s="16">
        <f t="shared" si="12"/>
        <v>0</v>
      </c>
      <c r="Y82" s="16">
        <f t="shared" si="12"/>
        <v>0</v>
      </c>
      <c r="Z82" s="16">
        <f t="shared" si="12"/>
        <v>0</v>
      </c>
      <c r="AA82" s="16">
        <f t="shared" si="12"/>
        <v>0</v>
      </c>
      <c r="AB82" s="16">
        <f t="shared" si="12"/>
        <v>0</v>
      </c>
      <c r="AC82" s="16">
        <f t="shared" si="12"/>
        <v>0</v>
      </c>
      <c r="AD82" s="16">
        <f t="shared" si="12"/>
        <v>0</v>
      </c>
      <c r="AE82" s="16">
        <f t="shared" si="12"/>
        <v>0</v>
      </c>
      <c r="AF82" s="16">
        <f t="shared" si="12"/>
        <v>0</v>
      </c>
      <c r="AG82" s="16">
        <f t="shared" si="12"/>
        <v>0</v>
      </c>
      <c r="AH82" s="16">
        <f t="shared" si="12"/>
        <v>0</v>
      </c>
      <c r="AI82" s="16">
        <f t="shared" si="12"/>
        <v>0</v>
      </c>
      <c r="AJ82" s="15"/>
    </row>
    <row r="83" spans="2:36">
      <c r="B83" s="15" t="s">
        <v>77</v>
      </c>
      <c r="C83" s="15"/>
      <c r="D83" s="15"/>
      <c r="E83" s="16">
        <f>E64+E65</f>
        <v>0</v>
      </c>
      <c r="F83" s="16">
        <f t="shared" ref="F83:AI83" si="13">F64+F65</f>
        <v>0</v>
      </c>
      <c r="G83" s="16">
        <f t="shared" si="13"/>
        <v>0</v>
      </c>
      <c r="H83" s="16">
        <f t="shared" si="13"/>
        <v>0</v>
      </c>
      <c r="I83" s="16">
        <f t="shared" si="13"/>
        <v>0</v>
      </c>
      <c r="J83" s="16">
        <f t="shared" si="13"/>
        <v>0</v>
      </c>
      <c r="K83" s="16">
        <f t="shared" si="13"/>
        <v>0</v>
      </c>
      <c r="L83" s="16">
        <f t="shared" si="13"/>
        <v>0</v>
      </c>
      <c r="M83" s="16">
        <f t="shared" si="13"/>
        <v>0</v>
      </c>
      <c r="N83" s="16">
        <f t="shared" si="13"/>
        <v>0</v>
      </c>
      <c r="O83" s="16">
        <f t="shared" si="13"/>
        <v>0</v>
      </c>
      <c r="P83" s="16">
        <f t="shared" si="13"/>
        <v>0</v>
      </c>
      <c r="Q83" s="16">
        <f t="shared" si="13"/>
        <v>0</v>
      </c>
      <c r="R83" s="16">
        <f t="shared" si="13"/>
        <v>0</v>
      </c>
      <c r="S83" s="16">
        <f t="shared" si="13"/>
        <v>0</v>
      </c>
      <c r="T83" s="16">
        <f t="shared" si="13"/>
        <v>0</v>
      </c>
      <c r="U83" s="16">
        <f t="shared" si="13"/>
        <v>0</v>
      </c>
      <c r="V83" s="16">
        <f t="shared" si="13"/>
        <v>0</v>
      </c>
      <c r="W83" s="16">
        <f t="shared" si="13"/>
        <v>0</v>
      </c>
      <c r="X83" s="16">
        <f t="shared" si="13"/>
        <v>0</v>
      </c>
      <c r="Y83" s="16">
        <f t="shared" si="13"/>
        <v>0</v>
      </c>
      <c r="Z83" s="16">
        <f t="shared" si="13"/>
        <v>0</v>
      </c>
      <c r="AA83" s="16">
        <f t="shared" si="13"/>
        <v>0</v>
      </c>
      <c r="AB83" s="16">
        <f t="shared" si="13"/>
        <v>0</v>
      </c>
      <c r="AC83" s="16">
        <f t="shared" si="13"/>
        <v>0</v>
      </c>
      <c r="AD83" s="16">
        <f t="shared" si="13"/>
        <v>0</v>
      </c>
      <c r="AE83" s="16">
        <f t="shared" si="13"/>
        <v>0</v>
      </c>
      <c r="AF83" s="16">
        <f t="shared" si="13"/>
        <v>0</v>
      </c>
      <c r="AG83" s="16">
        <f t="shared" si="13"/>
        <v>0</v>
      </c>
      <c r="AH83" s="16">
        <f t="shared" si="13"/>
        <v>0</v>
      </c>
      <c r="AI83" s="16">
        <f t="shared" si="13"/>
        <v>0</v>
      </c>
      <c r="AJ83" s="15"/>
    </row>
    <row r="84" spans="2:36">
      <c r="B84" s="15" t="s">
        <v>51</v>
      </c>
      <c r="C84" s="15"/>
      <c r="D84" s="15"/>
      <c r="E84" s="16">
        <f>E60</f>
        <v>0</v>
      </c>
      <c r="F84" s="16">
        <f t="shared" ref="F84:AI84" si="14">F60</f>
        <v>0</v>
      </c>
      <c r="G84" s="16">
        <f t="shared" si="14"/>
        <v>0</v>
      </c>
      <c r="H84" s="16">
        <f t="shared" si="14"/>
        <v>0</v>
      </c>
      <c r="I84" s="16">
        <f t="shared" si="14"/>
        <v>0</v>
      </c>
      <c r="J84" s="16">
        <f t="shared" si="14"/>
        <v>0</v>
      </c>
      <c r="K84" s="16">
        <f t="shared" si="14"/>
        <v>0</v>
      </c>
      <c r="L84" s="16">
        <f t="shared" si="14"/>
        <v>0</v>
      </c>
      <c r="M84" s="16">
        <f t="shared" si="14"/>
        <v>0</v>
      </c>
      <c r="N84" s="16">
        <f t="shared" si="14"/>
        <v>0</v>
      </c>
      <c r="O84" s="16">
        <f t="shared" si="14"/>
        <v>0</v>
      </c>
      <c r="P84" s="16">
        <f t="shared" si="14"/>
        <v>0</v>
      </c>
      <c r="Q84" s="16">
        <f t="shared" si="14"/>
        <v>0</v>
      </c>
      <c r="R84" s="16">
        <f t="shared" si="14"/>
        <v>0</v>
      </c>
      <c r="S84" s="16">
        <f t="shared" si="14"/>
        <v>0</v>
      </c>
      <c r="T84" s="16">
        <f t="shared" si="14"/>
        <v>0</v>
      </c>
      <c r="U84" s="16">
        <f t="shared" si="14"/>
        <v>0</v>
      </c>
      <c r="V84" s="16">
        <f t="shared" si="14"/>
        <v>0</v>
      </c>
      <c r="W84" s="16">
        <f t="shared" si="14"/>
        <v>0</v>
      </c>
      <c r="X84" s="16">
        <f t="shared" si="14"/>
        <v>0</v>
      </c>
      <c r="Y84" s="16">
        <f t="shared" si="14"/>
        <v>0</v>
      </c>
      <c r="Z84" s="16">
        <f t="shared" si="14"/>
        <v>0</v>
      </c>
      <c r="AA84" s="16">
        <f t="shared" si="14"/>
        <v>0</v>
      </c>
      <c r="AB84" s="16">
        <f t="shared" si="14"/>
        <v>0</v>
      </c>
      <c r="AC84" s="16">
        <f t="shared" si="14"/>
        <v>0</v>
      </c>
      <c r="AD84" s="16">
        <f t="shared" si="14"/>
        <v>0</v>
      </c>
      <c r="AE84" s="16">
        <f t="shared" si="14"/>
        <v>0</v>
      </c>
      <c r="AF84" s="16">
        <f t="shared" si="14"/>
        <v>0</v>
      </c>
      <c r="AG84" s="16">
        <f t="shared" si="14"/>
        <v>0</v>
      </c>
      <c r="AH84" s="16">
        <f t="shared" si="14"/>
        <v>0</v>
      </c>
      <c r="AI84" s="16">
        <f t="shared" si="14"/>
        <v>0</v>
      </c>
      <c r="AJ84" s="15"/>
    </row>
    <row r="85" spans="2:36">
      <c r="B85" s="15" t="s">
        <v>16</v>
      </c>
      <c r="C85" s="15"/>
      <c r="D85" s="15"/>
      <c r="E85" s="16">
        <f>E74</f>
        <v>0</v>
      </c>
      <c r="F85" s="16">
        <f t="shared" ref="F85:AI85" si="15">F74</f>
        <v>0</v>
      </c>
      <c r="G85" s="16">
        <f t="shared" si="15"/>
        <v>0</v>
      </c>
      <c r="H85" s="16">
        <f t="shared" si="15"/>
        <v>0</v>
      </c>
      <c r="I85" s="16">
        <f t="shared" si="15"/>
        <v>0</v>
      </c>
      <c r="J85" s="16">
        <f t="shared" si="15"/>
        <v>0</v>
      </c>
      <c r="K85" s="16">
        <f t="shared" si="15"/>
        <v>0</v>
      </c>
      <c r="L85" s="16">
        <f t="shared" si="15"/>
        <v>0</v>
      </c>
      <c r="M85" s="16">
        <f t="shared" si="15"/>
        <v>0</v>
      </c>
      <c r="N85" s="16">
        <f t="shared" si="15"/>
        <v>0</v>
      </c>
      <c r="O85" s="16">
        <f t="shared" si="15"/>
        <v>0</v>
      </c>
      <c r="P85" s="16">
        <f t="shared" si="15"/>
        <v>0</v>
      </c>
      <c r="Q85" s="16">
        <f t="shared" si="15"/>
        <v>0</v>
      </c>
      <c r="R85" s="16">
        <f t="shared" si="15"/>
        <v>0</v>
      </c>
      <c r="S85" s="16">
        <f t="shared" si="15"/>
        <v>0</v>
      </c>
      <c r="T85" s="16">
        <f t="shared" si="15"/>
        <v>0</v>
      </c>
      <c r="U85" s="16">
        <f t="shared" si="15"/>
        <v>0</v>
      </c>
      <c r="V85" s="16">
        <f t="shared" si="15"/>
        <v>0</v>
      </c>
      <c r="W85" s="16">
        <f t="shared" si="15"/>
        <v>0</v>
      </c>
      <c r="X85" s="16">
        <f t="shared" si="15"/>
        <v>0</v>
      </c>
      <c r="Y85" s="16">
        <f t="shared" si="15"/>
        <v>0</v>
      </c>
      <c r="Z85" s="16">
        <f t="shared" si="15"/>
        <v>0</v>
      </c>
      <c r="AA85" s="16">
        <f t="shared" si="15"/>
        <v>0</v>
      </c>
      <c r="AB85" s="16">
        <f t="shared" si="15"/>
        <v>0</v>
      </c>
      <c r="AC85" s="16">
        <f t="shared" si="15"/>
        <v>0</v>
      </c>
      <c r="AD85" s="16">
        <f t="shared" si="15"/>
        <v>0</v>
      </c>
      <c r="AE85" s="16">
        <f t="shared" si="15"/>
        <v>0</v>
      </c>
      <c r="AF85" s="16">
        <f t="shared" si="15"/>
        <v>0</v>
      </c>
      <c r="AG85" s="16">
        <f t="shared" si="15"/>
        <v>0</v>
      </c>
      <c r="AH85" s="16">
        <f t="shared" si="15"/>
        <v>0</v>
      </c>
      <c r="AI85" s="16">
        <f t="shared" si="15"/>
        <v>0</v>
      </c>
      <c r="AJ85" s="15"/>
    </row>
    <row r="86" spans="2:36">
      <c r="B86" s="15" t="s">
        <v>59</v>
      </c>
      <c r="C86" s="16"/>
      <c r="D86" s="16"/>
      <c r="E86" s="16">
        <f>SUM(E87:E90)</f>
        <v>0</v>
      </c>
      <c r="F86" s="16">
        <f t="shared" ref="F86:AI86" si="16">SUM(F87:F90)</f>
        <v>0</v>
      </c>
      <c r="G86" s="16">
        <f t="shared" si="16"/>
        <v>0</v>
      </c>
      <c r="H86" s="16">
        <f t="shared" si="16"/>
        <v>0</v>
      </c>
      <c r="I86" s="16">
        <f t="shared" si="16"/>
        <v>0</v>
      </c>
      <c r="J86" s="16">
        <f t="shared" si="16"/>
        <v>0</v>
      </c>
      <c r="K86" s="16">
        <f t="shared" si="16"/>
        <v>0</v>
      </c>
      <c r="L86" s="16">
        <f t="shared" si="16"/>
        <v>0</v>
      </c>
      <c r="M86" s="16">
        <f t="shared" si="16"/>
        <v>0</v>
      </c>
      <c r="N86" s="16">
        <f t="shared" si="16"/>
        <v>0</v>
      </c>
      <c r="O86" s="16">
        <f t="shared" si="16"/>
        <v>0</v>
      </c>
      <c r="P86" s="16">
        <f t="shared" si="16"/>
        <v>0</v>
      </c>
      <c r="Q86" s="16">
        <f t="shared" si="16"/>
        <v>0</v>
      </c>
      <c r="R86" s="16">
        <f t="shared" si="16"/>
        <v>0</v>
      </c>
      <c r="S86" s="16">
        <f t="shared" si="16"/>
        <v>0</v>
      </c>
      <c r="T86" s="16">
        <f t="shared" si="16"/>
        <v>0</v>
      </c>
      <c r="U86" s="16">
        <f t="shared" si="16"/>
        <v>0</v>
      </c>
      <c r="V86" s="16">
        <f t="shared" si="16"/>
        <v>0</v>
      </c>
      <c r="W86" s="16">
        <f t="shared" si="16"/>
        <v>0</v>
      </c>
      <c r="X86" s="16">
        <f t="shared" si="16"/>
        <v>0</v>
      </c>
      <c r="Y86" s="16">
        <f t="shared" si="16"/>
        <v>0</v>
      </c>
      <c r="Z86" s="16">
        <f t="shared" si="16"/>
        <v>0</v>
      </c>
      <c r="AA86" s="16">
        <f t="shared" si="16"/>
        <v>0</v>
      </c>
      <c r="AB86" s="16">
        <f t="shared" si="16"/>
        <v>0</v>
      </c>
      <c r="AC86" s="16">
        <f t="shared" si="16"/>
        <v>0</v>
      </c>
      <c r="AD86" s="16">
        <f t="shared" si="16"/>
        <v>0</v>
      </c>
      <c r="AE86" s="16">
        <f t="shared" si="16"/>
        <v>0</v>
      </c>
      <c r="AF86" s="16">
        <f t="shared" si="16"/>
        <v>0</v>
      </c>
      <c r="AG86" s="16">
        <f t="shared" si="16"/>
        <v>0</v>
      </c>
      <c r="AH86" s="16">
        <f t="shared" si="16"/>
        <v>0</v>
      </c>
      <c r="AI86" s="16">
        <f t="shared" si="16"/>
        <v>0</v>
      </c>
      <c r="AJ86" s="17">
        <f>SUM(E86:P86)</f>
        <v>0</v>
      </c>
    </row>
    <row r="87" spans="2:36">
      <c r="B87" s="18" t="s">
        <v>60</v>
      </c>
      <c r="C87" s="16"/>
      <c r="D87" s="16"/>
      <c r="E87" s="16">
        <f>(E64+E65)-E66-E67-E68-E69-E70-E71-E72-E73</f>
        <v>0</v>
      </c>
      <c r="F87" s="16">
        <f t="shared" ref="F87:AI87" si="17">(F64+F65)-F66-F67-F68-F69-F70-F71-F72-F73</f>
        <v>0</v>
      </c>
      <c r="G87" s="16">
        <f t="shared" si="17"/>
        <v>0</v>
      </c>
      <c r="H87" s="16">
        <f t="shared" si="17"/>
        <v>0</v>
      </c>
      <c r="I87" s="16">
        <f t="shared" si="17"/>
        <v>0</v>
      </c>
      <c r="J87" s="16">
        <f t="shared" si="17"/>
        <v>0</v>
      </c>
      <c r="K87" s="16">
        <f t="shared" si="17"/>
        <v>0</v>
      </c>
      <c r="L87" s="16">
        <f t="shared" si="17"/>
        <v>0</v>
      </c>
      <c r="M87" s="16">
        <f t="shared" si="17"/>
        <v>0</v>
      </c>
      <c r="N87" s="16">
        <f t="shared" si="17"/>
        <v>0</v>
      </c>
      <c r="O87" s="16">
        <f t="shared" si="17"/>
        <v>0</v>
      </c>
      <c r="P87" s="16">
        <f t="shared" si="17"/>
        <v>0</v>
      </c>
      <c r="Q87" s="16">
        <f t="shared" si="17"/>
        <v>0</v>
      </c>
      <c r="R87" s="16">
        <f t="shared" si="17"/>
        <v>0</v>
      </c>
      <c r="S87" s="16">
        <f t="shared" si="17"/>
        <v>0</v>
      </c>
      <c r="T87" s="16">
        <f t="shared" si="17"/>
        <v>0</v>
      </c>
      <c r="U87" s="16">
        <f t="shared" si="17"/>
        <v>0</v>
      </c>
      <c r="V87" s="16">
        <f t="shared" si="17"/>
        <v>0</v>
      </c>
      <c r="W87" s="16">
        <f t="shared" si="17"/>
        <v>0</v>
      </c>
      <c r="X87" s="16">
        <f t="shared" si="17"/>
        <v>0</v>
      </c>
      <c r="Y87" s="16">
        <f t="shared" si="17"/>
        <v>0</v>
      </c>
      <c r="Z87" s="16">
        <f t="shared" si="17"/>
        <v>0</v>
      </c>
      <c r="AA87" s="16">
        <f t="shared" si="17"/>
        <v>0</v>
      </c>
      <c r="AB87" s="16">
        <f t="shared" si="17"/>
        <v>0</v>
      </c>
      <c r="AC87" s="16">
        <f t="shared" si="17"/>
        <v>0</v>
      </c>
      <c r="AD87" s="16">
        <f t="shared" si="17"/>
        <v>0</v>
      </c>
      <c r="AE87" s="16">
        <f t="shared" si="17"/>
        <v>0</v>
      </c>
      <c r="AF87" s="16">
        <f t="shared" si="17"/>
        <v>0</v>
      </c>
      <c r="AG87" s="16">
        <f t="shared" si="17"/>
        <v>0</v>
      </c>
      <c r="AH87" s="16">
        <f t="shared" si="17"/>
        <v>0</v>
      </c>
      <c r="AI87" s="16">
        <f t="shared" si="17"/>
        <v>0</v>
      </c>
      <c r="AJ87" s="17"/>
    </row>
    <row r="88" spans="2:36">
      <c r="B88" s="18" t="s">
        <v>52</v>
      </c>
      <c r="C88" s="16"/>
      <c r="D88" s="16"/>
      <c r="E88" s="16">
        <f>E66</f>
        <v>0</v>
      </c>
      <c r="F88" s="16">
        <f t="shared" ref="F88:AI88" si="18">F66</f>
        <v>0</v>
      </c>
      <c r="G88" s="16">
        <f t="shared" si="18"/>
        <v>0</v>
      </c>
      <c r="H88" s="16">
        <f t="shared" si="18"/>
        <v>0</v>
      </c>
      <c r="I88" s="16">
        <f t="shared" si="18"/>
        <v>0</v>
      </c>
      <c r="J88" s="16">
        <f t="shared" si="18"/>
        <v>0</v>
      </c>
      <c r="K88" s="16">
        <f t="shared" si="18"/>
        <v>0</v>
      </c>
      <c r="L88" s="16">
        <f t="shared" si="18"/>
        <v>0</v>
      </c>
      <c r="M88" s="16">
        <f t="shared" si="18"/>
        <v>0</v>
      </c>
      <c r="N88" s="16">
        <f t="shared" si="18"/>
        <v>0</v>
      </c>
      <c r="O88" s="16">
        <f t="shared" si="18"/>
        <v>0</v>
      </c>
      <c r="P88" s="16">
        <f t="shared" si="18"/>
        <v>0</v>
      </c>
      <c r="Q88" s="16">
        <f t="shared" si="18"/>
        <v>0</v>
      </c>
      <c r="R88" s="16">
        <f t="shared" si="18"/>
        <v>0</v>
      </c>
      <c r="S88" s="16">
        <f t="shared" si="18"/>
        <v>0</v>
      </c>
      <c r="T88" s="16">
        <f t="shared" si="18"/>
        <v>0</v>
      </c>
      <c r="U88" s="16">
        <f t="shared" si="18"/>
        <v>0</v>
      </c>
      <c r="V88" s="16">
        <f t="shared" si="18"/>
        <v>0</v>
      </c>
      <c r="W88" s="16">
        <f t="shared" si="18"/>
        <v>0</v>
      </c>
      <c r="X88" s="16">
        <f t="shared" si="18"/>
        <v>0</v>
      </c>
      <c r="Y88" s="16">
        <f t="shared" si="18"/>
        <v>0</v>
      </c>
      <c r="Z88" s="16">
        <f t="shared" si="18"/>
        <v>0</v>
      </c>
      <c r="AA88" s="16">
        <f t="shared" si="18"/>
        <v>0</v>
      </c>
      <c r="AB88" s="16">
        <f t="shared" si="18"/>
        <v>0</v>
      </c>
      <c r="AC88" s="16">
        <f t="shared" si="18"/>
        <v>0</v>
      </c>
      <c r="AD88" s="16">
        <f t="shared" si="18"/>
        <v>0</v>
      </c>
      <c r="AE88" s="16">
        <f t="shared" si="18"/>
        <v>0</v>
      </c>
      <c r="AF88" s="16">
        <f t="shared" si="18"/>
        <v>0</v>
      </c>
      <c r="AG88" s="16">
        <f t="shared" si="18"/>
        <v>0</v>
      </c>
      <c r="AH88" s="16">
        <f t="shared" si="18"/>
        <v>0</v>
      </c>
      <c r="AI88" s="16">
        <f t="shared" si="18"/>
        <v>0</v>
      </c>
      <c r="AJ88" s="17"/>
    </row>
    <row r="89" spans="2:36">
      <c r="B89" s="18" t="s">
        <v>63</v>
      </c>
      <c r="C89" s="36"/>
      <c r="D89" s="16"/>
      <c r="E89" s="16">
        <f>E72</f>
        <v>0</v>
      </c>
      <c r="F89" s="16">
        <f t="shared" ref="F89:AI89" si="19">F72</f>
        <v>0</v>
      </c>
      <c r="G89" s="16">
        <f t="shared" si="19"/>
        <v>0</v>
      </c>
      <c r="H89" s="16">
        <f t="shared" si="19"/>
        <v>0</v>
      </c>
      <c r="I89" s="16">
        <f t="shared" si="19"/>
        <v>0</v>
      </c>
      <c r="J89" s="16">
        <f t="shared" si="19"/>
        <v>0</v>
      </c>
      <c r="K89" s="16">
        <f t="shared" si="19"/>
        <v>0</v>
      </c>
      <c r="L89" s="16">
        <f t="shared" si="19"/>
        <v>0</v>
      </c>
      <c r="M89" s="16">
        <f t="shared" si="19"/>
        <v>0</v>
      </c>
      <c r="N89" s="16">
        <f t="shared" si="19"/>
        <v>0</v>
      </c>
      <c r="O89" s="16">
        <f t="shared" si="19"/>
        <v>0</v>
      </c>
      <c r="P89" s="16">
        <f t="shared" si="19"/>
        <v>0</v>
      </c>
      <c r="Q89" s="16">
        <f t="shared" si="19"/>
        <v>0</v>
      </c>
      <c r="R89" s="16">
        <f t="shared" si="19"/>
        <v>0</v>
      </c>
      <c r="S89" s="16">
        <f t="shared" si="19"/>
        <v>0</v>
      </c>
      <c r="T89" s="16">
        <f t="shared" si="19"/>
        <v>0</v>
      </c>
      <c r="U89" s="16">
        <f t="shared" si="19"/>
        <v>0</v>
      </c>
      <c r="V89" s="16">
        <f t="shared" si="19"/>
        <v>0</v>
      </c>
      <c r="W89" s="16">
        <f t="shared" si="19"/>
        <v>0</v>
      </c>
      <c r="X89" s="16">
        <f t="shared" si="19"/>
        <v>0</v>
      </c>
      <c r="Y89" s="16">
        <f t="shared" si="19"/>
        <v>0</v>
      </c>
      <c r="Z89" s="16">
        <f t="shared" si="19"/>
        <v>0</v>
      </c>
      <c r="AA89" s="16">
        <f t="shared" si="19"/>
        <v>0</v>
      </c>
      <c r="AB89" s="16">
        <f t="shared" si="19"/>
        <v>0</v>
      </c>
      <c r="AC89" s="16">
        <f t="shared" si="19"/>
        <v>0</v>
      </c>
      <c r="AD89" s="16">
        <f t="shared" si="19"/>
        <v>0</v>
      </c>
      <c r="AE89" s="16">
        <f t="shared" si="19"/>
        <v>0</v>
      </c>
      <c r="AF89" s="16">
        <f t="shared" si="19"/>
        <v>0</v>
      </c>
      <c r="AG89" s="16">
        <f t="shared" si="19"/>
        <v>0</v>
      </c>
      <c r="AH89" s="16">
        <f t="shared" si="19"/>
        <v>0</v>
      </c>
      <c r="AI89" s="16">
        <f t="shared" si="19"/>
        <v>0</v>
      </c>
      <c r="AJ89" s="17"/>
    </row>
    <row r="90" spans="2:36">
      <c r="B90" s="18" t="s">
        <v>62</v>
      </c>
      <c r="C90" s="36"/>
      <c r="D90" s="16"/>
      <c r="E90" s="16">
        <f>E71</f>
        <v>0</v>
      </c>
      <c r="F90" s="16">
        <f t="shared" ref="F90:AI90" si="20">F71</f>
        <v>0</v>
      </c>
      <c r="G90" s="16">
        <f t="shared" si="20"/>
        <v>0</v>
      </c>
      <c r="H90" s="16">
        <f t="shared" si="20"/>
        <v>0</v>
      </c>
      <c r="I90" s="16">
        <f t="shared" si="20"/>
        <v>0</v>
      </c>
      <c r="J90" s="16">
        <f t="shared" si="20"/>
        <v>0</v>
      </c>
      <c r="K90" s="16">
        <f t="shared" si="20"/>
        <v>0</v>
      </c>
      <c r="L90" s="16">
        <f t="shared" si="20"/>
        <v>0</v>
      </c>
      <c r="M90" s="16">
        <f t="shared" si="20"/>
        <v>0</v>
      </c>
      <c r="N90" s="16">
        <f t="shared" si="20"/>
        <v>0</v>
      </c>
      <c r="O90" s="16">
        <f t="shared" si="20"/>
        <v>0</v>
      </c>
      <c r="P90" s="16">
        <f t="shared" si="20"/>
        <v>0</v>
      </c>
      <c r="Q90" s="16">
        <f t="shared" si="20"/>
        <v>0</v>
      </c>
      <c r="R90" s="16">
        <f t="shared" si="20"/>
        <v>0</v>
      </c>
      <c r="S90" s="16">
        <f t="shared" si="20"/>
        <v>0</v>
      </c>
      <c r="T90" s="16">
        <f t="shared" si="20"/>
        <v>0</v>
      </c>
      <c r="U90" s="16">
        <f t="shared" si="20"/>
        <v>0</v>
      </c>
      <c r="V90" s="16">
        <f t="shared" si="20"/>
        <v>0</v>
      </c>
      <c r="W90" s="16">
        <f t="shared" si="20"/>
        <v>0</v>
      </c>
      <c r="X90" s="16">
        <f t="shared" si="20"/>
        <v>0</v>
      </c>
      <c r="Y90" s="16">
        <f t="shared" si="20"/>
        <v>0</v>
      </c>
      <c r="Z90" s="16">
        <f t="shared" si="20"/>
        <v>0</v>
      </c>
      <c r="AA90" s="16">
        <f t="shared" si="20"/>
        <v>0</v>
      </c>
      <c r="AB90" s="16">
        <f t="shared" si="20"/>
        <v>0</v>
      </c>
      <c r="AC90" s="16">
        <f t="shared" si="20"/>
        <v>0</v>
      </c>
      <c r="AD90" s="16">
        <f t="shared" si="20"/>
        <v>0</v>
      </c>
      <c r="AE90" s="16">
        <f t="shared" si="20"/>
        <v>0</v>
      </c>
      <c r="AF90" s="16">
        <f t="shared" si="20"/>
        <v>0</v>
      </c>
      <c r="AG90" s="16">
        <f t="shared" si="20"/>
        <v>0</v>
      </c>
      <c r="AH90" s="16">
        <f t="shared" si="20"/>
        <v>0</v>
      </c>
      <c r="AI90" s="16">
        <f t="shared" si="20"/>
        <v>0</v>
      </c>
      <c r="AJ90" s="17"/>
    </row>
    <row r="91" spans="2:36">
      <c r="B91" s="18" t="s">
        <v>141</v>
      </c>
      <c r="C91" s="16"/>
      <c r="D91" s="16"/>
      <c r="E91" s="16">
        <f>E73</f>
        <v>0</v>
      </c>
      <c r="F91" s="16">
        <f t="shared" ref="F91:AI91" si="21">F73</f>
        <v>0</v>
      </c>
      <c r="G91" s="16">
        <f t="shared" si="21"/>
        <v>0</v>
      </c>
      <c r="H91" s="16">
        <f t="shared" si="21"/>
        <v>0</v>
      </c>
      <c r="I91" s="16">
        <f t="shared" si="21"/>
        <v>0</v>
      </c>
      <c r="J91" s="16">
        <f t="shared" si="21"/>
        <v>0</v>
      </c>
      <c r="K91" s="16">
        <f t="shared" si="21"/>
        <v>0</v>
      </c>
      <c r="L91" s="16">
        <f t="shared" si="21"/>
        <v>0</v>
      </c>
      <c r="M91" s="16">
        <f t="shared" si="21"/>
        <v>0</v>
      </c>
      <c r="N91" s="16">
        <f t="shared" si="21"/>
        <v>0</v>
      </c>
      <c r="O91" s="16">
        <f t="shared" si="21"/>
        <v>0</v>
      </c>
      <c r="P91" s="16">
        <f t="shared" si="21"/>
        <v>0</v>
      </c>
      <c r="Q91" s="16">
        <f t="shared" si="21"/>
        <v>0</v>
      </c>
      <c r="R91" s="16">
        <f t="shared" si="21"/>
        <v>0</v>
      </c>
      <c r="S91" s="16">
        <f t="shared" si="21"/>
        <v>0</v>
      </c>
      <c r="T91" s="16">
        <f t="shared" si="21"/>
        <v>0</v>
      </c>
      <c r="U91" s="16">
        <f t="shared" si="21"/>
        <v>0</v>
      </c>
      <c r="V91" s="16">
        <f t="shared" si="21"/>
        <v>0</v>
      </c>
      <c r="W91" s="16">
        <f t="shared" si="21"/>
        <v>0</v>
      </c>
      <c r="X91" s="16">
        <f t="shared" si="21"/>
        <v>0</v>
      </c>
      <c r="Y91" s="16">
        <f t="shared" si="21"/>
        <v>0</v>
      </c>
      <c r="Z91" s="16">
        <f t="shared" si="21"/>
        <v>0</v>
      </c>
      <c r="AA91" s="16">
        <f t="shared" si="21"/>
        <v>0</v>
      </c>
      <c r="AB91" s="16">
        <f t="shared" si="21"/>
        <v>0</v>
      </c>
      <c r="AC91" s="16">
        <f t="shared" si="21"/>
        <v>0</v>
      </c>
      <c r="AD91" s="16">
        <f t="shared" si="21"/>
        <v>0</v>
      </c>
      <c r="AE91" s="16">
        <f t="shared" si="21"/>
        <v>0</v>
      </c>
      <c r="AF91" s="16">
        <f t="shared" si="21"/>
        <v>0</v>
      </c>
      <c r="AG91" s="16">
        <f t="shared" si="21"/>
        <v>0</v>
      </c>
      <c r="AH91" s="16">
        <f t="shared" si="21"/>
        <v>0</v>
      </c>
      <c r="AI91" s="16">
        <f t="shared" si="21"/>
        <v>0</v>
      </c>
      <c r="AJ91" s="17"/>
    </row>
    <row r="92" spans="2:36">
      <c r="B92" s="15" t="s">
        <v>61</v>
      </c>
      <c r="C92" s="16"/>
      <c r="D92" s="16"/>
      <c r="E92" s="16">
        <f>SUM(E93:E96)</f>
        <v>0</v>
      </c>
      <c r="F92" s="16">
        <f t="shared" ref="F92:AI92" si="22">SUM(F93:F96)</f>
        <v>0</v>
      </c>
      <c r="G92" s="16">
        <f t="shared" si="22"/>
        <v>0</v>
      </c>
      <c r="H92" s="16">
        <f t="shared" si="22"/>
        <v>0</v>
      </c>
      <c r="I92" s="16">
        <f t="shared" si="22"/>
        <v>0</v>
      </c>
      <c r="J92" s="16">
        <f t="shared" si="22"/>
        <v>0</v>
      </c>
      <c r="K92" s="16">
        <f t="shared" si="22"/>
        <v>0</v>
      </c>
      <c r="L92" s="16">
        <f t="shared" si="22"/>
        <v>0</v>
      </c>
      <c r="M92" s="16">
        <f t="shared" si="22"/>
        <v>0</v>
      </c>
      <c r="N92" s="16">
        <f t="shared" si="22"/>
        <v>0</v>
      </c>
      <c r="O92" s="16">
        <f t="shared" si="22"/>
        <v>0</v>
      </c>
      <c r="P92" s="16">
        <f t="shared" si="22"/>
        <v>0</v>
      </c>
      <c r="Q92" s="16">
        <f t="shared" si="22"/>
        <v>0</v>
      </c>
      <c r="R92" s="16">
        <f t="shared" si="22"/>
        <v>0</v>
      </c>
      <c r="S92" s="16">
        <f t="shared" si="22"/>
        <v>0</v>
      </c>
      <c r="T92" s="16">
        <f t="shared" si="22"/>
        <v>0</v>
      </c>
      <c r="U92" s="16">
        <f t="shared" si="22"/>
        <v>0</v>
      </c>
      <c r="V92" s="16">
        <f t="shared" si="22"/>
        <v>0</v>
      </c>
      <c r="W92" s="16">
        <f t="shared" si="22"/>
        <v>0</v>
      </c>
      <c r="X92" s="16">
        <f t="shared" si="22"/>
        <v>0</v>
      </c>
      <c r="Y92" s="16">
        <f t="shared" si="22"/>
        <v>0</v>
      </c>
      <c r="Z92" s="16">
        <f t="shared" si="22"/>
        <v>0</v>
      </c>
      <c r="AA92" s="16">
        <f t="shared" si="22"/>
        <v>0</v>
      </c>
      <c r="AB92" s="16">
        <f t="shared" si="22"/>
        <v>0</v>
      </c>
      <c r="AC92" s="16">
        <f t="shared" si="22"/>
        <v>0</v>
      </c>
      <c r="AD92" s="16">
        <f t="shared" si="22"/>
        <v>0</v>
      </c>
      <c r="AE92" s="16">
        <f t="shared" si="22"/>
        <v>0</v>
      </c>
      <c r="AF92" s="16">
        <f t="shared" si="22"/>
        <v>0</v>
      </c>
      <c r="AG92" s="16">
        <f t="shared" si="22"/>
        <v>0</v>
      </c>
      <c r="AH92" s="16">
        <f t="shared" si="22"/>
        <v>0</v>
      </c>
      <c r="AI92" s="16">
        <f t="shared" si="22"/>
        <v>0</v>
      </c>
      <c r="AJ92" s="17">
        <f>SUM(E92:P92)</f>
        <v>0</v>
      </c>
    </row>
    <row r="93" spans="2:36">
      <c r="B93" s="18" t="s">
        <v>65</v>
      </c>
      <c r="C93" s="16"/>
      <c r="D93" s="16"/>
      <c r="E93" s="16">
        <f>(E67)</f>
        <v>0</v>
      </c>
      <c r="F93" s="16">
        <f t="shared" ref="F93:AI93" si="23">(F67)</f>
        <v>0</v>
      </c>
      <c r="G93" s="16">
        <f t="shared" si="23"/>
        <v>0</v>
      </c>
      <c r="H93" s="16">
        <f t="shared" si="23"/>
        <v>0</v>
      </c>
      <c r="I93" s="16">
        <f t="shared" si="23"/>
        <v>0</v>
      </c>
      <c r="J93" s="16">
        <f t="shared" si="23"/>
        <v>0</v>
      </c>
      <c r="K93" s="16">
        <f t="shared" si="23"/>
        <v>0</v>
      </c>
      <c r="L93" s="16">
        <f t="shared" si="23"/>
        <v>0</v>
      </c>
      <c r="M93" s="16">
        <f t="shared" si="23"/>
        <v>0</v>
      </c>
      <c r="N93" s="16">
        <f t="shared" si="23"/>
        <v>0</v>
      </c>
      <c r="O93" s="16">
        <f t="shared" si="23"/>
        <v>0</v>
      </c>
      <c r="P93" s="16">
        <f t="shared" si="23"/>
        <v>0</v>
      </c>
      <c r="Q93" s="16">
        <f t="shared" si="23"/>
        <v>0</v>
      </c>
      <c r="R93" s="16">
        <f t="shared" si="23"/>
        <v>0</v>
      </c>
      <c r="S93" s="16">
        <f t="shared" si="23"/>
        <v>0</v>
      </c>
      <c r="T93" s="16">
        <f t="shared" si="23"/>
        <v>0</v>
      </c>
      <c r="U93" s="16">
        <f t="shared" si="23"/>
        <v>0</v>
      </c>
      <c r="V93" s="16">
        <f t="shared" si="23"/>
        <v>0</v>
      </c>
      <c r="W93" s="16">
        <f t="shared" si="23"/>
        <v>0</v>
      </c>
      <c r="X93" s="16">
        <f t="shared" si="23"/>
        <v>0</v>
      </c>
      <c r="Y93" s="16">
        <f t="shared" si="23"/>
        <v>0</v>
      </c>
      <c r="Z93" s="16">
        <f t="shared" si="23"/>
        <v>0</v>
      </c>
      <c r="AA93" s="16">
        <f t="shared" si="23"/>
        <v>0</v>
      </c>
      <c r="AB93" s="16">
        <f t="shared" si="23"/>
        <v>0</v>
      </c>
      <c r="AC93" s="16">
        <f t="shared" si="23"/>
        <v>0</v>
      </c>
      <c r="AD93" s="16">
        <f t="shared" si="23"/>
        <v>0</v>
      </c>
      <c r="AE93" s="16">
        <f t="shared" si="23"/>
        <v>0</v>
      </c>
      <c r="AF93" s="16">
        <f t="shared" si="23"/>
        <v>0</v>
      </c>
      <c r="AG93" s="16">
        <f t="shared" si="23"/>
        <v>0</v>
      </c>
      <c r="AH93" s="16">
        <f t="shared" si="23"/>
        <v>0</v>
      </c>
      <c r="AI93" s="16">
        <f t="shared" si="23"/>
        <v>0</v>
      </c>
      <c r="AJ93" s="17"/>
    </row>
    <row r="94" spans="2:36">
      <c r="B94" s="18" t="s">
        <v>68</v>
      </c>
      <c r="C94" s="16"/>
      <c r="D94" s="16"/>
      <c r="E94" s="16">
        <f>E69</f>
        <v>0</v>
      </c>
      <c r="F94" s="16">
        <f t="shared" ref="F94:AI94" si="24">F69</f>
        <v>0</v>
      </c>
      <c r="G94" s="16">
        <f t="shared" si="24"/>
        <v>0</v>
      </c>
      <c r="H94" s="16">
        <f t="shared" si="24"/>
        <v>0</v>
      </c>
      <c r="I94" s="16">
        <f t="shared" si="24"/>
        <v>0</v>
      </c>
      <c r="J94" s="16">
        <f t="shared" si="24"/>
        <v>0</v>
      </c>
      <c r="K94" s="16">
        <f t="shared" si="24"/>
        <v>0</v>
      </c>
      <c r="L94" s="16">
        <f t="shared" si="24"/>
        <v>0</v>
      </c>
      <c r="M94" s="16">
        <f t="shared" si="24"/>
        <v>0</v>
      </c>
      <c r="N94" s="16">
        <f t="shared" si="24"/>
        <v>0</v>
      </c>
      <c r="O94" s="16">
        <f t="shared" si="24"/>
        <v>0</v>
      </c>
      <c r="P94" s="16">
        <f t="shared" si="24"/>
        <v>0</v>
      </c>
      <c r="Q94" s="16">
        <f t="shared" si="24"/>
        <v>0</v>
      </c>
      <c r="R94" s="16">
        <f t="shared" si="24"/>
        <v>0</v>
      </c>
      <c r="S94" s="16">
        <f t="shared" si="24"/>
        <v>0</v>
      </c>
      <c r="T94" s="16">
        <f t="shared" si="24"/>
        <v>0</v>
      </c>
      <c r="U94" s="16">
        <f t="shared" si="24"/>
        <v>0</v>
      </c>
      <c r="V94" s="16">
        <f t="shared" si="24"/>
        <v>0</v>
      </c>
      <c r="W94" s="16">
        <f t="shared" si="24"/>
        <v>0</v>
      </c>
      <c r="X94" s="16">
        <f t="shared" si="24"/>
        <v>0</v>
      </c>
      <c r="Y94" s="16">
        <f t="shared" si="24"/>
        <v>0</v>
      </c>
      <c r="Z94" s="16">
        <f t="shared" si="24"/>
        <v>0</v>
      </c>
      <c r="AA94" s="16">
        <f t="shared" si="24"/>
        <v>0</v>
      </c>
      <c r="AB94" s="16">
        <f t="shared" si="24"/>
        <v>0</v>
      </c>
      <c r="AC94" s="16">
        <f t="shared" si="24"/>
        <v>0</v>
      </c>
      <c r="AD94" s="16">
        <f t="shared" si="24"/>
        <v>0</v>
      </c>
      <c r="AE94" s="16">
        <f t="shared" si="24"/>
        <v>0</v>
      </c>
      <c r="AF94" s="16">
        <f t="shared" si="24"/>
        <v>0</v>
      </c>
      <c r="AG94" s="16">
        <f t="shared" si="24"/>
        <v>0</v>
      </c>
      <c r="AH94" s="16">
        <f t="shared" si="24"/>
        <v>0</v>
      </c>
      <c r="AI94" s="16">
        <f t="shared" si="24"/>
        <v>0</v>
      </c>
      <c r="AJ94" s="17"/>
    </row>
    <row r="95" spans="2:36">
      <c r="B95" s="18" t="s">
        <v>96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7"/>
    </row>
    <row r="96" spans="2:36">
      <c r="B96" s="18" t="s">
        <v>69</v>
      </c>
      <c r="C96" s="16"/>
      <c r="D96" s="16"/>
      <c r="E96" s="16">
        <f>E70</f>
        <v>0</v>
      </c>
      <c r="F96" s="16">
        <f t="shared" ref="F96:AI96" si="25">F70</f>
        <v>0</v>
      </c>
      <c r="G96" s="16">
        <f t="shared" si="25"/>
        <v>0</v>
      </c>
      <c r="H96" s="16">
        <f t="shared" si="25"/>
        <v>0</v>
      </c>
      <c r="I96" s="16">
        <f t="shared" si="25"/>
        <v>0</v>
      </c>
      <c r="J96" s="16">
        <f t="shared" si="25"/>
        <v>0</v>
      </c>
      <c r="K96" s="16">
        <f t="shared" si="25"/>
        <v>0</v>
      </c>
      <c r="L96" s="16">
        <f t="shared" si="25"/>
        <v>0</v>
      </c>
      <c r="M96" s="16">
        <f t="shared" si="25"/>
        <v>0</v>
      </c>
      <c r="N96" s="16">
        <f t="shared" si="25"/>
        <v>0</v>
      </c>
      <c r="O96" s="16">
        <f t="shared" si="25"/>
        <v>0</v>
      </c>
      <c r="P96" s="16">
        <f t="shared" si="25"/>
        <v>0</v>
      </c>
      <c r="Q96" s="16">
        <f t="shared" si="25"/>
        <v>0</v>
      </c>
      <c r="R96" s="16">
        <f t="shared" si="25"/>
        <v>0</v>
      </c>
      <c r="S96" s="16">
        <f t="shared" si="25"/>
        <v>0</v>
      </c>
      <c r="T96" s="16">
        <f t="shared" si="25"/>
        <v>0</v>
      </c>
      <c r="U96" s="16">
        <f t="shared" si="25"/>
        <v>0</v>
      </c>
      <c r="V96" s="16">
        <f t="shared" si="25"/>
        <v>0</v>
      </c>
      <c r="W96" s="16">
        <f t="shared" si="25"/>
        <v>0</v>
      </c>
      <c r="X96" s="16">
        <f t="shared" si="25"/>
        <v>0</v>
      </c>
      <c r="Y96" s="16">
        <f t="shared" si="25"/>
        <v>0</v>
      </c>
      <c r="Z96" s="16">
        <f t="shared" si="25"/>
        <v>0</v>
      </c>
      <c r="AA96" s="16">
        <f t="shared" si="25"/>
        <v>0</v>
      </c>
      <c r="AB96" s="16">
        <f t="shared" si="25"/>
        <v>0</v>
      </c>
      <c r="AC96" s="16">
        <f t="shared" si="25"/>
        <v>0</v>
      </c>
      <c r="AD96" s="16">
        <f t="shared" si="25"/>
        <v>0</v>
      </c>
      <c r="AE96" s="16">
        <f t="shared" si="25"/>
        <v>0</v>
      </c>
      <c r="AF96" s="16">
        <f t="shared" si="25"/>
        <v>0</v>
      </c>
      <c r="AG96" s="16">
        <f t="shared" si="25"/>
        <v>0</v>
      </c>
      <c r="AH96" s="16">
        <f t="shared" si="25"/>
        <v>0</v>
      </c>
      <c r="AI96" s="16">
        <f t="shared" si="25"/>
        <v>0</v>
      </c>
      <c r="AJ96" s="17"/>
    </row>
    <row r="97" spans="1:36">
      <c r="A97" s="3" t="s">
        <v>120</v>
      </c>
      <c r="B97" s="15" t="s">
        <v>72</v>
      </c>
      <c r="C97" s="16"/>
      <c r="D97" s="16"/>
      <c r="E97" s="16">
        <f>SUM(E98:E99)</f>
        <v>0</v>
      </c>
      <c r="F97" s="16">
        <f t="shared" ref="F97:AI97" si="26">SUM(F98:F99)</f>
        <v>0</v>
      </c>
      <c r="G97" s="16">
        <f t="shared" si="26"/>
        <v>0</v>
      </c>
      <c r="H97" s="16">
        <f t="shared" si="26"/>
        <v>0</v>
      </c>
      <c r="I97" s="16">
        <f t="shared" si="26"/>
        <v>0</v>
      </c>
      <c r="J97" s="16">
        <f t="shared" si="26"/>
        <v>0</v>
      </c>
      <c r="K97" s="16">
        <f t="shared" si="26"/>
        <v>0</v>
      </c>
      <c r="L97" s="16">
        <f t="shared" si="26"/>
        <v>0</v>
      </c>
      <c r="M97" s="16">
        <f t="shared" si="26"/>
        <v>-71</v>
      </c>
      <c r="N97" s="16">
        <f t="shared" si="26"/>
        <v>0</v>
      </c>
      <c r="O97" s="16">
        <f t="shared" si="26"/>
        <v>0</v>
      </c>
      <c r="P97" s="16">
        <f t="shared" si="26"/>
        <v>0</v>
      </c>
      <c r="Q97" s="16">
        <f t="shared" si="26"/>
        <v>0</v>
      </c>
      <c r="R97" s="16">
        <f t="shared" si="26"/>
        <v>0</v>
      </c>
      <c r="S97" s="16">
        <f t="shared" si="26"/>
        <v>0</v>
      </c>
      <c r="T97" s="16">
        <f t="shared" si="26"/>
        <v>0</v>
      </c>
      <c r="U97" s="16">
        <f t="shared" si="26"/>
        <v>0</v>
      </c>
      <c r="V97" s="16">
        <f t="shared" si="26"/>
        <v>0</v>
      </c>
      <c r="W97" s="16">
        <f t="shared" si="26"/>
        <v>0</v>
      </c>
      <c r="X97" s="16">
        <f t="shared" si="26"/>
        <v>0</v>
      </c>
      <c r="Y97" s="16">
        <f t="shared" si="26"/>
        <v>0</v>
      </c>
      <c r="Z97" s="16">
        <f t="shared" si="26"/>
        <v>0</v>
      </c>
      <c r="AA97" s="16">
        <f t="shared" si="26"/>
        <v>0</v>
      </c>
      <c r="AB97" s="16">
        <f t="shared" si="26"/>
        <v>0</v>
      </c>
      <c r="AC97" s="16">
        <f t="shared" si="26"/>
        <v>0</v>
      </c>
      <c r="AD97" s="16">
        <f t="shared" si="26"/>
        <v>0</v>
      </c>
      <c r="AE97" s="16">
        <f t="shared" si="26"/>
        <v>0</v>
      </c>
      <c r="AF97" s="16">
        <f t="shared" si="26"/>
        <v>0</v>
      </c>
      <c r="AG97" s="16">
        <f t="shared" si="26"/>
        <v>0</v>
      </c>
      <c r="AH97" s="16">
        <f t="shared" si="26"/>
        <v>0</v>
      </c>
      <c r="AI97" s="16">
        <f t="shared" si="26"/>
        <v>0</v>
      </c>
      <c r="AJ97" s="17">
        <f>SUM(E97:P97)</f>
        <v>-71</v>
      </c>
    </row>
    <row r="98" spans="1:36">
      <c r="B98" s="18" t="s">
        <v>73</v>
      </c>
      <c r="C98" s="16"/>
      <c r="D98" s="16"/>
      <c r="E98" s="16">
        <f>E60-E61-E62-E63</f>
        <v>0</v>
      </c>
      <c r="F98" s="16">
        <f t="shared" ref="F98:AI98" si="27">F60-F61-F62-F63</f>
        <v>0</v>
      </c>
      <c r="G98" s="16">
        <f t="shared" si="27"/>
        <v>0</v>
      </c>
      <c r="H98" s="16">
        <f t="shared" si="27"/>
        <v>0</v>
      </c>
      <c r="I98" s="16">
        <f t="shared" si="27"/>
        <v>0</v>
      </c>
      <c r="J98" s="16">
        <f t="shared" si="27"/>
        <v>0</v>
      </c>
      <c r="K98" s="16">
        <f t="shared" si="27"/>
        <v>0</v>
      </c>
      <c r="L98" s="16">
        <f t="shared" si="27"/>
        <v>0</v>
      </c>
      <c r="M98" s="16">
        <f t="shared" si="27"/>
        <v>-71</v>
      </c>
      <c r="N98" s="16">
        <f t="shared" si="27"/>
        <v>0</v>
      </c>
      <c r="O98" s="16">
        <f t="shared" si="27"/>
        <v>0</v>
      </c>
      <c r="P98" s="16">
        <f t="shared" si="27"/>
        <v>0</v>
      </c>
      <c r="Q98" s="16">
        <f t="shared" si="27"/>
        <v>0</v>
      </c>
      <c r="R98" s="16">
        <f t="shared" si="27"/>
        <v>0</v>
      </c>
      <c r="S98" s="16">
        <f t="shared" si="27"/>
        <v>0</v>
      </c>
      <c r="T98" s="16">
        <f t="shared" si="27"/>
        <v>0</v>
      </c>
      <c r="U98" s="16">
        <f t="shared" si="27"/>
        <v>0</v>
      </c>
      <c r="V98" s="16">
        <f t="shared" si="27"/>
        <v>0</v>
      </c>
      <c r="W98" s="16">
        <f t="shared" si="27"/>
        <v>0</v>
      </c>
      <c r="X98" s="16">
        <f t="shared" si="27"/>
        <v>0</v>
      </c>
      <c r="Y98" s="16">
        <f t="shared" si="27"/>
        <v>0</v>
      </c>
      <c r="Z98" s="16">
        <f t="shared" si="27"/>
        <v>0</v>
      </c>
      <c r="AA98" s="16">
        <f t="shared" si="27"/>
        <v>0</v>
      </c>
      <c r="AB98" s="16">
        <f t="shared" si="27"/>
        <v>0</v>
      </c>
      <c r="AC98" s="16">
        <f t="shared" si="27"/>
        <v>0</v>
      </c>
      <c r="AD98" s="16">
        <f t="shared" si="27"/>
        <v>0</v>
      </c>
      <c r="AE98" s="16">
        <f t="shared" si="27"/>
        <v>0</v>
      </c>
      <c r="AF98" s="16">
        <f t="shared" si="27"/>
        <v>0</v>
      </c>
      <c r="AG98" s="16">
        <f t="shared" si="27"/>
        <v>0</v>
      </c>
      <c r="AH98" s="16">
        <f t="shared" si="27"/>
        <v>0</v>
      </c>
      <c r="AI98" s="16">
        <f t="shared" si="27"/>
        <v>0</v>
      </c>
      <c r="AJ98" s="17"/>
    </row>
    <row r="99" spans="1:36">
      <c r="B99" s="18" t="s">
        <v>74</v>
      </c>
      <c r="C99" s="36">
        <v>0.75</v>
      </c>
      <c r="D99" s="16"/>
      <c r="E99" s="16">
        <f>E61-E103</f>
        <v>0</v>
      </c>
      <c r="F99" s="16">
        <f t="shared" ref="F99:AI99" si="28">F61-F103</f>
        <v>0</v>
      </c>
      <c r="G99" s="16">
        <f t="shared" si="28"/>
        <v>0</v>
      </c>
      <c r="H99" s="16">
        <f t="shared" si="28"/>
        <v>0</v>
      </c>
      <c r="I99" s="16">
        <f t="shared" si="28"/>
        <v>0</v>
      </c>
      <c r="J99" s="16">
        <f t="shared" si="28"/>
        <v>0</v>
      </c>
      <c r="K99" s="16">
        <f t="shared" si="28"/>
        <v>0</v>
      </c>
      <c r="L99" s="16">
        <f t="shared" si="28"/>
        <v>0</v>
      </c>
      <c r="M99" s="16">
        <f t="shared" si="28"/>
        <v>0</v>
      </c>
      <c r="N99" s="16">
        <f t="shared" si="28"/>
        <v>0</v>
      </c>
      <c r="O99" s="16">
        <f t="shared" si="28"/>
        <v>0</v>
      </c>
      <c r="P99" s="16">
        <f t="shared" si="28"/>
        <v>0</v>
      </c>
      <c r="Q99" s="16">
        <f t="shared" si="28"/>
        <v>0</v>
      </c>
      <c r="R99" s="16">
        <f t="shared" si="28"/>
        <v>0</v>
      </c>
      <c r="S99" s="16">
        <f t="shared" si="28"/>
        <v>0</v>
      </c>
      <c r="T99" s="16">
        <f t="shared" si="28"/>
        <v>0</v>
      </c>
      <c r="U99" s="16">
        <f t="shared" si="28"/>
        <v>0</v>
      </c>
      <c r="V99" s="16">
        <f t="shared" si="28"/>
        <v>0</v>
      </c>
      <c r="W99" s="16">
        <f t="shared" si="28"/>
        <v>0</v>
      </c>
      <c r="X99" s="16">
        <f t="shared" si="28"/>
        <v>0</v>
      </c>
      <c r="Y99" s="16">
        <f t="shared" si="28"/>
        <v>0</v>
      </c>
      <c r="Z99" s="16">
        <f t="shared" si="28"/>
        <v>0</v>
      </c>
      <c r="AA99" s="16">
        <f t="shared" si="28"/>
        <v>0</v>
      </c>
      <c r="AB99" s="16">
        <f t="shared" si="28"/>
        <v>0</v>
      </c>
      <c r="AC99" s="16">
        <f t="shared" si="28"/>
        <v>0</v>
      </c>
      <c r="AD99" s="16">
        <f t="shared" si="28"/>
        <v>0</v>
      </c>
      <c r="AE99" s="16">
        <f t="shared" si="28"/>
        <v>0</v>
      </c>
      <c r="AF99" s="16">
        <f t="shared" si="28"/>
        <v>0</v>
      </c>
      <c r="AG99" s="16">
        <f t="shared" si="28"/>
        <v>0</v>
      </c>
      <c r="AH99" s="16">
        <f t="shared" si="28"/>
        <v>0</v>
      </c>
      <c r="AI99" s="16">
        <f t="shared" si="28"/>
        <v>0</v>
      </c>
      <c r="AJ99" s="17"/>
    </row>
    <row r="100" spans="1:36">
      <c r="B100" s="15" t="s">
        <v>75</v>
      </c>
      <c r="C100" s="16"/>
      <c r="D100" s="16"/>
      <c r="E100" s="16">
        <f>SUM(E101:E103)</f>
        <v>0</v>
      </c>
      <c r="F100" s="16">
        <f t="shared" ref="F100:AI100" si="29">SUM(F101:F103)</f>
        <v>0</v>
      </c>
      <c r="G100" s="16">
        <f t="shared" si="29"/>
        <v>0</v>
      </c>
      <c r="H100" s="16">
        <f t="shared" si="29"/>
        <v>0</v>
      </c>
      <c r="I100" s="16">
        <f t="shared" si="29"/>
        <v>0</v>
      </c>
      <c r="J100" s="16">
        <f t="shared" si="29"/>
        <v>0</v>
      </c>
      <c r="K100" s="16">
        <f t="shared" si="29"/>
        <v>0</v>
      </c>
      <c r="L100" s="16">
        <f t="shared" si="29"/>
        <v>0</v>
      </c>
      <c r="M100" s="16">
        <f t="shared" si="29"/>
        <v>71</v>
      </c>
      <c r="N100" s="16">
        <f t="shared" si="29"/>
        <v>0</v>
      </c>
      <c r="O100" s="16">
        <f t="shared" si="29"/>
        <v>0</v>
      </c>
      <c r="P100" s="16">
        <f t="shared" si="29"/>
        <v>0</v>
      </c>
      <c r="Q100" s="16">
        <f t="shared" si="29"/>
        <v>0</v>
      </c>
      <c r="R100" s="16">
        <f t="shared" si="29"/>
        <v>0</v>
      </c>
      <c r="S100" s="16">
        <f t="shared" si="29"/>
        <v>0</v>
      </c>
      <c r="T100" s="16">
        <f t="shared" si="29"/>
        <v>0</v>
      </c>
      <c r="U100" s="16">
        <f t="shared" si="29"/>
        <v>0</v>
      </c>
      <c r="V100" s="16">
        <f t="shared" si="29"/>
        <v>0</v>
      </c>
      <c r="W100" s="16">
        <f t="shared" si="29"/>
        <v>0</v>
      </c>
      <c r="X100" s="16">
        <f t="shared" si="29"/>
        <v>0</v>
      </c>
      <c r="Y100" s="16">
        <f t="shared" si="29"/>
        <v>0</v>
      </c>
      <c r="Z100" s="16">
        <f t="shared" si="29"/>
        <v>0</v>
      </c>
      <c r="AA100" s="16">
        <f t="shared" si="29"/>
        <v>0</v>
      </c>
      <c r="AB100" s="16">
        <f t="shared" si="29"/>
        <v>0</v>
      </c>
      <c r="AC100" s="16">
        <f t="shared" si="29"/>
        <v>0</v>
      </c>
      <c r="AD100" s="16">
        <f t="shared" si="29"/>
        <v>0</v>
      </c>
      <c r="AE100" s="16">
        <f t="shared" si="29"/>
        <v>0</v>
      </c>
      <c r="AF100" s="16">
        <f t="shared" si="29"/>
        <v>0</v>
      </c>
      <c r="AG100" s="16">
        <f t="shared" si="29"/>
        <v>0</v>
      </c>
      <c r="AH100" s="16">
        <f t="shared" si="29"/>
        <v>0</v>
      </c>
      <c r="AI100" s="16">
        <f t="shared" si="29"/>
        <v>0</v>
      </c>
      <c r="AJ100" s="17"/>
    </row>
    <row r="101" spans="1:36">
      <c r="B101" s="18" t="s">
        <v>66</v>
      </c>
      <c r="C101" s="16"/>
      <c r="D101" s="16"/>
      <c r="E101" s="16">
        <f>E62</f>
        <v>0</v>
      </c>
      <c r="F101" s="16">
        <f t="shared" ref="F101:AI102" si="30">F62</f>
        <v>0</v>
      </c>
      <c r="G101" s="16">
        <f t="shared" si="30"/>
        <v>0</v>
      </c>
      <c r="H101" s="16">
        <f t="shared" si="30"/>
        <v>0</v>
      </c>
      <c r="I101" s="16">
        <f t="shared" si="30"/>
        <v>0</v>
      </c>
      <c r="J101" s="16">
        <f t="shared" si="30"/>
        <v>0</v>
      </c>
      <c r="K101" s="16">
        <f t="shared" si="30"/>
        <v>0</v>
      </c>
      <c r="L101" s="16">
        <f t="shared" si="30"/>
        <v>0</v>
      </c>
      <c r="M101" s="16">
        <f t="shared" si="30"/>
        <v>71</v>
      </c>
      <c r="N101" s="16">
        <f t="shared" si="30"/>
        <v>0</v>
      </c>
      <c r="O101" s="16">
        <f t="shared" si="30"/>
        <v>0</v>
      </c>
      <c r="P101" s="16">
        <f t="shared" si="30"/>
        <v>0</v>
      </c>
      <c r="Q101" s="16">
        <f t="shared" si="30"/>
        <v>0</v>
      </c>
      <c r="R101" s="16">
        <f t="shared" si="30"/>
        <v>0</v>
      </c>
      <c r="S101" s="16">
        <f t="shared" si="30"/>
        <v>0</v>
      </c>
      <c r="T101" s="16">
        <f t="shared" si="30"/>
        <v>0</v>
      </c>
      <c r="U101" s="16">
        <f t="shared" si="30"/>
        <v>0</v>
      </c>
      <c r="V101" s="16">
        <f t="shared" si="30"/>
        <v>0</v>
      </c>
      <c r="W101" s="16">
        <f t="shared" si="30"/>
        <v>0</v>
      </c>
      <c r="X101" s="16">
        <f t="shared" si="30"/>
        <v>0</v>
      </c>
      <c r="Y101" s="16">
        <f t="shared" si="30"/>
        <v>0</v>
      </c>
      <c r="Z101" s="16">
        <f t="shared" si="30"/>
        <v>0</v>
      </c>
      <c r="AA101" s="16">
        <f t="shared" si="30"/>
        <v>0</v>
      </c>
      <c r="AB101" s="16">
        <f t="shared" si="30"/>
        <v>0</v>
      </c>
      <c r="AC101" s="16">
        <f t="shared" si="30"/>
        <v>0</v>
      </c>
      <c r="AD101" s="16">
        <f t="shared" si="30"/>
        <v>0</v>
      </c>
      <c r="AE101" s="16">
        <f t="shared" si="30"/>
        <v>0</v>
      </c>
      <c r="AF101" s="16">
        <f t="shared" si="30"/>
        <v>0</v>
      </c>
      <c r="AG101" s="16">
        <f t="shared" si="30"/>
        <v>0</v>
      </c>
      <c r="AH101" s="16">
        <f t="shared" si="30"/>
        <v>0</v>
      </c>
      <c r="AI101" s="16">
        <f t="shared" si="30"/>
        <v>0</v>
      </c>
      <c r="AJ101" s="17"/>
    </row>
    <row r="102" spans="1:36">
      <c r="B102" s="18" t="s">
        <v>67</v>
      </c>
      <c r="C102" s="16"/>
      <c r="D102" s="16"/>
      <c r="E102" s="16">
        <f>E63</f>
        <v>0</v>
      </c>
      <c r="F102" s="16">
        <f t="shared" si="30"/>
        <v>0</v>
      </c>
      <c r="G102" s="16">
        <f t="shared" si="30"/>
        <v>0</v>
      </c>
      <c r="H102" s="16">
        <f t="shared" si="30"/>
        <v>0</v>
      </c>
      <c r="I102" s="16">
        <f t="shared" si="30"/>
        <v>0</v>
      </c>
      <c r="J102" s="16">
        <f t="shared" si="30"/>
        <v>0</v>
      </c>
      <c r="K102" s="16">
        <f t="shared" si="30"/>
        <v>0</v>
      </c>
      <c r="L102" s="16">
        <f t="shared" si="30"/>
        <v>0</v>
      </c>
      <c r="M102" s="16">
        <f t="shared" si="30"/>
        <v>0</v>
      </c>
      <c r="N102" s="16">
        <f t="shared" si="30"/>
        <v>0</v>
      </c>
      <c r="O102" s="16">
        <f t="shared" si="30"/>
        <v>0</v>
      </c>
      <c r="P102" s="16">
        <f t="shared" si="30"/>
        <v>0</v>
      </c>
      <c r="Q102" s="16">
        <f t="shared" si="30"/>
        <v>0</v>
      </c>
      <c r="R102" s="16">
        <f t="shared" si="30"/>
        <v>0</v>
      </c>
      <c r="S102" s="16">
        <f t="shared" si="30"/>
        <v>0</v>
      </c>
      <c r="T102" s="16">
        <f t="shared" si="30"/>
        <v>0</v>
      </c>
      <c r="U102" s="16">
        <f t="shared" si="30"/>
        <v>0</v>
      </c>
      <c r="V102" s="16">
        <f t="shared" si="30"/>
        <v>0</v>
      </c>
      <c r="W102" s="16">
        <f t="shared" si="30"/>
        <v>0</v>
      </c>
      <c r="X102" s="16">
        <f t="shared" si="30"/>
        <v>0</v>
      </c>
      <c r="Y102" s="16">
        <f t="shared" si="30"/>
        <v>0</v>
      </c>
      <c r="Z102" s="16">
        <f t="shared" si="30"/>
        <v>0</v>
      </c>
      <c r="AA102" s="16">
        <f t="shared" si="30"/>
        <v>0</v>
      </c>
      <c r="AB102" s="16">
        <f t="shared" si="30"/>
        <v>0</v>
      </c>
      <c r="AC102" s="16">
        <f t="shared" si="30"/>
        <v>0</v>
      </c>
      <c r="AD102" s="16">
        <f t="shared" si="30"/>
        <v>0</v>
      </c>
      <c r="AE102" s="16">
        <f t="shared" si="30"/>
        <v>0</v>
      </c>
      <c r="AF102" s="16">
        <f t="shared" si="30"/>
        <v>0</v>
      </c>
      <c r="AG102" s="16">
        <f t="shared" si="30"/>
        <v>0</v>
      </c>
      <c r="AH102" s="16">
        <f t="shared" si="30"/>
        <v>0</v>
      </c>
      <c r="AI102" s="16">
        <f t="shared" si="30"/>
        <v>0</v>
      </c>
      <c r="AJ102" s="17"/>
    </row>
    <row r="103" spans="1:36">
      <c r="B103" s="18" t="s">
        <v>76</v>
      </c>
      <c r="C103" s="36"/>
      <c r="D103" s="16"/>
      <c r="E103" s="16">
        <f>SUM(E104:E106)</f>
        <v>0</v>
      </c>
      <c r="F103" s="16">
        <f t="shared" ref="F103:AI103" si="31">SUM(F104:F106)</f>
        <v>0</v>
      </c>
      <c r="G103" s="16">
        <f t="shared" si="31"/>
        <v>0</v>
      </c>
      <c r="H103" s="16">
        <f t="shared" si="31"/>
        <v>0</v>
      </c>
      <c r="I103" s="16">
        <f t="shared" si="31"/>
        <v>0</v>
      </c>
      <c r="J103" s="16">
        <f t="shared" si="31"/>
        <v>0</v>
      </c>
      <c r="K103" s="16">
        <f t="shared" si="31"/>
        <v>0</v>
      </c>
      <c r="L103" s="16">
        <f t="shared" si="31"/>
        <v>0</v>
      </c>
      <c r="M103" s="16">
        <f t="shared" si="31"/>
        <v>0</v>
      </c>
      <c r="N103" s="16">
        <f t="shared" si="31"/>
        <v>0</v>
      </c>
      <c r="O103" s="16">
        <f t="shared" si="31"/>
        <v>0</v>
      </c>
      <c r="P103" s="16">
        <f t="shared" si="31"/>
        <v>0</v>
      </c>
      <c r="Q103" s="16">
        <f t="shared" si="31"/>
        <v>0</v>
      </c>
      <c r="R103" s="16">
        <f t="shared" si="31"/>
        <v>0</v>
      </c>
      <c r="S103" s="16">
        <f t="shared" si="31"/>
        <v>0</v>
      </c>
      <c r="T103" s="16">
        <f t="shared" si="31"/>
        <v>0</v>
      </c>
      <c r="U103" s="16">
        <f t="shared" si="31"/>
        <v>0</v>
      </c>
      <c r="V103" s="16">
        <f t="shared" si="31"/>
        <v>0</v>
      </c>
      <c r="W103" s="16">
        <f t="shared" si="31"/>
        <v>0</v>
      </c>
      <c r="X103" s="16">
        <f t="shared" si="31"/>
        <v>0</v>
      </c>
      <c r="Y103" s="16">
        <f t="shared" si="31"/>
        <v>0</v>
      </c>
      <c r="Z103" s="16">
        <f t="shared" si="31"/>
        <v>0</v>
      </c>
      <c r="AA103" s="16">
        <f t="shared" si="31"/>
        <v>0</v>
      </c>
      <c r="AB103" s="16">
        <f t="shared" si="31"/>
        <v>0</v>
      </c>
      <c r="AC103" s="16">
        <f t="shared" si="31"/>
        <v>0</v>
      </c>
      <c r="AD103" s="16">
        <f t="shared" si="31"/>
        <v>0</v>
      </c>
      <c r="AE103" s="16">
        <f t="shared" si="31"/>
        <v>0</v>
      </c>
      <c r="AF103" s="16">
        <f t="shared" si="31"/>
        <v>0</v>
      </c>
      <c r="AG103" s="16">
        <f t="shared" si="31"/>
        <v>0</v>
      </c>
      <c r="AH103" s="16">
        <f t="shared" si="31"/>
        <v>0</v>
      </c>
      <c r="AI103" s="16">
        <f t="shared" si="31"/>
        <v>0</v>
      </c>
      <c r="AJ103" s="17"/>
    </row>
    <row r="104" spans="1:36">
      <c r="B104" s="40" t="s">
        <v>117</v>
      </c>
      <c r="C104" s="36"/>
      <c r="D104" s="16"/>
      <c r="E104" s="16">
        <f>IFERROR(('[1]FEBRUARI 2019'!D$89/'[1]FEBRUARI 2019'!D$86)*E61,0)</f>
        <v>0</v>
      </c>
      <c r="F104" s="16">
        <f>IFERROR(('[1]FEBRUARI 2019'!E$89/'[1]FEBRUARI 2019'!E$86)*F61,0)</f>
        <v>0</v>
      </c>
      <c r="G104" s="16">
        <f>IFERROR(('[1]FEBRUARI 2019'!F$89/'[1]FEBRUARI 2019'!F$86)*G61,0)</f>
        <v>0</v>
      </c>
      <c r="H104" s="16">
        <f>IFERROR(('[1]FEBRUARI 2019'!G$89/'[1]FEBRUARI 2019'!G$86)*H61,0)</f>
        <v>0</v>
      </c>
      <c r="I104" s="16">
        <f>IFERROR(('[1]FEBRUARI 2019'!H$89/'[1]FEBRUARI 2019'!H$86)*I61,0)</f>
        <v>0</v>
      </c>
      <c r="J104" s="16">
        <f>IFERROR(('[1]FEBRUARI 2019'!I$89/'[1]FEBRUARI 2019'!I$86)*J61,0)</f>
        <v>0</v>
      </c>
      <c r="K104" s="16">
        <f>IFERROR(('[1]FEBRUARI 2019'!J$89/'[1]FEBRUARI 2019'!J$86)*K61,0)</f>
        <v>0</v>
      </c>
      <c r="L104" s="16">
        <f>IFERROR(('[1]FEBRUARI 2019'!K$89/'[1]FEBRUARI 2019'!K$86)*L61,0)</f>
        <v>0</v>
      </c>
      <c r="M104" s="16">
        <f>IFERROR(('[1]FEBRUARI 2019'!L$89/'[1]FEBRUARI 2019'!L$86)*M61,0)</f>
        <v>0</v>
      </c>
      <c r="N104" s="16">
        <f>IFERROR(('[1]FEBRUARI 2019'!M$89/'[1]FEBRUARI 2019'!M$86)*N61,0)</f>
        <v>0</v>
      </c>
      <c r="O104" s="16">
        <f>IFERROR(('[1]FEBRUARI 2019'!N$89/'[1]FEBRUARI 2019'!N$86)*O61,0)</f>
        <v>0</v>
      </c>
      <c r="P104" s="16">
        <f>IFERROR(('[1]FEBRUARI 2019'!O$89/'[1]FEBRUARI 2019'!O$86)*P61,0)</f>
        <v>0</v>
      </c>
      <c r="Q104" s="16">
        <f>IFERROR(('[1]FEBRUARI 2019'!P$89/'[1]FEBRUARI 2019'!P$86)*Q61,0)</f>
        <v>0</v>
      </c>
      <c r="R104" s="16">
        <f>IFERROR(('[1]FEBRUARI 2019'!Q$89/'[1]FEBRUARI 2019'!Q$86)*R61,0)</f>
        <v>0</v>
      </c>
      <c r="S104" s="16">
        <f>IFERROR(('[1]FEBRUARI 2019'!R$89/'[1]FEBRUARI 2019'!R$86)*S61,0)</f>
        <v>0</v>
      </c>
      <c r="T104" s="16">
        <f>IFERROR(('[1]FEBRUARI 2019'!S$89/'[1]FEBRUARI 2019'!S$86)*T61,0)</f>
        <v>0</v>
      </c>
      <c r="U104" s="16">
        <f>IFERROR(('[1]FEBRUARI 2019'!T$89/'[1]FEBRUARI 2019'!T$86)*U61,0)</f>
        <v>0</v>
      </c>
      <c r="V104" s="16">
        <f>IFERROR(('[1]FEBRUARI 2019'!U$89/'[1]FEBRUARI 2019'!U$86)*V61,0)</f>
        <v>0</v>
      </c>
      <c r="W104" s="16">
        <f>IFERROR(('[1]FEBRUARI 2019'!V$89/'[1]FEBRUARI 2019'!V$86)*W61,0)</f>
        <v>0</v>
      </c>
      <c r="X104" s="16">
        <f>IFERROR(('[1]FEBRUARI 2019'!W$89/'[1]FEBRUARI 2019'!W$86)*X61,0)</f>
        <v>0</v>
      </c>
      <c r="Y104" s="16">
        <f>IFERROR(('[1]FEBRUARI 2019'!X$89/'[1]FEBRUARI 2019'!X$86)*Y61,0)</f>
        <v>0</v>
      </c>
      <c r="Z104" s="16">
        <f>IFERROR(('[1]FEBRUARI 2019'!Y$89/'[1]FEBRUARI 2019'!Y$86)*Z61,0)</f>
        <v>0</v>
      </c>
      <c r="AA104" s="16">
        <f>IFERROR(('[1]FEBRUARI 2019'!Z$89/'[1]FEBRUARI 2019'!Z$86)*AA61,0)</f>
        <v>0</v>
      </c>
      <c r="AB104" s="16">
        <f>IFERROR(('[1]FEBRUARI 2019'!AA$89/'[1]FEBRUARI 2019'!AA$86)*AB61,0)</f>
        <v>0</v>
      </c>
      <c r="AC104" s="16">
        <f>IFERROR(('[1]FEBRUARI 2019'!AB$89/'[1]FEBRUARI 2019'!AB$86)*AC61,0)</f>
        <v>0</v>
      </c>
      <c r="AD104" s="16">
        <f>IFERROR(('[1]FEBRUARI 2019'!AC$89/'[1]FEBRUARI 2019'!AC$86)*AD61,0)</f>
        <v>0</v>
      </c>
      <c r="AE104" s="16">
        <f>IFERROR(('[1]FEBRUARI 2019'!AD$89/'[1]FEBRUARI 2019'!AD$86)*AE61,0)</f>
        <v>0</v>
      </c>
      <c r="AF104" s="16">
        <f>IFERROR(('[1]FEBRUARI 2019'!AE$89/'[1]FEBRUARI 2019'!AE$86)*AF61,0)</f>
        <v>0</v>
      </c>
      <c r="AG104" s="16">
        <f>IFERROR(('[1]FEBRUARI 2019'!AF$89/'[1]FEBRUARI 2019'!AF$86)*AG61,0)</f>
        <v>0</v>
      </c>
      <c r="AH104" s="16">
        <f>IFERROR(('[1]FEBRUARI 2019'!AG$89/'[1]FEBRUARI 2019'!AG$86)*AH61,0)</f>
        <v>0</v>
      </c>
      <c r="AI104" s="16">
        <f>IFERROR(('[1]FEBRUARI 2019'!AH$89/'[1]FEBRUARI 2019'!AH$86)*AI61,0)</f>
        <v>0</v>
      </c>
      <c r="AJ104" s="17"/>
    </row>
    <row r="105" spans="1:36">
      <c r="B105" s="40" t="s">
        <v>118</v>
      </c>
      <c r="C105" s="36"/>
      <c r="D105" s="16"/>
      <c r="E105" s="16">
        <f>IFERROR('[1]FEBRUARI 2019'!D$91/'[1]FEBRUARI 2019'!D$86*E61,0)</f>
        <v>0</v>
      </c>
      <c r="F105" s="16">
        <f>IFERROR('[1]FEBRUARI 2019'!E$91/'[1]FEBRUARI 2019'!E$86*F61,0)</f>
        <v>0</v>
      </c>
      <c r="G105" s="16">
        <f>IFERROR('[1]FEBRUARI 2019'!F$91/'[1]FEBRUARI 2019'!F$86*G61,0)</f>
        <v>0</v>
      </c>
      <c r="H105" s="16">
        <f>IFERROR('[1]FEBRUARI 2019'!G$91/'[1]FEBRUARI 2019'!G$86*H61,0)</f>
        <v>0</v>
      </c>
      <c r="I105" s="16">
        <f>IFERROR('[1]FEBRUARI 2019'!H$91/'[1]FEBRUARI 2019'!H$86*I61,0)</f>
        <v>0</v>
      </c>
      <c r="J105" s="16">
        <f>IFERROR('[1]FEBRUARI 2019'!I$91/'[1]FEBRUARI 2019'!I$86*J61,0)</f>
        <v>0</v>
      </c>
      <c r="K105" s="16">
        <f>IFERROR('[1]FEBRUARI 2019'!J$91/'[1]FEBRUARI 2019'!J$86*K61,0)</f>
        <v>0</v>
      </c>
      <c r="L105" s="16">
        <f>IFERROR('[1]FEBRUARI 2019'!K$91/'[1]FEBRUARI 2019'!K$86*L61,0)</f>
        <v>0</v>
      </c>
      <c r="M105" s="16">
        <f>IFERROR('[1]FEBRUARI 2019'!L$91/'[1]FEBRUARI 2019'!L$86*M61,0)</f>
        <v>0</v>
      </c>
      <c r="N105" s="16">
        <f>IFERROR('[1]FEBRUARI 2019'!M$91/'[1]FEBRUARI 2019'!M$86*N61,0)</f>
        <v>0</v>
      </c>
      <c r="O105" s="16">
        <f>IFERROR('[1]FEBRUARI 2019'!N$91/'[1]FEBRUARI 2019'!N$86*O61,0)</f>
        <v>0</v>
      </c>
      <c r="P105" s="16">
        <f>IFERROR('[1]FEBRUARI 2019'!O$91/'[1]FEBRUARI 2019'!O$86*P61,0)</f>
        <v>0</v>
      </c>
      <c r="Q105" s="16">
        <f>IFERROR('[1]FEBRUARI 2019'!P$91/'[1]FEBRUARI 2019'!P$86*Q61,0)</f>
        <v>0</v>
      </c>
      <c r="R105" s="16">
        <f>IFERROR('[1]FEBRUARI 2019'!Q$91/'[1]FEBRUARI 2019'!Q$86*R61,0)</f>
        <v>0</v>
      </c>
      <c r="S105" s="16">
        <f>IFERROR('[1]FEBRUARI 2019'!R$91/'[1]FEBRUARI 2019'!R$86*S61,0)</f>
        <v>0</v>
      </c>
      <c r="T105" s="16">
        <f>IFERROR('[1]FEBRUARI 2019'!S$91/'[1]FEBRUARI 2019'!S$86*T61,0)</f>
        <v>0</v>
      </c>
      <c r="U105" s="16">
        <f>IFERROR('[1]FEBRUARI 2019'!T$91/'[1]FEBRUARI 2019'!T$86*U61,0)</f>
        <v>0</v>
      </c>
      <c r="V105" s="16">
        <f>IFERROR('[1]FEBRUARI 2019'!U$91/'[1]FEBRUARI 2019'!U$86*V61,0)</f>
        <v>0</v>
      </c>
      <c r="W105" s="16">
        <f>IFERROR('[1]FEBRUARI 2019'!V$91/'[1]FEBRUARI 2019'!V$86*W61,0)</f>
        <v>0</v>
      </c>
      <c r="X105" s="16">
        <f>IFERROR('[1]FEBRUARI 2019'!W$91/'[1]FEBRUARI 2019'!W$86*X61,0)</f>
        <v>0</v>
      </c>
      <c r="Y105" s="16">
        <f>IFERROR('[1]FEBRUARI 2019'!X$91/'[1]FEBRUARI 2019'!X$86*Y61,0)</f>
        <v>0</v>
      </c>
      <c r="Z105" s="16">
        <f>IFERROR('[1]FEBRUARI 2019'!Y$91/'[1]FEBRUARI 2019'!Y$86*Z61,0)</f>
        <v>0</v>
      </c>
      <c r="AA105" s="16">
        <f>IFERROR('[1]FEBRUARI 2019'!Z$91/'[1]FEBRUARI 2019'!Z$86*AA61,0)</f>
        <v>0</v>
      </c>
      <c r="AB105" s="16">
        <f>IFERROR('[1]FEBRUARI 2019'!AA$91/'[1]FEBRUARI 2019'!AA$86*AB61,0)</f>
        <v>0</v>
      </c>
      <c r="AC105" s="16">
        <f>IFERROR('[1]FEBRUARI 2019'!AB$91/'[1]FEBRUARI 2019'!AB$86*AC61,0)</f>
        <v>0</v>
      </c>
      <c r="AD105" s="16">
        <f>IFERROR('[1]FEBRUARI 2019'!AC$91/'[1]FEBRUARI 2019'!AC$86*AD61,0)</f>
        <v>0</v>
      </c>
      <c r="AE105" s="16">
        <f>IFERROR('[1]FEBRUARI 2019'!AD$91/'[1]FEBRUARI 2019'!AD$86*AE61,0)</f>
        <v>0</v>
      </c>
      <c r="AF105" s="16">
        <f>IFERROR('[1]FEBRUARI 2019'!AE$91/'[1]FEBRUARI 2019'!AE$86*AF61,0)</f>
        <v>0</v>
      </c>
      <c r="AG105" s="16">
        <f>IFERROR('[1]FEBRUARI 2019'!AF$91/'[1]FEBRUARI 2019'!AF$86*AG61,0)</f>
        <v>0</v>
      </c>
      <c r="AH105" s="16">
        <f>IFERROR('[1]FEBRUARI 2019'!AG$91/'[1]FEBRUARI 2019'!AG$86*AH61,0)</f>
        <v>0</v>
      </c>
      <c r="AI105" s="16">
        <f>IFERROR('[1]FEBRUARI 2019'!AH$91/'[1]FEBRUARI 2019'!AH$86*AI61,0)</f>
        <v>0</v>
      </c>
      <c r="AJ105" s="17"/>
    </row>
    <row r="106" spans="1:36">
      <c r="B106" s="40" t="s">
        <v>119</v>
      </c>
      <c r="C106" s="36"/>
      <c r="D106" s="16"/>
      <c r="E106" s="16">
        <f>IFERROR('[1]FEBRUARI 2019'!D$876/'[1]FEBRUARI 2019'!D$86*E61,0)</f>
        <v>0</v>
      </c>
      <c r="F106" s="16">
        <f>IFERROR('[1]FEBRUARI 2019'!E$876/'[1]FEBRUARI 2019'!E$86*F61,0)</f>
        <v>0</v>
      </c>
      <c r="G106" s="16">
        <f>IFERROR('[1]FEBRUARI 2019'!F$876/'[1]FEBRUARI 2019'!F$86*G61,0)</f>
        <v>0</v>
      </c>
      <c r="H106" s="16">
        <f>IFERROR('[1]FEBRUARI 2019'!G$876/'[1]FEBRUARI 2019'!G$86*H61,0)</f>
        <v>0</v>
      </c>
      <c r="I106" s="16">
        <f>IFERROR('[1]FEBRUARI 2019'!H$876/'[1]FEBRUARI 2019'!H$86*I61,0)</f>
        <v>0</v>
      </c>
      <c r="J106" s="16">
        <f>IFERROR('[1]FEBRUARI 2019'!I$876/'[1]FEBRUARI 2019'!I$86*J61,0)</f>
        <v>0</v>
      </c>
      <c r="K106" s="16">
        <f>IFERROR('[1]FEBRUARI 2019'!J$876/'[1]FEBRUARI 2019'!J$86*K61,0)</f>
        <v>0</v>
      </c>
      <c r="L106" s="16">
        <f>IFERROR('[1]FEBRUARI 2019'!K$876/'[1]FEBRUARI 2019'!K$86*L61,0)</f>
        <v>0</v>
      </c>
      <c r="M106" s="16">
        <f>IFERROR('[1]FEBRUARI 2019'!L$876/'[1]FEBRUARI 2019'!L$86*M61,0)</f>
        <v>0</v>
      </c>
      <c r="N106" s="16">
        <f>IFERROR('[1]FEBRUARI 2019'!M$876/'[1]FEBRUARI 2019'!M$86*N61,0)</f>
        <v>0</v>
      </c>
      <c r="O106" s="16">
        <f>IFERROR('[1]FEBRUARI 2019'!N$876/'[1]FEBRUARI 2019'!N$86*O61,0)</f>
        <v>0</v>
      </c>
      <c r="P106" s="16">
        <f>IFERROR('[1]FEBRUARI 2019'!O$876/'[1]FEBRUARI 2019'!O$86*P61,0)</f>
        <v>0</v>
      </c>
      <c r="Q106" s="16">
        <f>IFERROR('[1]FEBRUARI 2019'!P$876/'[1]FEBRUARI 2019'!P$86*Q61,0)</f>
        <v>0</v>
      </c>
      <c r="R106" s="16">
        <f>IFERROR('[1]FEBRUARI 2019'!Q$876/'[1]FEBRUARI 2019'!Q$86*R61,0)</f>
        <v>0</v>
      </c>
      <c r="S106" s="16">
        <f>IFERROR('[1]FEBRUARI 2019'!R$876/'[1]FEBRUARI 2019'!R$86*S61,0)</f>
        <v>0</v>
      </c>
      <c r="T106" s="16">
        <f>IFERROR('[1]FEBRUARI 2019'!S$876/'[1]FEBRUARI 2019'!S$86*T61,0)</f>
        <v>0</v>
      </c>
      <c r="U106" s="16">
        <f>IFERROR('[1]FEBRUARI 2019'!T$876/'[1]FEBRUARI 2019'!T$86*U61,0)</f>
        <v>0</v>
      </c>
      <c r="V106" s="16">
        <f>IFERROR('[1]FEBRUARI 2019'!U$876/'[1]FEBRUARI 2019'!U$86*V61,0)</f>
        <v>0</v>
      </c>
      <c r="W106" s="16">
        <f>IFERROR('[1]FEBRUARI 2019'!V$876/'[1]FEBRUARI 2019'!V$86*W61,0)</f>
        <v>0</v>
      </c>
      <c r="X106" s="16">
        <f>IFERROR('[1]FEBRUARI 2019'!W$876/'[1]FEBRUARI 2019'!W$86*X61,0)</f>
        <v>0</v>
      </c>
      <c r="Y106" s="16">
        <f>IFERROR('[1]FEBRUARI 2019'!X$876/'[1]FEBRUARI 2019'!X$86*Y61,0)</f>
        <v>0</v>
      </c>
      <c r="Z106" s="16">
        <f>IFERROR('[1]FEBRUARI 2019'!Y$876/'[1]FEBRUARI 2019'!Y$86*Z61,0)</f>
        <v>0</v>
      </c>
      <c r="AA106" s="16">
        <f>IFERROR('[1]FEBRUARI 2019'!Z$876/'[1]FEBRUARI 2019'!Z$86*AA61,0)</f>
        <v>0</v>
      </c>
      <c r="AB106" s="16">
        <f>IFERROR('[1]FEBRUARI 2019'!AA$876/'[1]FEBRUARI 2019'!AA$86*AB61,0)</f>
        <v>0</v>
      </c>
      <c r="AC106" s="16">
        <f>IFERROR('[1]FEBRUARI 2019'!AB$876/'[1]FEBRUARI 2019'!AB$86*AC61,0)</f>
        <v>0</v>
      </c>
      <c r="AD106" s="16">
        <f>IFERROR('[1]FEBRUARI 2019'!AC$876/'[1]FEBRUARI 2019'!AC$86*AD61,0)</f>
        <v>0</v>
      </c>
      <c r="AE106" s="16">
        <f>IFERROR('[1]FEBRUARI 2019'!AD$876/'[1]FEBRUARI 2019'!AD$86*AE61,0)</f>
        <v>0</v>
      </c>
      <c r="AF106" s="16">
        <f>IFERROR('[1]FEBRUARI 2019'!AE$876/'[1]FEBRUARI 2019'!AE$86*AF61,0)</f>
        <v>0</v>
      </c>
      <c r="AG106" s="16">
        <f>IFERROR('[1]FEBRUARI 2019'!AF$876/'[1]FEBRUARI 2019'!AF$86*AG61,0)</f>
        <v>0</v>
      </c>
      <c r="AH106" s="16">
        <f>IFERROR('[1]FEBRUARI 2019'!AG$876/'[1]FEBRUARI 2019'!AG$86*AH61,0)</f>
        <v>0</v>
      </c>
      <c r="AI106" s="16">
        <f>IFERROR('[1]FEBRUARI 2019'!AH$876/'[1]FEBRUARI 2019'!AH$86*AI61,0)</f>
        <v>0</v>
      </c>
      <c r="AJ106" s="17"/>
    </row>
    <row r="107" spans="1:36">
      <c r="B107" s="19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19"/>
    </row>
    <row r="108" spans="1:36">
      <c r="B108" s="19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19"/>
    </row>
    <row r="109" spans="1:36">
      <c r="B109" s="19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19"/>
    </row>
    <row r="110" spans="1:36">
      <c r="B110" s="19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19"/>
    </row>
    <row r="111" spans="1:36">
      <c r="B111" s="19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19"/>
    </row>
    <row r="112" spans="1:36">
      <c r="B112" s="19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19"/>
    </row>
    <row r="113" spans="2:36">
      <c r="B113" s="19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19"/>
    </row>
    <row r="114" spans="2:36">
      <c r="B114" s="19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19"/>
    </row>
    <row r="115" spans="2:36">
      <c r="B115" s="19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19"/>
    </row>
    <row r="116" spans="2:36">
      <c r="B116" s="19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19"/>
    </row>
    <row r="117" spans="2:36">
      <c r="B117" s="19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19"/>
    </row>
    <row r="118" spans="2:36">
      <c r="B118" s="19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19"/>
    </row>
    <row r="119" spans="2:36">
      <c r="B119" s="19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19"/>
    </row>
    <row r="120" spans="2:36">
      <c r="B120" s="19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19"/>
    </row>
    <row r="121" spans="2:36">
      <c r="B121" s="19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19"/>
    </row>
    <row r="122" spans="2:36">
      <c r="B122" s="19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19"/>
    </row>
    <row r="123" spans="2:36">
      <c r="B123" s="19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19"/>
    </row>
    <row r="124" spans="2:36">
      <c r="B124" s="19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19"/>
    </row>
    <row r="125" spans="2:36">
      <c r="B125" s="19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19"/>
    </row>
    <row r="126" spans="2:36">
      <c r="B126" s="19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19"/>
    </row>
    <row r="127" spans="2:36">
      <c r="B127" s="19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19"/>
    </row>
    <row r="128" spans="2:36">
      <c r="B128" s="19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19"/>
    </row>
    <row r="129" spans="2:36">
      <c r="B129" s="19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19"/>
    </row>
    <row r="130" spans="2:36">
      <c r="B130" s="19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19"/>
    </row>
    <row r="131" spans="2:36">
      <c r="B131" s="19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19"/>
    </row>
    <row r="132" spans="2:36">
      <c r="B132" s="19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19"/>
    </row>
    <row r="135" spans="2:36">
      <c r="B135" s="24" t="s">
        <v>36</v>
      </c>
    </row>
    <row r="136" spans="2:36">
      <c r="B136" s="13"/>
    </row>
    <row r="137" spans="2:36">
      <c r="B137" s="25"/>
      <c r="C137" s="26" t="s">
        <v>19</v>
      </c>
      <c r="D137" s="26">
        <v>31</v>
      </c>
      <c r="E137" s="26">
        <v>1</v>
      </c>
      <c r="F137" s="26">
        <v>2</v>
      </c>
      <c r="G137" s="26">
        <v>3</v>
      </c>
      <c r="H137" s="26">
        <v>4</v>
      </c>
      <c r="I137" s="26">
        <v>5</v>
      </c>
      <c r="J137" s="26">
        <v>6</v>
      </c>
      <c r="K137" s="26">
        <v>7</v>
      </c>
      <c r="L137" s="26">
        <v>8</v>
      </c>
      <c r="M137" s="26">
        <v>9</v>
      </c>
      <c r="N137" s="26">
        <v>10</v>
      </c>
      <c r="O137" s="26">
        <v>11</v>
      </c>
      <c r="P137" s="26">
        <v>12</v>
      </c>
      <c r="Q137" s="26">
        <v>13</v>
      </c>
      <c r="R137" s="26">
        <v>14</v>
      </c>
      <c r="S137" s="26">
        <v>15</v>
      </c>
      <c r="T137" s="26">
        <v>16</v>
      </c>
      <c r="U137" s="26">
        <v>17</v>
      </c>
      <c r="V137" s="26">
        <v>18</v>
      </c>
      <c r="W137" s="26">
        <v>19</v>
      </c>
      <c r="X137" s="26">
        <v>20</v>
      </c>
      <c r="Y137" s="26">
        <v>21</v>
      </c>
      <c r="Z137" s="26">
        <v>22</v>
      </c>
      <c r="AA137" s="26">
        <v>23</v>
      </c>
      <c r="AB137" s="26">
        <v>24</v>
      </c>
      <c r="AC137" s="26">
        <v>25</v>
      </c>
      <c r="AD137" s="26">
        <v>26</v>
      </c>
      <c r="AE137" s="26">
        <v>27</v>
      </c>
      <c r="AF137" s="26">
        <v>28</v>
      </c>
      <c r="AG137" s="26">
        <v>29</v>
      </c>
      <c r="AH137" s="26">
        <v>30</v>
      </c>
      <c r="AI137" s="26">
        <v>31</v>
      </c>
      <c r="AJ137" s="26" t="s">
        <v>32</v>
      </c>
    </row>
    <row r="138" spans="2:36">
      <c r="B138" s="15" t="s">
        <v>113</v>
      </c>
      <c r="C138" s="21"/>
      <c r="D138" s="21"/>
      <c r="E138" s="16">
        <f>SUM(E53:E56)</f>
        <v>0</v>
      </c>
      <c r="F138" s="16">
        <f t="shared" ref="F138:AI138" si="32">SUM(F53:F56)</f>
        <v>0</v>
      </c>
      <c r="G138" s="16">
        <f t="shared" si="32"/>
        <v>0</v>
      </c>
      <c r="H138" s="16">
        <f t="shared" si="32"/>
        <v>0</v>
      </c>
      <c r="I138" s="16">
        <f t="shared" si="32"/>
        <v>0</v>
      </c>
      <c r="J138" s="16">
        <f t="shared" si="32"/>
        <v>0</v>
      </c>
      <c r="K138" s="16">
        <f t="shared" si="32"/>
        <v>0</v>
      </c>
      <c r="L138" s="16">
        <f t="shared" si="32"/>
        <v>0</v>
      </c>
      <c r="M138" s="16">
        <f t="shared" si="32"/>
        <v>0</v>
      </c>
      <c r="N138" s="16">
        <f t="shared" si="32"/>
        <v>0</v>
      </c>
      <c r="O138" s="16">
        <f t="shared" si="32"/>
        <v>0</v>
      </c>
      <c r="P138" s="16">
        <f t="shared" si="32"/>
        <v>0</v>
      </c>
      <c r="Q138" s="16">
        <f t="shared" si="32"/>
        <v>0</v>
      </c>
      <c r="R138" s="16">
        <f t="shared" si="32"/>
        <v>0</v>
      </c>
      <c r="S138" s="16">
        <f t="shared" si="32"/>
        <v>0</v>
      </c>
      <c r="T138" s="16">
        <f t="shared" si="32"/>
        <v>0</v>
      </c>
      <c r="U138" s="16">
        <f t="shared" si="32"/>
        <v>0</v>
      </c>
      <c r="V138" s="16">
        <f t="shared" si="32"/>
        <v>0</v>
      </c>
      <c r="W138" s="16">
        <f t="shared" si="32"/>
        <v>0</v>
      </c>
      <c r="X138" s="16">
        <f t="shared" si="32"/>
        <v>0</v>
      </c>
      <c r="Y138" s="16">
        <f t="shared" si="32"/>
        <v>0</v>
      </c>
      <c r="Z138" s="16">
        <f t="shared" si="32"/>
        <v>0</v>
      </c>
      <c r="AA138" s="16">
        <f t="shared" si="32"/>
        <v>0</v>
      </c>
      <c r="AB138" s="16">
        <f t="shared" si="32"/>
        <v>0</v>
      </c>
      <c r="AC138" s="16">
        <f t="shared" si="32"/>
        <v>0</v>
      </c>
      <c r="AD138" s="16">
        <f t="shared" si="32"/>
        <v>0</v>
      </c>
      <c r="AE138" s="16">
        <f t="shared" si="32"/>
        <v>0</v>
      </c>
      <c r="AF138" s="16">
        <f t="shared" si="32"/>
        <v>0</v>
      </c>
      <c r="AG138" s="16">
        <f t="shared" si="32"/>
        <v>0</v>
      </c>
      <c r="AH138" s="16">
        <f t="shared" si="32"/>
        <v>0</v>
      </c>
      <c r="AI138" s="16">
        <f t="shared" si="32"/>
        <v>0</v>
      </c>
      <c r="AJ138" s="21"/>
    </row>
    <row r="139" spans="2:36">
      <c r="B139" s="15" t="s">
        <v>80</v>
      </c>
      <c r="C139" s="21"/>
      <c r="D139" s="21"/>
      <c r="E139" s="16">
        <f>E86+E97</f>
        <v>0</v>
      </c>
      <c r="F139" s="16">
        <f t="shared" ref="F139:AI139" si="33">F86+F97</f>
        <v>0</v>
      </c>
      <c r="G139" s="16">
        <f t="shared" si="33"/>
        <v>0</v>
      </c>
      <c r="H139" s="16">
        <f t="shared" si="33"/>
        <v>0</v>
      </c>
      <c r="I139" s="16">
        <f t="shared" si="33"/>
        <v>0</v>
      </c>
      <c r="J139" s="16">
        <f t="shared" si="33"/>
        <v>0</v>
      </c>
      <c r="K139" s="16">
        <f t="shared" si="33"/>
        <v>0</v>
      </c>
      <c r="L139" s="16">
        <f t="shared" si="33"/>
        <v>0</v>
      </c>
      <c r="M139" s="16">
        <f t="shared" si="33"/>
        <v>-71</v>
      </c>
      <c r="N139" s="16">
        <f t="shared" si="33"/>
        <v>0</v>
      </c>
      <c r="O139" s="16">
        <f t="shared" si="33"/>
        <v>0</v>
      </c>
      <c r="P139" s="16">
        <f t="shared" si="33"/>
        <v>0</v>
      </c>
      <c r="Q139" s="16">
        <f t="shared" si="33"/>
        <v>0</v>
      </c>
      <c r="R139" s="16">
        <f t="shared" si="33"/>
        <v>0</v>
      </c>
      <c r="S139" s="16">
        <f t="shared" si="33"/>
        <v>0</v>
      </c>
      <c r="T139" s="16">
        <f t="shared" si="33"/>
        <v>0</v>
      </c>
      <c r="U139" s="16">
        <f t="shared" si="33"/>
        <v>0</v>
      </c>
      <c r="V139" s="16">
        <f t="shared" si="33"/>
        <v>0</v>
      </c>
      <c r="W139" s="16">
        <f t="shared" si="33"/>
        <v>0</v>
      </c>
      <c r="X139" s="16">
        <f t="shared" si="33"/>
        <v>0</v>
      </c>
      <c r="Y139" s="16">
        <f t="shared" si="33"/>
        <v>0</v>
      </c>
      <c r="Z139" s="16">
        <f t="shared" si="33"/>
        <v>0</v>
      </c>
      <c r="AA139" s="16">
        <f t="shared" si="33"/>
        <v>0</v>
      </c>
      <c r="AB139" s="16">
        <f t="shared" si="33"/>
        <v>0</v>
      </c>
      <c r="AC139" s="16">
        <f t="shared" si="33"/>
        <v>0</v>
      </c>
      <c r="AD139" s="16">
        <f t="shared" si="33"/>
        <v>0</v>
      </c>
      <c r="AE139" s="16">
        <f t="shared" si="33"/>
        <v>0</v>
      </c>
      <c r="AF139" s="16">
        <f t="shared" si="33"/>
        <v>0</v>
      </c>
      <c r="AG139" s="16">
        <f t="shared" si="33"/>
        <v>0</v>
      </c>
      <c r="AH139" s="16">
        <f t="shared" si="33"/>
        <v>0</v>
      </c>
      <c r="AI139" s="16">
        <f t="shared" si="33"/>
        <v>0</v>
      </c>
      <c r="AJ139" s="21">
        <f>SUM(E139:P139)</f>
        <v>-71</v>
      </c>
    </row>
    <row r="140" spans="2:36">
      <c r="B140" s="15" t="s">
        <v>81</v>
      </c>
      <c r="C140" s="21"/>
      <c r="D140" s="21"/>
      <c r="E140" s="16">
        <f>E92+E100</f>
        <v>0</v>
      </c>
      <c r="F140" s="16">
        <f t="shared" ref="F140:AI140" si="34">F92+F100</f>
        <v>0</v>
      </c>
      <c r="G140" s="16">
        <f t="shared" si="34"/>
        <v>0</v>
      </c>
      <c r="H140" s="16">
        <f t="shared" si="34"/>
        <v>0</v>
      </c>
      <c r="I140" s="16">
        <f t="shared" si="34"/>
        <v>0</v>
      </c>
      <c r="J140" s="16">
        <f t="shared" si="34"/>
        <v>0</v>
      </c>
      <c r="K140" s="16">
        <f t="shared" si="34"/>
        <v>0</v>
      </c>
      <c r="L140" s="16">
        <f t="shared" si="34"/>
        <v>0</v>
      </c>
      <c r="M140" s="16">
        <f t="shared" si="34"/>
        <v>71</v>
      </c>
      <c r="N140" s="16">
        <f t="shared" si="34"/>
        <v>0</v>
      </c>
      <c r="O140" s="16">
        <f t="shared" si="34"/>
        <v>0</v>
      </c>
      <c r="P140" s="16">
        <f t="shared" si="34"/>
        <v>0</v>
      </c>
      <c r="Q140" s="16">
        <f t="shared" si="34"/>
        <v>0</v>
      </c>
      <c r="R140" s="16">
        <f t="shared" si="34"/>
        <v>0</v>
      </c>
      <c r="S140" s="16">
        <f t="shared" si="34"/>
        <v>0</v>
      </c>
      <c r="T140" s="16">
        <f t="shared" si="34"/>
        <v>0</v>
      </c>
      <c r="U140" s="16">
        <f t="shared" si="34"/>
        <v>0</v>
      </c>
      <c r="V140" s="16">
        <f t="shared" si="34"/>
        <v>0</v>
      </c>
      <c r="W140" s="16">
        <f t="shared" si="34"/>
        <v>0</v>
      </c>
      <c r="X140" s="16">
        <f t="shared" si="34"/>
        <v>0</v>
      </c>
      <c r="Y140" s="16">
        <f t="shared" si="34"/>
        <v>0</v>
      </c>
      <c r="Z140" s="16">
        <f t="shared" si="34"/>
        <v>0</v>
      </c>
      <c r="AA140" s="16">
        <f t="shared" si="34"/>
        <v>0</v>
      </c>
      <c r="AB140" s="16">
        <f t="shared" si="34"/>
        <v>0</v>
      </c>
      <c r="AC140" s="16">
        <f t="shared" si="34"/>
        <v>0</v>
      </c>
      <c r="AD140" s="16">
        <f t="shared" si="34"/>
        <v>0</v>
      </c>
      <c r="AE140" s="16">
        <f t="shared" si="34"/>
        <v>0</v>
      </c>
      <c r="AF140" s="16">
        <f t="shared" si="34"/>
        <v>0</v>
      </c>
      <c r="AG140" s="16">
        <f t="shared" si="34"/>
        <v>0</v>
      </c>
      <c r="AH140" s="16">
        <f t="shared" si="34"/>
        <v>0</v>
      </c>
      <c r="AI140" s="16">
        <f t="shared" si="34"/>
        <v>0</v>
      </c>
      <c r="AJ140" s="21">
        <f t="shared" ref="AJ140:AJ142" si="35">SUM(E140:P140)</f>
        <v>71</v>
      </c>
    </row>
    <row r="141" spans="2:36" outlineLevel="1">
      <c r="B141" s="18" t="s">
        <v>82</v>
      </c>
      <c r="C141" s="21"/>
      <c r="D141" s="21"/>
      <c r="E141" s="16">
        <f>E101+E93</f>
        <v>0</v>
      </c>
      <c r="F141" s="16">
        <f t="shared" ref="F141:AI141" si="36">F101+F93</f>
        <v>0</v>
      </c>
      <c r="G141" s="16">
        <f t="shared" si="36"/>
        <v>0</v>
      </c>
      <c r="H141" s="16">
        <f t="shared" si="36"/>
        <v>0</v>
      </c>
      <c r="I141" s="16">
        <f t="shared" si="36"/>
        <v>0</v>
      </c>
      <c r="J141" s="16">
        <f t="shared" si="36"/>
        <v>0</v>
      </c>
      <c r="K141" s="16">
        <f t="shared" si="36"/>
        <v>0</v>
      </c>
      <c r="L141" s="16">
        <f t="shared" si="36"/>
        <v>0</v>
      </c>
      <c r="M141" s="16">
        <f t="shared" si="36"/>
        <v>71</v>
      </c>
      <c r="N141" s="16">
        <f t="shared" si="36"/>
        <v>0</v>
      </c>
      <c r="O141" s="16">
        <f t="shared" si="36"/>
        <v>0</v>
      </c>
      <c r="P141" s="16">
        <f t="shared" si="36"/>
        <v>0</v>
      </c>
      <c r="Q141" s="16">
        <f t="shared" si="36"/>
        <v>0</v>
      </c>
      <c r="R141" s="16">
        <f t="shared" si="36"/>
        <v>0</v>
      </c>
      <c r="S141" s="16">
        <f t="shared" si="36"/>
        <v>0</v>
      </c>
      <c r="T141" s="16">
        <f t="shared" si="36"/>
        <v>0</v>
      </c>
      <c r="U141" s="16">
        <f t="shared" si="36"/>
        <v>0</v>
      </c>
      <c r="V141" s="16">
        <f t="shared" si="36"/>
        <v>0</v>
      </c>
      <c r="W141" s="16">
        <f t="shared" si="36"/>
        <v>0</v>
      </c>
      <c r="X141" s="16">
        <f t="shared" si="36"/>
        <v>0</v>
      </c>
      <c r="Y141" s="16">
        <f t="shared" si="36"/>
        <v>0</v>
      </c>
      <c r="Z141" s="16">
        <f t="shared" si="36"/>
        <v>0</v>
      </c>
      <c r="AA141" s="16">
        <f t="shared" si="36"/>
        <v>0</v>
      </c>
      <c r="AB141" s="16">
        <f t="shared" si="36"/>
        <v>0</v>
      </c>
      <c r="AC141" s="16">
        <f t="shared" si="36"/>
        <v>0</v>
      </c>
      <c r="AD141" s="16">
        <f t="shared" si="36"/>
        <v>0</v>
      </c>
      <c r="AE141" s="16">
        <f t="shared" si="36"/>
        <v>0</v>
      </c>
      <c r="AF141" s="16">
        <f t="shared" si="36"/>
        <v>0</v>
      </c>
      <c r="AG141" s="16">
        <f t="shared" si="36"/>
        <v>0</v>
      </c>
      <c r="AH141" s="16">
        <f t="shared" si="36"/>
        <v>0</v>
      </c>
      <c r="AI141" s="16">
        <f t="shared" si="36"/>
        <v>0</v>
      </c>
      <c r="AJ141" s="21">
        <f t="shared" si="35"/>
        <v>71</v>
      </c>
    </row>
    <row r="142" spans="2:36" outlineLevel="1">
      <c r="B142" s="18" t="s">
        <v>84</v>
      </c>
      <c r="C142" s="21"/>
      <c r="D142" s="21"/>
      <c r="E142" s="16">
        <f>E102+E92</f>
        <v>0</v>
      </c>
      <c r="F142" s="16">
        <f t="shared" ref="F142:AI142" si="37">F102+F92</f>
        <v>0</v>
      </c>
      <c r="G142" s="16">
        <f t="shared" si="37"/>
        <v>0</v>
      </c>
      <c r="H142" s="16">
        <f t="shared" si="37"/>
        <v>0</v>
      </c>
      <c r="I142" s="16">
        <f t="shared" si="37"/>
        <v>0</v>
      </c>
      <c r="J142" s="16">
        <f t="shared" si="37"/>
        <v>0</v>
      </c>
      <c r="K142" s="16">
        <f t="shared" si="37"/>
        <v>0</v>
      </c>
      <c r="L142" s="16">
        <f t="shared" si="37"/>
        <v>0</v>
      </c>
      <c r="M142" s="16">
        <f t="shared" si="37"/>
        <v>0</v>
      </c>
      <c r="N142" s="16">
        <f t="shared" si="37"/>
        <v>0</v>
      </c>
      <c r="O142" s="16">
        <f t="shared" si="37"/>
        <v>0</v>
      </c>
      <c r="P142" s="16">
        <f t="shared" si="37"/>
        <v>0</v>
      </c>
      <c r="Q142" s="16">
        <f t="shared" si="37"/>
        <v>0</v>
      </c>
      <c r="R142" s="16">
        <f t="shared" si="37"/>
        <v>0</v>
      </c>
      <c r="S142" s="16">
        <f t="shared" si="37"/>
        <v>0</v>
      </c>
      <c r="T142" s="16">
        <f t="shared" si="37"/>
        <v>0</v>
      </c>
      <c r="U142" s="16">
        <f t="shared" si="37"/>
        <v>0</v>
      </c>
      <c r="V142" s="16">
        <f t="shared" si="37"/>
        <v>0</v>
      </c>
      <c r="W142" s="16">
        <f t="shared" si="37"/>
        <v>0</v>
      </c>
      <c r="X142" s="16">
        <f t="shared" si="37"/>
        <v>0</v>
      </c>
      <c r="Y142" s="16">
        <f t="shared" si="37"/>
        <v>0</v>
      </c>
      <c r="Z142" s="16">
        <f t="shared" si="37"/>
        <v>0</v>
      </c>
      <c r="AA142" s="16">
        <f t="shared" si="37"/>
        <v>0</v>
      </c>
      <c r="AB142" s="16">
        <f t="shared" si="37"/>
        <v>0</v>
      </c>
      <c r="AC142" s="16">
        <f t="shared" si="37"/>
        <v>0</v>
      </c>
      <c r="AD142" s="16">
        <f t="shared" si="37"/>
        <v>0</v>
      </c>
      <c r="AE142" s="16">
        <f t="shared" si="37"/>
        <v>0</v>
      </c>
      <c r="AF142" s="16">
        <f t="shared" si="37"/>
        <v>0</v>
      </c>
      <c r="AG142" s="16">
        <f t="shared" si="37"/>
        <v>0</v>
      </c>
      <c r="AH142" s="16">
        <f t="shared" si="37"/>
        <v>0</v>
      </c>
      <c r="AI142" s="16">
        <f t="shared" si="37"/>
        <v>0</v>
      </c>
      <c r="AJ142" s="21">
        <f t="shared" si="35"/>
        <v>0</v>
      </c>
    </row>
    <row r="143" spans="2:36">
      <c r="B143" s="15" t="s">
        <v>138</v>
      </c>
      <c r="C143" s="21"/>
      <c r="D143" s="21"/>
      <c r="E143" s="73">
        <f>IFERROR((E139/(E139+E140))*E138,0)</f>
        <v>0</v>
      </c>
      <c r="F143" s="73">
        <f t="shared" ref="F143:AI143" si="38">IFERROR((F139/(F139+F140))*F138,0)</f>
        <v>0</v>
      </c>
      <c r="G143" s="73">
        <f t="shared" si="38"/>
        <v>0</v>
      </c>
      <c r="H143" s="73">
        <f t="shared" si="38"/>
        <v>0</v>
      </c>
      <c r="I143" s="73">
        <f t="shared" si="38"/>
        <v>0</v>
      </c>
      <c r="J143" s="73">
        <f t="shared" si="38"/>
        <v>0</v>
      </c>
      <c r="K143" s="73">
        <f t="shared" si="38"/>
        <v>0</v>
      </c>
      <c r="L143" s="73">
        <f t="shared" si="38"/>
        <v>0</v>
      </c>
      <c r="M143" s="73">
        <f t="shared" si="38"/>
        <v>0</v>
      </c>
      <c r="N143" s="73">
        <f t="shared" si="38"/>
        <v>0</v>
      </c>
      <c r="O143" s="73">
        <f t="shared" si="38"/>
        <v>0</v>
      </c>
      <c r="P143" s="73">
        <f t="shared" si="38"/>
        <v>0</v>
      </c>
      <c r="Q143" s="73">
        <f t="shared" si="38"/>
        <v>0</v>
      </c>
      <c r="R143" s="73">
        <f t="shared" si="38"/>
        <v>0</v>
      </c>
      <c r="S143" s="73">
        <f t="shared" si="38"/>
        <v>0</v>
      </c>
      <c r="T143" s="73">
        <f t="shared" si="38"/>
        <v>0</v>
      </c>
      <c r="U143" s="73">
        <f t="shared" si="38"/>
        <v>0</v>
      </c>
      <c r="V143" s="73">
        <f t="shared" si="38"/>
        <v>0</v>
      </c>
      <c r="W143" s="73">
        <f t="shared" si="38"/>
        <v>0</v>
      </c>
      <c r="X143" s="73">
        <f t="shared" si="38"/>
        <v>0</v>
      </c>
      <c r="Y143" s="73">
        <f t="shared" si="38"/>
        <v>0</v>
      </c>
      <c r="Z143" s="73">
        <f t="shared" si="38"/>
        <v>0</v>
      </c>
      <c r="AA143" s="73">
        <f t="shared" si="38"/>
        <v>0</v>
      </c>
      <c r="AB143" s="73">
        <f t="shared" si="38"/>
        <v>0</v>
      </c>
      <c r="AC143" s="73">
        <f t="shared" si="38"/>
        <v>0</v>
      </c>
      <c r="AD143" s="73">
        <f t="shared" si="38"/>
        <v>0</v>
      </c>
      <c r="AE143" s="73">
        <f t="shared" si="38"/>
        <v>0</v>
      </c>
      <c r="AF143" s="73">
        <f t="shared" si="38"/>
        <v>0</v>
      </c>
      <c r="AG143" s="73">
        <f t="shared" si="38"/>
        <v>0</v>
      </c>
      <c r="AH143" s="73">
        <f t="shared" si="38"/>
        <v>0</v>
      </c>
      <c r="AI143" s="73">
        <f t="shared" si="38"/>
        <v>0</v>
      </c>
      <c r="AJ143" s="21">
        <f>SUM(E143:P143)</f>
        <v>0</v>
      </c>
    </row>
    <row r="144" spans="2:36">
      <c r="B144" s="15" t="s">
        <v>139</v>
      </c>
      <c r="C144" s="21"/>
      <c r="D144" s="21"/>
      <c r="E144" s="73">
        <f>IFERROR((E140/(E139+E140))*E138,0)</f>
        <v>0</v>
      </c>
      <c r="F144" s="73">
        <f t="shared" ref="F144:AI144" si="39">IFERROR((F140/(F139+F140))*F138,0)</f>
        <v>0</v>
      </c>
      <c r="G144" s="73">
        <f t="shared" si="39"/>
        <v>0</v>
      </c>
      <c r="H144" s="73">
        <f t="shared" si="39"/>
        <v>0</v>
      </c>
      <c r="I144" s="73">
        <f t="shared" si="39"/>
        <v>0</v>
      </c>
      <c r="J144" s="73">
        <f t="shared" si="39"/>
        <v>0</v>
      </c>
      <c r="K144" s="73">
        <f t="shared" si="39"/>
        <v>0</v>
      </c>
      <c r="L144" s="73">
        <f t="shared" si="39"/>
        <v>0</v>
      </c>
      <c r="M144" s="73">
        <f t="shared" si="39"/>
        <v>0</v>
      </c>
      <c r="N144" s="73">
        <f t="shared" si="39"/>
        <v>0</v>
      </c>
      <c r="O144" s="73">
        <f t="shared" si="39"/>
        <v>0</v>
      </c>
      <c r="P144" s="73">
        <f t="shared" si="39"/>
        <v>0</v>
      </c>
      <c r="Q144" s="73">
        <f t="shared" si="39"/>
        <v>0</v>
      </c>
      <c r="R144" s="73">
        <f t="shared" si="39"/>
        <v>0</v>
      </c>
      <c r="S144" s="73">
        <f t="shared" si="39"/>
        <v>0</v>
      </c>
      <c r="T144" s="73">
        <f t="shared" si="39"/>
        <v>0</v>
      </c>
      <c r="U144" s="73">
        <f t="shared" si="39"/>
        <v>0</v>
      </c>
      <c r="V144" s="73">
        <f t="shared" si="39"/>
        <v>0</v>
      </c>
      <c r="W144" s="73">
        <f t="shared" si="39"/>
        <v>0</v>
      </c>
      <c r="X144" s="73">
        <f t="shared" si="39"/>
        <v>0</v>
      </c>
      <c r="Y144" s="73">
        <f t="shared" si="39"/>
        <v>0</v>
      </c>
      <c r="Z144" s="73">
        <f t="shared" si="39"/>
        <v>0</v>
      </c>
      <c r="AA144" s="73">
        <f t="shared" si="39"/>
        <v>0</v>
      </c>
      <c r="AB144" s="73">
        <f t="shared" si="39"/>
        <v>0</v>
      </c>
      <c r="AC144" s="73">
        <f t="shared" si="39"/>
        <v>0</v>
      </c>
      <c r="AD144" s="73">
        <f t="shared" si="39"/>
        <v>0</v>
      </c>
      <c r="AE144" s="73">
        <f t="shared" si="39"/>
        <v>0</v>
      </c>
      <c r="AF144" s="73">
        <f t="shared" si="39"/>
        <v>0</v>
      </c>
      <c r="AG144" s="73">
        <f t="shared" si="39"/>
        <v>0</v>
      </c>
      <c r="AH144" s="73">
        <f t="shared" si="39"/>
        <v>0</v>
      </c>
      <c r="AI144" s="73">
        <f t="shared" si="39"/>
        <v>0</v>
      </c>
      <c r="AJ144" s="21">
        <f t="shared" ref="AJ144" si="40">SUM(E144:P144)</f>
        <v>0</v>
      </c>
    </row>
    <row r="145" spans="1:36" outlineLevel="1">
      <c r="B145" s="71"/>
      <c r="C145" s="72"/>
      <c r="D145" s="72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72"/>
    </row>
    <row r="146" spans="1:36" outlineLevel="1">
      <c r="B146" s="71"/>
      <c r="C146" s="72"/>
      <c r="D146" s="72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72"/>
    </row>
    <row r="147" spans="1:36" outlineLevel="1">
      <c r="B147" s="71"/>
      <c r="C147" s="72"/>
      <c r="D147" s="72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72"/>
    </row>
    <row r="148" spans="1:36" outlineLevel="1">
      <c r="B148" s="71"/>
      <c r="C148" s="72"/>
      <c r="D148" s="72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72"/>
    </row>
    <row r="151" spans="1:36" outlineLevel="1">
      <c r="A151" s="41"/>
      <c r="B151" s="42" t="s">
        <v>128</v>
      </c>
      <c r="C151" s="42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3"/>
      <c r="T151" s="43"/>
      <c r="U151" s="43"/>
      <c r="V151" s="43"/>
      <c r="W151" s="43"/>
    </row>
    <row r="152" spans="1:36" ht="15.75" thickBot="1">
      <c r="B152" s="44"/>
      <c r="C152" s="44"/>
      <c r="D152" s="44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</row>
    <row r="153" spans="1:36">
      <c r="B153" s="46" t="s">
        <v>129</v>
      </c>
      <c r="C153" s="44"/>
      <c r="D153" s="44"/>
      <c r="E153" s="47">
        <v>0</v>
      </c>
      <c r="F153" s="47">
        <v>0</v>
      </c>
      <c r="G153" s="47">
        <v>0</v>
      </c>
      <c r="H153" s="47">
        <v>0</v>
      </c>
      <c r="I153" s="47">
        <v>0</v>
      </c>
      <c r="J153" s="47">
        <v>0</v>
      </c>
      <c r="K153" s="47">
        <v>0</v>
      </c>
      <c r="L153" s="47">
        <v>1</v>
      </c>
      <c r="M153" s="47">
        <v>1</v>
      </c>
      <c r="N153" s="47">
        <v>0</v>
      </c>
      <c r="O153" s="47">
        <v>1</v>
      </c>
      <c r="P153" s="47">
        <v>1</v>
      </c>
      <c r="Q153" s="47">
        <v>1</v>
      </c>
      <c r="R153" s="47">
        <v>1</v>
      </c>
      <c r="S153" s="47">
        <v>0</v>
      </c>
      <c r="T153" s="47">
        <v>0</v>
      </c>
      <c r="U153" s="47">
        <v>0</v>
      </c>
      <c r="V153" s="47">
        <v>1</v>
      </c>
      <c r="W153" s="47">
        <v>1</v>
      </c>
      <c r="X153" s="47">
        <v>0</v>
      </c>
      <c r="Y153" s="47">
        <v>0</v>
      </c>
      <c r="Z153" s="47">
        <v>0</v>
      </c>
      <c r="AA153" s="47">
        <v>0</v>
      </c>
      <c r="AB153" s="47">
        <v>0</v>
      </c>
      <c r="AC153" s="47">
        <v>0</v>
      </c>
      <c r="AD153" s="47">
        <v>0</v>
      </c>
      <c r="AE153" s="47">
        <v>0</v>
      </c>
      <c r="AF153" s="47">
        <v>0</v>
      </c>
      <c r="AG153" s="47">
        <v>0</v>
      </c>
      <c r="AH153" s="47">
        <v>0</v>
      </c>
      <c r="AI153" s="47">
        <v>0</v>
      </c>
      <c r="AJ153" s="48"/>
    </row>
    <row r="154" spans="1:36">
      <c r="B154" s="49" t="s">
        <v>130</v>
      </c>
      <c r="C154" s="44"/>
      <c r="D154" s="44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>
        <v>1</v>
      </c>
      <c r="R154" s="50">
        <v>1</v>
      </c>
      <c r="S154" s="50">
        <v>1</v>
      </c>
      <c r="T154" s="50">
        <v>1</v>
      </c>
      <c r="U154" s="50"/>
      <c r="V154" s="50"/>
      <c r="W154" s="50">
        <v>1</v>
      </c>
      <c r="X154" s="50">
        <v>1</v>
      </c>
      <c r="Y154" s="50">
        <v>1</v>
      </c>
      <c r="Z154" s="50">
        <v>1</v>
      </c>
      <c r="AA154" s="50"/>
      <c r="AB154" s="50"/>
      <c r="AC154" s="50"/>
      <c r="AD154" s="50"/>
      <c r="AE154" s="50"/>
      <c r="AF154" s="50"/>
      <c r="AG154" s="50"/>
      <c r="AH154" s="50"/>
      <c r="AI154" s="50"/>
      <c r="AJ154" s="51"/>
    </row>
    <row r="155" spans="1:36">
      <c r="B155" s="52" t="s">
        <v>131</v>
      </c>
      <c r="C155" s="44"/>
      <c r="D155" s="44"/>
      <c r="E155" s="53">
        <v>1</v>
      </c>
      <c r="F155" s="53">
        <v>1</v>
      </c>
      <c r="G155" s="53"/>
      <c r="H155" s="53"/>
      <c r="I155" s="53"/>
      <c r="J155" s="53">
        <v>1</v>
      </c>
      <c r="K155" s="53">
        <v>1</v>
      </c>
      <c r="L155" s="53">
        <v>1</v>
      </c>
      <c r="M155" s="53"/>
      <c r="N155" s="53"/>
      <c r="O155" s="53">
        <v>1</v>
      </c>
      <c r="P155" s="53">
        <v>1</v>
      </c>
      <c r="Q155" s="53">
        <v>1</v>
      </c>
      <c r="R155" s="53">
        <v>1</v>
      </c>
      <c r="S155" s="53">
        <v>1</v>
      </c>
      <c r="T155" s="53"/>
      <c r="U155" s="53"/>
      <c r="V155" s="53">
        <v>1</v>
      </c>
      <c r="W155" s="53">
        <v>1</v>
      </c>
      <c r="X155" s="53">
        <v>1</v>
      </c>
      <c r="Y155" s="53">
        <v>1</v>
      </c>
      <c r="Z155" s="53">
        <v>1</v>
      </c>
      <c r="AA155" s="53"/>
      <c r="AB155" s="53"/>
      <c r="AC155" s="53">
        <v>1</v>
      </c>
      <c r="AD155" s="53">
        <v>1</v>
      </c>
      <c r="AE155" s="53">
        <v>1</v>
      </c>
      <c r="AF155" s="53">
        <v>1</v>
      </c>
      <c r="AG155" s="53">
        <v>1</v>
      </c>
      <c r="AH155" s="53">
        <v>1</v>
      </c>
      <c r="AI155" s="53">
        <v>1</v>
      </c>
      <c r="AJ155" s="51"/>
    </row>
    <row r="156" spans="1:36" ht="15.75" thickBot="1">
      <c r="B156" s="54" t="s">
        <v>132</v>
      </c>
      <c r="C156" s="44"/>
      <c r="D156" s="4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>
        <v>1</v>
      </c>
      <c r="R156" s="74">
        <v>1</v>
      </c>
      <c r="S156" s="74">
        <v>1</v>
      </c>
      <c r="T156" s="74">
        <v>1</v>
      </c>
      <c r="U156" s="74"/>
      <c r="V156" s="74"/>
      <c r="W156" s="74">
        <v>1</v>
      </c>
      <c r="X156" s="74">
        <v>1</v>
      </c>
      <c r="Y156" s="74">
        <v>1</v>
      </c>
      <c r="Z156" s="74">
        <v>1</v>
      </c>
      <c r="AA156" s="74"/>
      <c r="AB156" s="74"/>
      <c r="AC156" s="74"/>
      <c r="AD156" s="74"/>
      <c r="AE156" s="74"/>
      <c r="AF156" s="74"/>
      <c r="AG156" s="55"/>
      <c r="AH156" s="55"/>
      <c r="AI156" s="55"/>
      <c r="AJ156" s="51"/>
    </row>
    <row r="157" spans="1:36" ht="15.75" thickBot="1">
      <c r="B157" s="56" t="s">
        <v>133</v>
      </c>
      <c r="C157" s="44"/>
      <c r="D157" s="44"/>
      <c r="E157" s="75" t="s">
        <v>137</v>
      </c>
      <c r="F157" s="75" t="s">
        <v>137</v>
      </c>
      <c r="G157" s="76" t="s">
        <v>134</v>
      </c>
      <c r="H157" s="76" t="s">
        <v>134</v>
      </c>
      <c r="I157" s="76" t="s">
        <v>134</v>
      </c>
      <c r="J157" s="75" t="s">
        <v>137</v>
      </c>
      <c r="K157" s="75" t="s">
        <v>137</v>
      </c>
      <c r="L157" s="77" t="s">
        <v>135</v>
      </c>
      <c r="M157" s="78" t="s">
        <v>136</v>
      </c>
      <c r="N157" s="76" t="s">
        <v>134</v>
      </c>
      <c r="O157" s="77" t="s">
        <v>135</v>
      </c>
      <c r="P157" s="77" t="s">
        <v>135</v>
      </c>
      <c r="Q157" s="77" t="s">
        <v>135</v>
      </c>
      <c r="R157" s="77" t="s">
        <v>135</v>
      </c>
      <c r="S157" s="75" t="s">
        <v>137</v>
      </c>
      <c r="T157" s="75" t="s">
        <v>137</v>
      </c>
      <c r="U157" s="79" t="s">
        <v>134</v>
      </c>
      <c r="V157" s="77" t="s">
        <v>135</v>
      </c>
      <c r="W157" s="77" t="s">
        <v>135</v>
      </c>
      <c r="X157" s="75" t="s">
        <v>137</v>
      </c>
      <c r="Y157" s="75" t="s">
        <v>137</v>
      </c>
      <c r="Z157" s="75" t="s">
        <v>137</v>
      </c>
      <c r="AA157" s="79" t="s">
        <v>134</v>
      </c>
      <c r="AB157" s="79" t="s">
        <v>134</v>
      </c>
      <c r="AC157" s="75" t="s">
        <v>137</v>
      </c>
      <c r="AD157" s="75" t="s">
        <v>137</v>
      </c>
      <c r="AE157" s="75" t="s">
        <v>137</v>
      </c>
      <c r="AF157" s="75" t="s">
        <v>137</v>
      </c>
      <c r="AG157" s="61" t="s">
        <v>137</v>
      </c>
      <c r="AH157" s="61" t="s">
        <v>137</v>
      </c>
      <c r="AI157" s="64" t="s">
        <v>137</v>
      </c>
      <c r="AJ157" s="65"/>
    </row>
    <row r="158" spans="1:36" ht="15.75" thickBot="1">
      <c r="B158" s="66"/>
      <c r="C158" s="44"/>
      <c r="D158" s="44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</row>
    <row r="159" spans="1:36" ht="15.75" thickBot="1">
      <c r="B159" s="66"/>
      <c r="C159" s="66"/>
      <c r="D159" s="57" t="s">
        <v>134</v>
      </c>
      <c r="E159" s="67">
        <f t="shared" ref="E159:AI159" si="41">IF(E157="OFF",E143,0)</f>
        <v>0</v>
      </c>
      <c r="F159" s="67">
        <f t="shared" si="41"/>
        <v>0</v>
      </c>
      <c r="G159" s="67">
        <f t="shared" si="41"/>
        <v>0</v>
      </c>
      <c r="H159" s="67">
        <f t="shared" si="41"/>
        <v>0</v>
      </c>
      <c r="I159" s="67">
        <f t="shared" si="41"/>
        <v>0</v>
      </c>
      <c r="J159" s="67">
        <f t="shared" si="41"/>
        <v>0</v>
      </c>
      <c r="K159" s="67">
        <f t="shared" si="41"/>
        <v>0</v>
      </c>
      <c r="L159" s="67">
        <f t="shared" si="41"/>
        <v>0</v>
      </c>
      <c r="M159" s="67">
        <f t="shared" si="41"/>
        <v>0</v>
      </c>
      <c r="N159" s="67">
        <f t="shared" si="41"/>
        <v>0</v>
      </c>
      <c r="O159" s="67">
        <f t="shared" si="41"/>
        <v>0</v>
      </c>
      <c r="P159" s="67">
        <f t="shared" si="41"/>
        <v>0</v>
      </c>
      <c r="Q159" s="67">
        <f t="shared" si="41"/>
        <v>0</v>
      </c>
      <c r="R159" s="67">
        <f t="shared" si="41"/>
        <v>0</v>
      </c>
      <c r="S159" s="67">
        <f t="shared" si="41"/>
        <v>0</v>
      </c>
      <c r="T159" s="67">
        <f t="shared" si="41"/>
        <v>0</v>
      </c>
      <c r="U159" s="67">
        <f t="shared" si="41"/>
        <v>0</v>
      </c>
      <c r="V159" s="67">
        <f t="shared" si="41"/>
        <v>0</v>
      </c>
      <c r="W159" s="67">
        <f t="shared" si="41"/>
        <v>0</v>
      </c>
      <c r="X159" s="67">
        <f t="shared" si="41"/>
        <v>0</v>
      </c>
      <c r="Y159" s="67">
        <f t="shared" si="41"/>
        <v>0</v>
      </c>
      <c r="Z159" s="67">
        <f t="shared" si="41"/>
        <v>0</v>
      </c>
      <c r="AA159" s="67">
        <f t="shared" si="41"/>
        <v>0</v>
      </c>
      <c r="AB159" s="67">
        <f t="shared" si="41"/>
        <v>0</v>
      </c>
      <c r="AC159" s="67">
        <f t="shared" si="41"/>
        <v>0</v>
      </c>
      <c r="AD159" s="67">
        <f t="shared" si="41"/>
        <v>0</v>
      </c>
      <c r="AE159" s="67">
        <f t="shared" si="41"/>
        <v>0</v>
      </c>
      <c r="AF159" s="67">
        <f t="shared" si="41"/>
        <v>0</v>
      </c>
      <c r="AG159" s="67">
        <f t="shared" si="41"/>
        <v>0</v>
      </c>
      <c r="AH159" s="67">
        <f t="shared" si="41"/>
        <v>0</v>
      </c>
      <c r="AI159" s="67">
        <f t="shared" si="41"/>
        <v>0</v>
      </c>
      <c r="AJ159" s="67">
        <f>SUM(E159:AI159)</f>
        <v>0</v>
      </c>
    </row>
    <row r="160" spans="1:36" ht="15.75" thickBot="1">
      <c r="B160" s="66"/>
      <c r="C160" s="66"/>
      <c r="D160" s="59" t="s">
        <v>136</v>
      </c>
      <c r="E160" s="67">
        <f t="shared" ref="E160:AI160" si="42">IF(E157="NFI",E143,0)</f>
        <v>0</v>
      </c>
      <c r="F160" s="67">
        <f t="shared" si="42"/>
        <v>0</v>
      </c>
      <c r="G160" s="67">
        <f t="shared" si="42"/>
        <v>0</v>
      </c>
      <c r="H160" s="67">
        <f t="shared" si="42"/>
        <v>0</v>
      </c>
      <c r="I160" s="67">
        <f t="shared" si="42"/>
        <v>0</v>
      </c>
      <c r="J160" s="67">
        <f t="shared" si="42"/>
        <v>0</v>
      </c>
      <c r="K160" s="67">
        <f t="shared" si="42"/>
        <v>0</v>
      </c>
      <c r="L160" s="67">
        <f t="shared" si="42"/>
        <v>0</v>
      </c>
      <c r="M160" s="67">
        <f t="shared" si="42"/>
        <v>0</v>
      </c>
      <c r="N160" s="67">
        <f t="shared" si="42"/>
        <v>0</v>
      </c>
      <c r="O160" s="67">
        <f t="shared" si="42"/>
        <v>0</v>
      </c>
      <c r="P160" s="67">
        <f t="shared" si="42"/>
        <v>0</v>
      </c>
      <c r="Q160" s="67">
        <f t="shared" si="42"/>
        <v>0</v>
      </c>
      <c r="R160" s="67">
        <f t="shared" si="42"/>
        <v>0</v>
      </c>
      <c r="S160" s="67">
        <f t="shared" si="42"/>
        <v>0</v>
      </c>
      <c r="T160" s="67">
        <f t="shared" si="42"/>
        <v>0</v>
      </c>
      <c r="U160" s="67">
        <f t="shared" si="42"/>
        <v>0</v>
      </c>
      <c r="V160" s="67">
        <f t="shared" si="42"/>
        <v>0</v>
      </c>
      <c r="W160" s="67">
        <f t="shared" si="42"/>
        <v>0</v>
      </c>
      <c r="X160" s="67">
        <f t="shared" si="42"/>
        <v>0</v>
      </c>
      <c r="Y160" s="67">
        <f t="shared" si="42"/>
        <v>0</v>
      </c>
      <c r="Z160" s="67">
        <f t="shared" si="42"/>
        <v>0</v>
      </c>
      <c r="AA160" s="67">
        <f t="shared" si="42"/>
        <v>0</v>
      </c>
      <c r="AB160" s="67">
        <f t="shared" si="42"/>
        <v>0</v>
      </c>
      <c r="AC160" s="67">
        <f t="shared" si="42"/>
        <v>0</v>
      </c>
      <c r="AD160" s="67">
        <f t="shared" si="42"/>
        <v>0</v>
      </c>
      <c r="AE160" s="67">
        <f t="shared" si="42"/>
        <v>0</v>
      </c>
      <c r="AF160" s="67">
        <f t="shared" si="42"/>
        <v>0</v>
      </c>
      <c r="AG160" s="67">
        <f t="shared" si="42"/>
        <v>0</v>
      </c>
      <c r="AH160" s="67">
        <f t="shared" si="42"/>
        <v>0</v>
      </c>
      <c r="AI160" s="67">
        <f t="shared" si="42"/>
        <v>0</v>
      </c>
      <c r="AJ160" s="67">
        <f t="shared" ref="AJ160:AJ163" si="43">SUM(E160:AI160)</f>
        <v>0</v>
      </c>
    </row>
    <row r="161" spans="1:36" ht="15.75" thickBot="1">
      <c r="B161" s="66"/>
      <c r="C161" s="66"/>
      <c r="D161" s="63" t="s">
        <v>137</v>
      </c>
      <c r="E161" s="67">
        <f t="shared" ref="E161:AI161" si="44">IF(E157="HNI",E143,0)</f>
        <v>0</v>
      </c>
      <c r="F161" s="67">
        <f t="shared" si="44"/>
        <v>0</v>
      </c>
      <c r="G161" s="67">
        <f t="shared" si="44"/>
        <v>0</v>
      </c>
      <c r="H161" s="67">
        <f t="shared" si="44"/>
        <v>0</v>
      </c>
      <c r="I161" s="67">
        <f t="shared" si="44"/>
        <v>0</v>
      </c>
      <c r="J161" s="67">
        <f t="shared" si="44"/>
        <v>0</v>
      </c>
      <c r="K161" s="67">
        <f t="shared" si="44"/>
        <v>0</v>
      </c>
      <c r="L161" s="67">
        <f t="shared" si="44"/>
        <v>0</v>
      </c>
      <c r="M161" s="67">
        <f t="shared" si="44"/>
        <v>0</v>
      </c>
      <c r="N161" s="67">
        <f t="shared" si="44"/>
        <v>0</v>
      </c>
      <c r="O161" s="67">
        <f t="shared" si="44"/>
        <v>0</v>
      </c>
      <c r="P161" s="67">
        <f t="shared" si="44"/>
        <v>0</v>
      </c>
      <c r="Q161" s="67">
        <f t="shared" si="44"/>
        <v>0</v>
      </c>
      <c r="R161" s="67">
        <f t="shared" si="44"/>
        <v>0</v>
      </c>
      <c r="S161" s="67">
        <f t="shared" si="44"/>
        <v>0</v>
      </c>
      <c r="T161" s="67">
        <f t="shared" si="44"/>
        <v>0</v>
      </c>
      <c r="U161" s="67">
        <f t="shared" si="44"/>
        <v>0</v>
      </c>
      <c r="V161" s="67">
        <f t="shared" si="44"/>
        <v>0</v>
      </c>
      <c r="W161" s="67">
        <f t="shared" si="44"/>
        <v>0</v>
      </c>
      <c r="X161" s="67">
        <f t="shared" si="44"/>
        <v>0</v>
      </c>
      <c r="Y161" s="67">
        <f t="shared" si="44"/>
        <v>0</v>
      </c>
      <c r="Z161" s="67">
        <f t="shared" si="44"/>
        <v>0</v>
      </c>
      <c r="AA161" s="67">
        <f t="shared" si="44"/>
        <v>0</v>
      </c>
      <c r="AB161" s="67">
        <f t="shared" si="44"/>
        <v>0</v>
      </c>
      <c r="AC161" s="67">
        <f t="shared" si="44"/>
        <v>0</v>
      </c>
      <c r="AD161" s="67">
        <f t="shared" si="44"/>
        <v>0</v>
      </c>
      <c r="AE161" s="67">
        <f t="shared" si="44"/>
        <v>0</v>
      </c>
      <c r="AF161" s="67">
        <f t="shared" si="44"/>
        <v>0</v>
      </c>
      <c r="AG161" s="67">
        <f t="shared" si="44"/>
        <v>0</v>
      </c>
      <c r="AH161" s="67">
        <f t="shared" si="44"/>
        <v>0</v>
      </c>
      <c r="AI161" s="67">
        <f t="shared" si="44"/>
        <v>0</v>
      </c>
      <c r="AJ161" s="67">
        <f t="shared" si="43"/>
        <v>0</v>
      </c>
    </row>
    <row r="162" spans="1:36" ht="15.75" thickBot="1">
      <c r="A162" s="68"/>
      <c r="B162" s="66"/>
      <c r="C162" s="66"/>
      <c r="D162" s="69" t="s">
        <v>135</v>
      </c>
      <c r="E162" s="67">
        <f t="shared" ref="E162:AI162" si="45">IF(E157="NFI &amp; HNI",E143,0)</f>
        <v>0</v>
      </c>
      <c r="F162" s="67">
        <f t="shared" si="45"/>
        <v>0</v>
      </c>
      <c r="G162" s="67">
        <f t="shared" si="45"/>
        <v>0</v>
      </c>
      <c r="H162" s="67">
        <f t="shared" si="45"/>
        <v>0</v>
      </c>
      <c r="I162" s="67">
        <f t="shared" si="45"/>
        <v>0</v>
      </c>
      <c r="J162" s="67">
        <f t="shared" si="45"/>
        <v>0</v>
      </c>
      <c r="K162" s="67">
        <f t="shared" si="45"/>
        <v>0</v>
      </c>
      <c r="L162" s="67">
        <f t="shared" si="45"/>
        <v>0</v>
      </c>
      <c r="M162" s="67">
        <f t="shared" si="45"/>
        <v>0</v>
      </c>
      <c r="N162" s="67">
        <f t="shared" si="45"/>
        <v>0</v>
      </c>
      <c r="O162" s="67">
        <f t="shared" si="45"/>
        <v>0</v>
      </c>
      <c r="P162" s="67">
        <f t="shared" si="45"/>
        <v>0</v>
      </c>
      <c r="Q162" s="67">
        <f t="shared" si="45"/>
        <v>0</v>
      </c>
      <c r="R162" s="67">
        <f t="shared" si="45"/>
        <v>0</v>
      </c>
      <c r="S162" s="67">
        <f t="shared" si="45"/>
        <v>0</v>
      </c>
      <c r="T162" s="67">
        <f t="shared" si="45"/>
        <v>0</v>
      </c>
      <c r="U162" s="67">
        <f t="shared" si="45"/>
        <v>0</v>
      </c>
      <c r="V162" s="67">
        <f t="shared" si="45"/>
        <v>0</v>
      </c>
      <c r="W162" s="67">
        <f t="shared" si="45"/>
        <v>0</v>
      </c>
      <c r="X162" s="67">
        <f t="shared" si="45"/>
        <v>0</v>
      </c>
      <c r="Y162" s="67">
        <f t="shared" si="45"/>
        <v>0</v>
      </c>
      <c r="Z162" s="67">
        <f t="shared" si="45"/>
        <v>0</v>
      </c>
      <c r="AA162" s="67">
        <f t="shared" si="45"/>
        <v>0</v>
      </c>
      <c r="AB162" s="67">
        <f t="shared" si="45"/>
        <v>0</v>
      </c>
      <c r="AC162" s="67">
        <f t="shared" si="45"/>
        <v>0</v>
      </c>
      <c r="AD162" s="67">
        <f t="shared" si="45"/>
        <v>0</v>
      </c>
      <c r="AE162" s="67">
        <f t="shared" si="45"/>
        <v>0</v>
      </c>
      <c r="AF162" s="67">
        <f t="shared" si="45"/>
        <v>0</v>
      </c>
      <c r="AG162" s="67">
        <f t="shared" si="45"/>
        <v>0</v>
      </c>
      <c r="AH162" s="67">
        <f t="shared" si="45"/>
        <v>0</v>
      </c>
      <c r="AI162" s="67">
        <f t="shared" si="45"/>
        <v>0</v>
      </c>
      <c r="AJ162" s="67">
        <f t="shared" si="43"/>
        <v>0</v>
      </c>
    </row>
    <row r="163" spans="1:36">
      <c r="B163" s="66"/>
      <c r="C163" s="66"/>
      <c r="D163" s="70" t="s">
        <v>140</v>
      </c>
      <c r="E163" s="67">
        <f t="shared" ref="E163:AI163" si="46">IF(AND(E153=0,OR(E3="Mon",E3="Tue",E3="Wed",E3="Thu",E3="Fri")),E143,0)</f>
        <v>0</v>
      </c>
      <c r="F163" s="67">
        <f t="shared" si="46"/>
        <v>0</v>
      </c>
      <c r="G163" s="67">
        <f t="shared" si="46"/>
        <v>0</v>
      </c>
      <c r="H163" s="67">
        <f t="shared" si="46"/>
        <v>0</v>
      </c>
      <c r="I163" s="67">
        <f t="shared" si="46"/>
        <v>0</v>
      </c>
      <c r="J163" s="67">
        <f t="shared" si="46"/>
        <v>0</v>
      </c>
      <c r="K163" s="67">
        <f t="shared" si="46"/>
        <v>0</v>
      </c>
      <c r="L163" s="67">
        <f t="shared" si="46"/>
        <v>0</v>
      </c>
      <c r="M163" s="67">
        <f t="shared" si="46"/>
        <v>0</v>
      </c>
      <c r="N163" s="67">
        <f t="shared" si="46"/>
        <v>0</v>
      </c>
      <c r="O163" s="67">
        <f t="shared" si="46"/>
        <v>0</v>
      </c>
      <c r="P163" s="67">
        <f t="shared" si="46"/>
        <v>0</v>
      </c>
      <c r="Q163" s="67">
        <f t="shared" si="46"/>
        <v>0</v>
      </c>
      <c r="R163" s="67">
        <f t="shared" si="46"/>
        <v>0</v>
      </c>
      <c r="S163" s="67">
        <f t="shared" si="46"/>
        <v>0</v>
      </c>
      <c r="T163" s="67">
        <f t="shared" si="46"/>
        <v>0</v>
      </c>
      <c r="U163" s="67">
        <f t="shared" si="46"/>
        <v>0</v>
      </c>
      <c r="V163" s="67">
        <f t="shared" si="46"/>
        <v>0</v>
      </c>
      <c r="W163" s="67">
        <f t="shared" si="46"/>
        <v>0</v>
      </c>
      <c r="X163" s="67">
        <f t="shared" si="46"/>
        <v>0</v>
      </c>
      <c r="Y163" s="67">
        <f t="shared" si="46"/>
        <v>0</v>
      </c>
      <c r="Z163" s="67">
        <f t="shared" si="46"/>
        <v>0</v>
      </c>
      <c r="AA163" s="67">
        <f t="shared" si="46"/>
        <v>0</v>
      </c>
      <c r="AB163" s="67">
        <f t="shared" si="46"/>
        <v>0</v>
      </c>
      <c r="AC163" s="67">
        <f t="shared" si="46"/>
        <v>0</v>
      </c>
      <c r="AD163" s="67">
        <f t="shared" si="46"/>
        <v>0</v>
      </c>
      <c r="AE163" s="67">
        <f t="shared" si="46"/>
        <v>0</v>
      </c>
      <c r="AF163" s="67">
        <f t="shared" si="46"/>
        <v>0</v>
      </c>
      <c r="AG163" s="67">
        <f t="shared" si="46"/>
        <v>0</v>
      </c>
      <c r="AH163" s="67">
        <f t="shared" si="46"/>
        <v>0</v>
      </c>
      <c r="AI163" s="67">
        <f t="shared" si="46"/>
        <v>0</v>
      </c>
      <c r="AJ163" s="67">
        <f t="shared" si="43"/>
        <v>0</v>
      </c>
    </row>
  </sheetData>
  <conditionalFormatting sqref="E152:AI155">
    <cfRule type="cellIs" dxfId="11" priority="10" operator="equal">
      <formula>3</formula>
    </cfRule>
    <cfRule type="cellIs" dxfId="10" priority="11" operator="equal">
      <formula>2</formula>
    </cfRule>
    <cfRule type="cellIs" dxfId="9" priority="12" operator="equal">
      <formula>1</formula>
    </cfRule>
  </conditionalFormatting>
  <conditionalFormatting sqref="E153:AI156">
    <cfRule type="cellIs" dxfId="8" priority="7" operator="equal">
      <formula>3</formula>
    </cfRule>
    <cfRule type="cellIs" dxfId="7" priority="8" operator="equal">
      <formula>2</formula>
    </cfRule>
    <cfRule type="cellIs" dxfId="6" priority="9" operator="equal">
      <formula>1</formula>
    </cfRule>
  </conditionalFormatting>
  <conditionalFormatting sqref="E153:AF156">
    <cfRule type="cellIs" dxfId="5" priority="4" operator="equal">
      <formula>3</formula>
    </cfRule>
    <cfRule type="cellIs" dxfId="4" priority="5" operator="equal">
      <formula>2</formula>
    </cfRule>
    <cfRule type="cellIs" dxfId="3" priority="6" operator="equal">
      <formula>1</formula>
    </cfRule>
  </conditionalFormatting>
  <conditionalFormatting sqref="E153:AF156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WATER BALANCE</vt:lpstr>
      <vt:lpstr>METERING FORMATION TAHUNAN</vt:lpstr>
      <vt:lpstr>JANUARI 2020</vt:lpstr>
      <vt:lpstr>FEBRUARI 2020</vt:lpstr>
      <vt:lpstr>MARET 2020</vt:lpstr>
      <vt:lpstr>APRIL 2020</vt:lpstr>
      <vt:lpstr>MEI 2020</vt:lpstr>
      <vt:lpstr>JUNI 2020</vt:lpstr>
      <vt:lpstr>JULI 2020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Sindhu</dc:creator>
  <cp:lastModifiedBy>maulana.nesta</cp:lastModifiedBy>
  <dcterms:created xsi:type="dcterms:W3CDTF">2017-09-12T06:16:19Z</dcterms:created>
  <dcterms:modified xsi:type="dcterms:W3CDTF">2020-07-23T08:17:57Z</dcterms:modified>
</cp:coreProperties>
</file>