
<file path=[Content_Types].xml><?xml version="1.0" encoding="utf-8"?>
<Types xmlns="http://schemas.openxmlformats.org/package/2006/content-types">
  <Override PartName="/xl/revisions/revisionLog16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61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01.xml" ContentType="application/vnd.openxmlformats-officedocument.spreadsheetml.revisionLog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revisions/revisionLog16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8111.xml" ContentType="application/vnd.openxmlformats-officedocument.spreadsheetml.revisionLo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81111.xml" ContentType="application/vnd.openxmlformats-officedocument.spreadsheetml.revisionLog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6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pivotTables/pivotTable3.xml" ContentType="application/vnd.openxmlformats-officedocument.spreadsheetml.pivotTable+xml"/>
  <Override PartName="/xl/revisions/revisionLog131111.xml" ContentType="application/vnd.openxmlformats-officedocument.spreadsheetml.revisionLog+xml"/>
  <Override PartName="/xl/revisions/revisionLog191.xml" ContentType="application/vnd.openxmlformats-officedocument.spreadsheetml.revisionLog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revisions/revisionLog15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3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711.xml" ContentType="application/vnd.openxmlformats-officedocument.spreadsheetml.revisionLog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-15" yWindow="0" windowWidth="10200" windowHeight="7455" activeTab="1"/>
  </bookViews>
  <sheets>
    <sheet name="Sheet1" sheetId="1" r:id="rId1"/>
    <sheet name="Data" sheetId="2" r:id="rId2"/>
    <sheet name="spek produk" sheetId="3" r:id="rId3"/>
    <sheet name="IK" sheetId="4" r:id="rId4"/>
    <sheet name="Sheet2" sheetId="5" r:id="rId5"/>
    <sheet name="Sheet3" sheetId="6" r:id="rId6"/>
  </sheets>
  <externalReferences>
    <externalReference r:id="rId7"/>
  </externalReferences>
  <definedNames>
    <definedName name="_xlnm._FilterDatabase" localSheetId="1" hidden="1">Data!$A$1:$AY$1</definedName>
    <definedName name="varian_produk">[1]kode!$F$4:$F$20</definedName>
    <definedName name="Z_9ABD8156_7FAB_481F_96B3_5FBBC64AF056_.wvu.FilterData" localSheetId="1" hidden="1">Data!$A$1:$AY$1</definedName>
    <definedName name="Z_A827AECD_DDA2_4814_8428_89B6C5E9D464_.wvu.Cols" localSheetId="1" hidden="1">Data!$AC:$AC,Data!$AE:$AE,Data!$AG:$AG</definedName>
    <definedName name="Z_A827AECD_DDA2_4814_8428_89B6C5E9D464_.wvu.FilterData" localSheetId="1" hidden="1">Data!$A$1:$AY$1</definedName>
    <definedName name="Z_BA3307EF_1992_4081_8228_C935F09E331F_.wvu.Cols" localSheetId="1" hidden="1">Data!$AC:$AC,Data!$AE:$AE,Data!$AG:$AG</definedName>
    <definedName name="Z_BA3307EF_1992_4081_8228_C935F09E331F_.wvu.FilterData" localSheetId="1" hidden="1">Data!$A$1:$AY$1</definedName>
  </definedNames>
  <calcPr calcId="124519"/>
  <customWorkbookViews>
    <customWorkbookView name="qc.rtd - Personal View" guid="{A827AECD-DDA2-4814-8428-89B6C5E9D464}" mergeInterval="0" personalView="1" maximized="1" xWindow="1" yWindow="1" windowWidth="1366" windowHeight="538" activeSheetId="2"/>
    <customWorkbookView name="Hilda Utami Anwar - QA - Personal View" guid="{9ABD8156-7FAB-481F-96B3-5FBBC64AF056}" mergeInterval="0" personalView="1" maximized="1" xWindow="-8" yWindow="-8" windowWidth="1382" windowHeight="744" activeSheetId="2"/>
    <customWorkbookView name="soetjipto.paula - Personal View" guid="{BA3307EF-1992-4081-8228-C935F09E331F}" mergeInterval="0" personalView="1" maximized="1" xWindow="1" yWindow="1" windowWidth="1366" windowHeight="564" activeSheetId="2" showFormulaBar="0"/>
  </customWorkbookViews>
  <pivotCaches>
    <pivotCache cacheId="65" r:id="rId8"/>
    <pivotCache cacheId="66" r:id="rId9"/>
    <pivotCache cacheId="67" r:id="rId10"/>
  </pivotCaches>
</workbook>
</file>

<file path=xl/calcChain.xml><?xml version="1.0" encoding="utf-8"?>
<calcChain xmlns="http://schemas.openxmlformats.org/spreadsheetml/2006/main">
  <c r="P91" i="2"/>
  <c r="O91"/>
  <c r="N91"/>
  <c r="P90" l="1"/>
  <c r="O90"/>
  <c r="N90"/>
  <c r="N89"/>
  <c r="O89"/>
  <c r="P89"/>
  <c r="P88" l="1"/>
  <c r="O88"/>
  <c r="N88"/>
  <c r="P87" l="1"/>
  <c r="O87"/>
  <c r="N87"/>
  <c r="P86"/>
  <c r="O86"/>
  <c r="N86"/>
  <c r="N85"/>
  <c r="O85"/>
  <c r="P85"/>
  <c r="P84"/>
  <c r="O84"/>
  <c r="N84"/>
  <c r="N83" l="1"/>
  <c r="N82"/>
  <c r="P83"/>
  <c r="O83"/>
  <c r="P82" l="1"/>
  <c r="O82"/>
  <c r="P81" l="1"/>
  <c r="O81"/>
  <c r="N81"/>
  <c r="P80" l="1"/>
  <c r="O80"/>
  <c r="N80"/>
  <c r="P72"/>
  <c r="O72"/>
  <c r="N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71"/>
  <c r="O71"/>
  <c r="P71"/>
  <c r="P70" l="1"/>
  <c r="O70"/>
  <c r="N70"/>
  <c r="P69"/>
  <c r="O69"/>
  <c r="N69"/>
  <c r="P68"/>
  <c r="O68"/>
  <c r="N68"/>
  <c r="P67" l="1"/>
  <c r="O67" l="1"/>
  <c r="N67"/>
  <c r="O66"/>
  <c r="P66"/>
  <c r="N66"/>
  <c r="P65"/>
  <c r="O65"/>
  <c r="N65"/>
  <c r="P64"/>
  <c r="O64"/>
  <c r="N64"/>
  <c r="P63" l="1"/>
  <c r="O63"/>
  <c r="N63"/>
  <c r="P62" l="1"/>
  <c r="O62"/>
  <c r="N62"/>
  <c r="P61" l="1"/>
  <c r="O61"/>
  <c r="N61"/>
  <c r="P60" l="1"/>
  <c r="O60"/>
  <c r="N60"/>
  <c r="P59" l="1"/>
  <c r="O59"/>
  <c r="N59"/>
  <c r="P58"/>
  <c r="O58" l="1"/>
  <c r="N58"/>
  <c r="P57"/>
  <c r="O57"/>
  <c r="N57"/>
  <c r="P56"/>
  <c r="O56"/>
  <c r="N56"/>
  <c r="P55" l="1"/>
  <c r="O55"/>
  <c r="N55"/>
  <c r="P54"/>
  <c r="O54"/>
  <c r="N54"/>
  <c r="P53"/>
  <c r="O53"/>
  <c r="N53"/>
  <c r="P52" l="1"/>
  <c r="O52"/>
  <c r="N52"/>
  <c r="P51" l="1"/>
  <c r="O51"/>
  <c r="N51"/>
  <c r="P50"/>
  <c r="O50"/>
  <c r="N50"/>
  <c r="P49" l="1"/>
  <c r="O49"/>
  <c r="N49"/>
  <c r="P48"/>
  <c r="O48"/>
  <c r="N48"/>
  <c r="P47"/>
  <c r="O47"/>
  <c r="N47"/>
  <c r="P46" l="1"/>
  <c r="O46"/>
  <c r="N46"/>
  <c r="P45"/>
  <c r="O45"/>
  <c r="N45"/>
  <c r="P44"/>
  <c r="O44"/>
  <c r="N44"/>
  <c r="N43"/>
  <c r="N42"/>
  <c r="N41"/>
  <c r="N39"/>
  <c r="N38"/>
  <c r="N37"/>
  <c r="N36"/>
  <c r="N35"/>
  <c r="N34"/>
  <c r="N33"/>
  <c r="N32"/>
  <c r="N31"/>
  <c r="N30"/>
  <c r="N29"/>
  <c r="N28"/>
  <c r="N27"/>
  <c r="N26"/>
  <c r="N25"/>
  <c r="N24"/>
  <c r="N40"/>
  <c r="P43"/>
  <c r="O43"/>
  <c r="P42" l="1"/>
  <c r="O42"/>
  <c r="P41" l="1"/>
  <c r="O41"/>
  <c r="P40" l="1"/>
  <c r="O40"/>
  <c r="P39" l="1"/>
  <c r="O39"/>
  <c r="P38"/>
  <c r="O38"/>
  <c r="P37"/>
  <c r="O37"/>
  <c r="P36"/>
  <c r="O36"/>
  <c r="P34" l="1"/>
  <c r="O34"/>
  <c r="P35" l="1"/>
  <c r="O35"/>
  <c r="P33"/>
  <c r="O33"/>
  <c r="P32"/>
  <c r="O32"/>
  <c r="O31" l="1"/>
  <c r="P31"/>
  <c r="P30"/>
  <c r="O30"/>
  <c r="P29"/>
  <c r="O29"/>
  <c r="P28" l="1"/>
  <c r="O28"/>
  <c r="O27" l="1"/>
  <c r="P27"/>
  <c r="P26"/>
  <c r="O26"/>
  <c r="O24" l="1"/>
  <c r="P25"/>
  <c r="P24"/>
  <c r="O25"/>
  <c r="O23" l="1"/>
  <c r="P22"/>
  <c r="N22"/>
  <c r="N21"/>
  <c r="O21"/>
  <c r="P21"/>
  <c r="P20"/>
  <c r="O20"/>
  <c r="N20"/>
  <c r="P19"/>
  <c r="O19"/>
  <c r="N19"/>
  <c r="P18" l="1"/>
  <c r="O18"/>
  <c r="N18"/>
  <c r="P17" l="1"/>
  <c r="O17" l="1"/>
  <c r="N17"/>
  <c r="P16" l="1"/>
  <c r="O16"/>
  <c r="N16"/>
  <c r="P15" l="1"/>
  <c r="O15"/>
  <c r="N15"/>
  <c r="P14"/>
  <c r="O14"/>
  <c r="N14"/>
  <c r="P13"/>
  <c r="O13"/>
  <c r="N13"/>
  <c r="P12" l="1"/>
  <c r="O12"/>
  <c r="N12"/>
  <c r="P11"/>
  <c r="O11"/>
  <c r="N11"/>
  <c r="P10" l="1"/>
  <c r="O10"/>
  <c r="N10"/>
  <c r="P9" l="1"/>
  <c r="O9"/>
  <c r="N9"/>
  <c r="P8"/>
  <c r="O8"/>
  <c r="N8"/>
  <c r="P7"/>
  <c r="O7"/>
  <c r="N7"/>
  <c r="O6"/>
  <c r="P6"/>
  <c r="N6"/>
  <c r="N5" l="1"/>
  <c r="O5"/>
  <c r="P5"/>
  <c r="N4" l="1"/>
  <c r="O4"/>
  <c r="P4"/>
  <c r="N3"/>
  <c r="O3"/>
  <c r="P3"/>
  <c r="P2" l="1"/>
  <c r="O2"/>
  <c r="N2"/>
  <c r="H10" i="5" l="1"/>
  <c r="F10" i="6" l="1"/>
  <c r="F9"/>
  <c r="F7"/>
  <c r="F6"/>
  <c r="F5"/>
  <c r="F21" i="5"/>
  <c r="E19"/>
  <c r="E21"/>
  <c r="E22" s="1"/>
</calcChain>
</file>

<file path=xl/comments1.xml><?xml version="1.0" encoding="utf-8"?>
<comments xmlns="http://schemas.openxmlformats.org/spreadsheetml/2006/main">
  <authors>
    <author>qc.rtd</author>
  </authors>
  <commentList>
    <comment ref="W22" authorId="0" guid="{A2A53FCF-EA4D-4054-A018-C94D4B53E022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X22" authorId="0" guid="{6C12BFD2-1925-43C6-9C7C-0F54514AE7BB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CBI.01,04,20B
</t>
        </r>
      </text>
    </comment>
    <comment ref="Z22" authorId="0" guid="{872FEA7C-F5DF-4D69-A98D-719DCD295046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CBI.01.04.20B
</t>
        </r>
      </text>
    </comment>
    <comment ref="V23" authorId="0" guid="{A0E562B2-2FD9-4D8F-ACC3-095DDB348D7A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Y23" authorId="0" guid="{85513C5C-ABAA-4B12-B231-FA9AE4162D16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CBI.01.04.20.C
</t>
        </r>
      </text>
    </comment>
    <comment ref="U24" authorId="0" guid="{174A371E-CC91-4899-A3AF-4BCE12D69761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V24" authorId="0" guid="{17EF184D-2DBB-433A-97AA-0F6B878C12FC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Lebih manis, dan kurang acem
</t>
        </r>
      </text>
    </comment>
    <comment ref="F54" authorId="0" guid="{C98A82A7-DEA5-4286-BDBC-81051E3A30A4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17,25-18,5
</t>
        </r>
      </text>
    </comment>
    <comment ref="W74" authorId="0" guid="{A3471107-1EC1-4453-88A0-4AC878ABAB8E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Encer
</t>
        </r>
      </text>
    </comment>
    <comment ref="W79" authorId="0" guid="{13BA5823-4D75-4EC0-BDBB-39DE9635E520}">
      <text>
        <r>
          <rPr>
            <b/>
            <sz val="9"/>
            <color indexed="81"/>
            <rFont val="Tahoma"/>
            <family val="2"/>
          </rPr>
          <t>qc.rtd:</t>
        </r>
        <r>
          <rPr>
            <sz val="9"/>
            <color indexed="81"/>
            <rFont val="Tahoma"/>
            <family val="2"/>
          </rPr>
          <t xml:space="preserve">
Encer
</t>
        </r>
      </text>
    </comment>
  </commentList>
</comments>
</file>

<file path=xl/sharedStrings.xml><?xml version="1.0" encoding="utf-8"?>
<sst xmlns="http://schemas.openxmlformats.org/spreadsheetml/2006/main" count="1072" uniqueCount="541">
  <si>
    <t>No</t>
  </si>
  <si>
    <t>Nama Produk</t>
  </si>
  <si>
    <t>Mesin</t>
  </si>
  <si>
    <t>TS WIP</t>
  </si>
  <si>
    <t>TS FG aw1</t>
  </si>
  <si>
    <t>TS FG aw2</t>
  </si>
  <si>
    <t>TS FG tg1</t>
  </si>
  <si>
    <t>TS FG tg2</t>
  </si>
  <si>
    <t>TS FG ak1</t>
  </si>
  <si>
    <t>TS FG ak2</t>
  </si>
  <si>
    <t>avg aw</t>
  </si>
  <si>
    <t>avg tg</t>
  </si>
  <si>
    <t>avg ak</t>
  </si>
  <si>
    <t>pH aw</t>
  </si>
  <si>
    <t>pH tg</t>
  </si>
  <si>
    <t>pH ak</t>
  </si>
  <si>
    <t>sensory aw</t>
  </si>
  <si>
    <t>sensory tg</t>
  </si>
  <si>
    <t>sensory ak</t>
  </si>
  <si>
    <t>jam filling aw</t>
  </si>
  <si>
    <t>jam filling tg</t>
  </si>
  <si>
    <t>jam filling ak</t>
  </si>
  <si>
    <t>viscos aw 25</t>
  </si>
  <si>
    <t>viscos aw 40</t>
  </si>
  <si>
    <t>viscos tg 25</t>
  </si>
  <si>
    <t>viscos tg 40</t>
  </si>
  <si>
    <t>viscos ak 25</t>
  </si>
  <si>
    <t>viscos ak 40</t>
  </si>
  <si>
    <t>inspektor</t>
  </si>
  <si>
    <t>Tgl Produksi</t>
  </si>
  <si>
    <t>HiLo Active RTD Tiramisu Cake 200 ml</t>
  </si>
  <si>
    <t>HiLo School RTD Vegiberi 200 ml</t>
  </si>
  <si>
    <t>L-Men Hi Protein RTD Chocolate</t>
  </si>
  <si>
    <t xml:space="preserve">HB Yo Mango Carrot </t>
  </si>
  <si>
    <t>HB Yo Banana Berries</t>
  </si>
  <si>
    <t>HB Wholesome Plain</t>
  </si>
  <si>
    <t>HiLo Teen Chocolate</t>
  </si>
  <si>
    <t>HiLo School Chocolate</t>
  </si>
  <si>
    <t>WRP On The Go Chocolate</t>
  </si>
  <si>
    <t>WRP On The Go Strawberri</t>
  </si>
  <si>
    <t>WRP ON The Go Coffee</t>
  </si>
  <si>
    <t>HB Strawberry</t>
  </si>
  <si>
    <t>HB Peach</t>
  </si>
  <si>
    <t>HB Blackcurrant</t>
  </si>
  <si>
    <t>HB Yo Raspberry Pumpkin</t>
  </si>
  <si>
    <t>HB Yo Lychee Spinach</t>
  </si>
  <si>
    <t>HB Greek Classic</t>
  </si>
  <si>
    <t>nama produk</t>
  </si>
  <si>
    <t>spek TS WIP</t>
  </si>
  <si>
    <t>spek TS FG</t>
  </si>
  <si>
    <t>spek pH WIP</t>
  </si>
  <si>
    <t>spek pH FG</t>
  </si>
  <si>
    <t>no</t>
  </si>
  <si>
    <t>16.8 - 17.2</t>
  </si>
  <si>
    <t>&lt;6.6</t>
  </si>
  <si>
    <t>16.5 - 17.5</t>
  </si>
  <si>
    <t>14.7 - 15.1</t>
  </si>
  <si>
    <t>14.4 - 15.4</t>
  </si>
  <si>
    <t>13.5 - 14.5</t>
  </si>
  <si>
    <t>17.5-18.5</t>
  </si>
  <si>
    <t>&lt;6.5</t>
  </si>
  <si>
    <t>&lt;6.3</t>
  </si>
  <si>
    <t>11.8 - 12.2</t>
  </si>
  <si>
    <t>12.0 - 12.4</t>
  </si>
  <si>
    <t>4.20 – 4.25</t>
  </si>
  <si>
    <t>4.15 – 4.30</t>
  </si>
  <si>
    <t>14.5 – 16.0</t>
  </si>
  <si>
    <t>14.7 – 15.2</t>
  </si>
  <si>
    <t>4.35 – 4.40</t>
  </si>
  <si>
    <t>14.5 – 15.3</t>
  </si>
  <si>
    <t>15.05 – 15.5</t>
  </si>
  <si>
    <t>14.0 – 15.3</t>
  </si>
  <si>
    <t>18.0 – 18.5</t>
  </si>
  <si>
    <t>4.35 – 4.50</t>
  </si>
  <si>
    <t>17.5 – 18.0</t>
  </si>
  <si>
    <t>17.5 – 18.5</t>
  </si>
  <si>
    <t>4.25 – 4.35</t>
  </si>
  <si>
    <t>Row Labels</t>
  </si>
  <si>
    <t>(blank)</t>
  </si>
  <si>
    <t>Grand Total</t>
  </si>
  <si>
    <t>(All)</t>
  </si>
  <si>
    <t>Average of TS WIP</t>
  </si>
  <si>
    <t>Values</t>
  </si>
  <si>
    <t>Average of avg aw</t>
  </si>
  <si>
    <t>Average of avg tg</t>
  </si>
  <si>
    <t>Average of avg ak</t>
  </si>
  <si>
    <t>Penurunan TS ST to FG</t>
  </si>
  <si>
    <t>Average of pH aw</t>
  </si>
  <si>
    <t>Average of pH tg</t>
  </si>
  <si>
    <t>Average of pH ak</t>
  </si>
  <si>
    <t>Data FG TS</t>
  </si>
  <si>
    <t>Data FG pH</t>
  </si>
  <si>
    <r>
      <t>RKP (</t>
    </r>
    <r>
      <rPr>
        <b/>
        <sz val="11"/>
        <color theme="1"/>
        <rFont val="Calibri"/>
        <family val="2"/>
      </rPr>
      <t>√)</t>
    </r>
  </si>
  <si>
    <t>Trial (√)</t>
  </si>
  <si>
    <t xml:space="preserve"> isi nama produk sesuai dengan default yg sudah ada</t>
  </si>
  <si>
    <t>isi tgl produksi dengan format (dd/mm/yy)</t>
  </si>
  <si>
    <t>isi nama mesin dengan default yg sudah ada</t>
  </si>
  <si>
    <t>isi checklist trial jika ada trial</t>
  </si>
  <si>
    <t>isi checklist RKP jika produk sudah ada RKP</t>
  </si>
  <si>
    <t>isi TS, pH, Sensory, dan jam filling sesuai dengan fisiknya</t>
  </si>
  <si>
    <t>Ketentuan RKJ:</t>
  </si>
  <si>
    <t>produk out of spek TS, pH, sensory maupun ketiganya. Untuk HB Greek Classic termasuk viscos/tekstur</t>
  </si>
  <si>
    <t>tidak merupakan produk RKP</t>
  </si>
  <si>
    <t>sampel yg diambil awal, tengah, akhir running filling @1pcs</t>
  </si>
  <si>
    <t>TS dilakukan analisa 2x</t>
  </si>
  <si>
    <t>pH dilakukan 1x</t>
  </si>
  <si>
    <t>sensory dibandingkan dengan standar</t>
  </si>
  <si>
    <t>Kode Batch Standar</t>
  </si>
  <si>
    <t>isi TS WIP sesuai dengan hasil analisa</t>
  </si>
  <si>
    <t xml:space="preserve">cutoff RKJ: </t>
  </si>
  <si>
    <t>awal oos</t>
  </si>
  <si>
    <t>RKJ awal-tengah</t>
  </si>
  <si>
    <t>RKJ awal-akhir</t>
  </si>
  <si>
    <t>tengah oos</t>
  </si>
  <si>
    <t>akhir oos</t>
  </si>
  <si>
    <t>RKJ tengah-akhir</t>
  </si>
  <si>
    <t>13/12/17</t>
  </si>
  <si>
    <t>jika ada RKJ langsung dibuat dan diinfokan ke QC Release right away</t>
  </si>
  <si>
    <t>produk TRIAL akan tetap direcord dalam RKJ jika ditemukan hasil yg OOS, diberikan keterangan TRIAL</t>
  </si>
  <si>
    <t>jika sudah masuk RKP karena TS over/under namun da penyimpangan sensori diluar dari kejadian mouthfeel encer tetap di RKJ</t>
  </si>
  <si>
    <t>OK</t>
  </si>
  <si>
    <t>atas</t>
  </si>
  <si>
    <t>bawah</t>
  </si>
  <si>
    <t>std</t>
  </si>
  <si>
    <t>FG AW - WIP</t>
  </si>
  <si>
    <t>FG TG - WP</t>
  </si>
  <si>
    <t>FG AK - WIP</t>
  </si>
  <si>
    <t>pH WIP</t>
  </si>
  <si>
    <t>Irfai</t>
  </si>
  <si>
    <t>17.25 – 18.5</t>
  </si>
  <si>
    <t>15-16</t>
  </si>
  <si>
    <t>A3b</t>
  </si>
  <si>
    <t>22,46,10</t>
  </si>
  <si>
    <t>08,42,54</t>
  </si>
  <si>
    <t>15,33,47</t>
  </si>
  <si>
    <t>100 : 4,61/76,8
50 : 5,59/46,6
12 : 7,85/15,7</t>
  </si>
  <si>
    <t>100 : 4,87/81,1
50 : 5,72/47,7
12 : 8,65/17,3</t>
  </si>
  <si>
    <t>100 : 4,58/76,4
50 : 5,35/44,6
12 : 7,3/14,6</t>
  </si>
  <si>
    <t>21,48,04</t>
  </si>
  <si>
    <t>05,50,01</t>
  </si>
  <si>
    <t>14,28,40</t>
  </si>
  <si>
    <t>100 : 5,61/93,5
50 : 6,48/54,0
12 : 9,40/18,8</t>
  </si>
  <si>
    <t>100 : 5,50/92,7
50 : 6,38/53,2
12 : 9,20/18,4</t>
  </si>
  <si>
    <t>100 : 4,60/76,7
50 : 5,32/44,3
12 : 7,40/14,8</t>
  </si>
  <si>
    <t>21,49,20</t>
  </si>
  <si>
    <t>02,07,31</t>
  </si>
  <si>
    <t>11,49,00</t>
  </si>
  <si>
    <t>100 : EEE
50 : 8,76/73,0
12 : 9,35/18,7</t>
  </si>
  <si>
    <t>100 : EEE
50 : 8,88/74,0
12 : 9,60/19,2</t>
  </si>
  <si>
    <t>100 : EEE
50 : 8,89/74,1
12 : 9,55/19,1</t>
  </si>
  <si>
    <t>HiLo Teen Cokelat</t>
  </si>
  <si>
    <t>19,19,53</t>
  </si>
  <si>
    <t>20,20,16</t>
  </si>
  <si>
    <t>09,11,00</t>
  </si>
  <si>
    <t>Leo - Irfai</t>
  </si>
  <si>
    <t>HB Blackcurrent</t>
  </si>
  <si>
    <t>15,05,09</t>
  </si>
  <si>
    <t>21,48,07</t>
  </si>
  <si>
    <t>02,19,16</t>
  </si>
  <si>
    <t>Agar encer</t>
  </si>
  <si>
    <t>12,6 - 13,67</t>
  </si>
  <si>
    <t>100 : EEE
50 : 11,48/95,70
12 : 12,55/25,1</t>
  </si>
  <si>
    <t>100 : EEE
50 : 10,16/84,7
12 : 11,0/22,0</t>
  </si>
  <si>
    <t>100 : EEE
50 : 10,52/87,7
12 : 10,75/21,5</t>
  </si>
  <si>
    <t>Leo</t>
  </si>
  <si>
    <t>11,19,29</t>
  </si>
  <si>
    <t>16,06,00</t>
  </si>
  <si>
    <t>21,02,58</t>
  </si>
  <si>
    <t>100 : 16,38/27,3
50 :13,44/11,2
12 :13/2,6</t>
  </si>
  <si>
    <t>100 : 15,54/25,9
50 : 14,04/11,7
12 : 13/2,6</t>
  </si>
  <si>
    <t>100 : 15/25
50 :12,84/10,7
12 : 11/2,2</t>
  </si>
  <si>
    <t>Naufal</t>
  </si>
  <si>
    <t>21,08,53</t>
  </si>
  <si>
    <t>23,31,14</t>
  </si>
  <si>
    <t>01,18,28</t>
  </si>
  <si>
    <t>HiLo School Cokelat</t>
  </si>
  <si>
    <t xml:space="preserve">15,45 - </t>
  </si>
  <si>
    <t>100 : 4,84/80,7
50 : 5,72/47,7
12 : 8,00/16,0</t>
  </si>
  <si>
    <t>100 : 4,45/74,1
50 : 5,21/43,4
12 : 6,90/13,8</t>
  </si>
  <si>
    <t>100 : 4,13/68,9
50 : 4,94/41,2
12 : 6,45/12,9</t>
  </si>
  <si>
    <t>03,18,17</t>
  </si>
  <si>
    <t>08,00,46</t>
  </si>
  <si>
    <t>12,29,20</t>
  </si>
  <si>
    <t>Sunarya</t>
  </si>
  <si>
    <t>18,40,32</t>
  </si>
  <si>
    <t>01,51,17</t>
  </si>
  <si>
    <t>07,31,30</t>
  </si>
  <si>
    <t>Hardono</t>
  </si>
  <si>
    <t>100 : 5,63/93,9
50 : 6,16/51,3
12 : 8,95/17,9</t>
  </si>
  <si>
    <t>100 : 5,54/92,3
50 : 5,99/49,9
12 : 8,45/16,9</t>
  </si>
  <si>
    <t>100 : 5,20/86,7
50 : 5,77/48,1
12 : 7,90/15,8</t>
  </si>
  <si>
    <t>TBA</t>
  </si>
  <si>
    <t>13,16,13</t>
  </si>
  <si>
    <t>21,53,13</t>
  </si>
  <si>
    <t>02,13,30</t>
  </si>
  <si>
    <t>100 : 5,07/84,5
50 : 5,87/48,9
12 : 8,00/16,0</t>
  </si>
  <si>
    <t>100 : 4,96/82,6
50 : 5,72/47,7
12 : 7,80/15,6</t>
  </si>
  <si>
    <t>100 : 4,43/73,8
50 : 5,21/43,4
12 : 6,85/13,5</t>
  </si>
  <si>
    <t>HILO TEEN RTD COFFEE TIRAMISU 24PX200ML</t>
  </si>
  <si>
    <t>20,11,54</t>
  </si>
  <si>
    <t>22,15,12</t>
  </si>
  <si>
    <t>00,38,59</t>
  </si>
  <si>
    <t>100 : 3,96/66,0%
50 : 4,34/36,2%
12 : 6,15/12,3%</t>
  </si>
  <si>
    <t>100 : 4,18/69,7%
50 : 4,09/34,1%
12 : 5,80/11,6%</t>
  </si>
  <si>
    <t>100 : 3,65/60,9%
50 : 3,74/31,2%
12 : 5,25/10,5%</t>
  </si>
  <si>
    <t>WRP RTD CHOCOLATE 12Dx400ML</t>
  </si>
  <si>
    <t>08,21,02</t>
  </si>
  <si>
    <t>12,20,02</t>
  </si>
  <si>
    <t>16,07,41</t>
  </si>
  <si>
    <t>100 : EEE
50 : 9,98/83,2
12 : 14,90/29,8</t>
  </si>
  <si>
    <t>100 : EEE
50 : 9,02/75,2
12 : 12,75/25,2</t>
  </si>
  <si>
    <t>100 : EEE
50 : 7,64/63,7
12 : 10,30/20,6</t>
  </si>
  <si>
    <t>A3b &amp; TBA</t>
  </si>
  <si>
    <t>22.16.05</t>
  </si>
  <si>
    <t>00.15.22</t>
  </si>
  <si>
    <t>02.37.06</t>
  </si>
  <si>
    <t>100 : 2.99/49.9%
50 : 3.19/26.6%
12 : 4.15/8.3%</t>
  </si>
  <si>
    <t>100 : 3.27/54.5%
50 : 3.19/26.6%
12 : 4.10/8.2%</t>
  </si>
  <si>
    <t>100 : 2.92/48.6%
50 : 3.24/27.0%
12 : 4.25/8.5%</t>
  </si>
  <si>
    <t>08,12,07</t>
  </si>
  <si>
    <t>09,38,26</t>
  </si>
  <si>
    <t>10,19,47</t>
  </si>
  <si>
    <t>(√)</t>
  </si>
  <si>
    <t>100 : 2,83/47,2
50 : 3,18/26,5
12 : 4,25/8,5</t>
  </si>
  <si>
    <t>100 : 2,77/46,1
50 : 3,02/25,2
12 : 4,25/8,5</t>
  </si>
  <si>
    <t>100 : 2,57/42,9
50 : 3,04/25,3
12 : 4,05/8,1</t>
  </si>
  <si>
    <t>16,40,27</t>
  </si>
  <si>
    <t>18,49,06</t>
  </si>
  <si>
    <t>20,07,31</t>
  </si>
  <si>
    <t>100 : 4,74/79,0
50 : 5,53/46,1
12 : 7,10/14,2</t>
  </si>
  <si>
    <t>100 : 4,58/76,4
50 : 5,23/43,6
12 : 6,50/13,0</t>
  </si>
  <si>
    <t>100 : 4,36/72,6
50 : 4,88/40,7
12 : 6,10/12,2</t>
  </si>
  <si>
    <t>HB YOGURT DRINK LYCHEE SPINACH</t>
  </si>
  <si>
    <t>TPA</t>
  </si>
  <si>
    <t>08,12,54</t>
  </si>
  <si>
    <t>12,06,41</t>
  </si>
  <si>
    <t>100 : E
50 : 9,81/75,1
12 : 9,65/19,3</t>
  </si>
  <si>
    <t>100 : E
50 : 9,29/77,4
12 : 9,65/19,3</t>
  </si>
  <si>
    <t>17,41,27</t>
  </si>
  <si>
    <t>100 : E
50 : 8,66/72,2%
12 : 9,65/19,3</t>
  </si>
  <si>
    <t>A3B</t>
  </si>
  <si>
    <t>23,42,46</t>
  </si>
  <si>
    <t>11,09,26</t>
  </si>
  <si>
    <t>19,03,35</t>
  </si>
  <si>
    <t>100 : EEE
50 : 7,87/65,6
12 : 11,85/23,7</t>
  </si>
  <si>
    <t>100 : EEE
50 : 8,30/69,2
12 : 12,25/24,5</t>
  </si>
  <si>
    <t>100 : EEE
50 : 7,39/61,6
12 : 10,65/21,3</t>
  </si>
  <si>
    <t>4,,22</t>
  </si>
  <si>
    <t>01,52,15</t>
  </si>
  <si>
    <t>05,39,32</t>
  </si>
  <si>
    <t>11,54,13</t>
  </si>
  <si>
    <t>01,38,46</t>
  </si>
  <si>
    <t>06,02,22</t>
  </si>
  <si>
    <t>10,12,41</t>
  </si>
  <si>
    <t>100 : 838,8/69,9
50 : 1270/52,9
12 : 3010/30,1</t>
  </si>
  <si>
    <t>100 : 730,8/60,9
50 : 1121/46,7
12 : 2580/25,8</t>
  </si>
  <si>
    <t>100 : EEE
50 : 2148/89,5
12 : 4760/47,6</t>
  </si>
  <si>
    <t>100 : 4,28/71,4
50 : 5,04/42,0
12 : 6,35/12,7</t>
  </si>
  <si>
    <t>100 : 4,40/73,3
50 : 4,90/41,0
12 : 6,20/12,4</t>
  </si>
  <si>
    <t>100 : 4,19/69,8
50 : 4,62/38,5
12 : 5,65/11,3</t>
  </si>
  <si>
    <t>16,32,43</t>
  </si>
  <si>
    <t>19,35,41</t>
  </si>
  <si>
    <t>22,45,22</t>
  </si>
  <si>
    <t>100 : 770,4/88%
50 : 1164/48,5%
12 : 2690/26,9%</t>
  </si>
  <si>
    <t>100 : 613,2/51,1%
50 : 904,8/37,7%
12 : 2180/21,8%</t>
  </si>
  <si>
    <t>100 : 1050/87,5%
50 : 1644/68,5%
12 : 3760/37,6%</t>
  </si>
  <si>
    <t>HB YOGURT DRINK STRAWBERRY 24PX200ML</t>
  </si>
  <si>
    <t>13,05 / 13,2 / 13,5</t>
  </si>
  <si>
    <t>-</t>
  </si>
  <si>
    <t>04,56,45</t>
  </si>
  <si>
    <t>13,56,53</t>
  </si>
  <si>
    <t>00,23,40</t>
  </si>
  <si>
    <t>100 : EEEE
50 : 8,18/68,2
12 : 8,65/17,3</t>
  </si>
  <si>
    <t>100 : EEEE
50 : 9,23/76,9
12 : 9,80/19,6</t>
  </si>
  <si>
    <t>100 : EEEE
50 : 10,07/83,9
12 : 10,75/21,5</t>
  </si>
  <si>
    <t>15,24,39</t>
  </si>
  <si>
    <t>19,34,13</t>
  </si>
  <si>
    <t>01,29,09</t>
  </si>
  <si>
    <t>60 : 5,28/52,8</t>
  </si>
  <si>
    <t>60 : 4,62/46,2</t>
  </si>
  <si>
    <t>18,21,38</t>
  </si>
  <si>
    <t>20,20,02</t>
  </si>
  <si>
    <t>22,47,47</t>
  </si>
  <si>
    <t>60 : 4,03/40,3</t>
  </si>
  <si>
    <t>60 : 3,91/39,1</t>
  </si>
  <si>
    <t>60 : 3,64/36,4</t>
  </si>
  <si>
    <t>12,46,47</t>
  </si>
  <si>
    <t>17,16,04</t>
  </si>
  <si>
    <t>21,40,53</t>
  </si>
  <si>
    <t>5,06/84,3</t>
  </si>
  <si>
    <t>4,44/74,0</t>
  </si>
  <si>
    <t>4,88/81,4</t>
  </si>
  <si>
    <t>03,00,11</t>
  </si>
  <si>
    <t>17,31,54</t>
  </si>
  <si>
    <t>23,33,29</t>
  </si>
  <si>
    <t>100: 764,4/63,7</t>
  </si>
  <si>
    <t>100 : 718,8/59,9</t>
  </si>
  <si>
    <t>12 : 6210/62,1</t>
  </si>
  <si>
    <t>Bayu</t>
  </si>
  <si>
    <t>13,33,39</t>
  </si>
  <si>
    <t>18,57,22</t>
  </si>
  <si>
    <t>07,59,27</t>
  </si>
  <si>
    <t>6,25/76,3</t>
  </si>
  <si>
    <t>4,32/65,0</t>
  </si>
  <si>
    <t>4,66/71,4</t>
  </si>
  <si>
    <t>08,07,31</t>
  </si>
  <si>
    <t>12,53,00</t>
  </si>
  <si>
    <t>16,22,14</t>
  </si>
  <si>
    <t>778,0/39,9</t>
  </si>
  <si>
    <t>730,0/36,5</t>
  </si>
  <si>
    <t>1438/71,9</t>
  </si>
  <si>
    <t>13,42,58</t>
  </si>
  <si>
    <t>17,27,47</t>
  </si>
  <si>
    <t>21,41,35</t>
  </si>
  <si>
    <t>5,34/44,5</t>
  </si>
  <si>
    <t>5,46/45,5</t>
  </si>
  <si>
    <t>5,15/42,9</t>
  </si>
  <si>
    <t>Hilo School Vegiberi</t>
  </si>
  <si>
    <t>21,56,50</t>
  </si>
  <si>
    <t>01,42,00</t>
  </si>
  <si>
    <t>07,06,36</t>
  </si>
  <si>
    <t>Leo - sunarya</t>
  </si>
  <si>
    <t>03,09,55</t>
  </si>
  <si>
    <t>05,00,01</t>
  </si>
  <si>
    <t>07,40,19</t>
  </si>
  <si>
    <t>60 : 11,04</t>
  </si>
  <si>
    <t>60 : 11,87</t>
  </si>
  <si>
    <t>60 : 11,16</t>
  </si>
  <si>
    <t>60 : 5,36</t>
  </si>
  <si>
    <t>60 : 3,25</t>
  </si>
  <si>
    <t>60 : 4,08</t>
  </si>
  <si>
    <t>23,22,01</t>
  </si>
  <si>
    <t>03,20,01</t>
  </si>
  <si>
    <t>06,08,48</t>
  </si>
  <si>
    <t>iRFAI</t>
  </si>
  <si>
    <t>12,17,00</t>
  </si>
  <si>
    <t>16,20,50</t>
  </si>
  <si>
    <t>20,11,19</t>
  </si>
  <si>
    <t>60: 5,26</t>
  </si>
  <si>
    <t>60: 4,82</t>
  </si>
  <si>
    <t>60: 4,90</t>
  </si>
  <si>
    <t>HB YO BBB</t>
  </si>
  <si>
    <t>15,56,35</t>
  </si>
  <si>
    <t>16,43,33</t>
  </si>
  <si>
    <t>17,33,56</t>
  </si>
  <si>
    <t>16,48,16</t>
  </si>
  <si>
    <t>20,01,07</t>
  </si>
  <si>
    <t>01,47,41</t>
  </si>
  <si>
    <t>WRP Coklat</t>
  </si>
  <si>
    <t>15,12,04</t>
  </si>
  <si>
    <t>16,58,29</t>
  </si>
  <si>
    <t>19,59,00</t>
  </si>
  <si>
    <t>04,45,53</t>
  </si>
  <si>
    <t>09,21,42</t>
  </si>
  <si>
    <t>13,44,27</t>
  </si>
  <si>
    <t>21,25,38</t>
  </si>
  <si>
    <t>00,32,15</t>
  </si>
  <si>
    <t>08,10,53</t>
  </si>
  <si>
    <t>08,52,55</t>
  </si>
  <si>
    <t>11,55,01</t>
  </si>
  <si>
    <t>13,23,32</t>
  </si>
  <si>
    <t>19,21,09</t>
  </si>
  <si>
    <t>22,09,40</t>
  </si>
  <si>
    <t>01,37,46</t>
  </si>
  <si>
    <t>EEE</t>
  </si>
  <si>
    <t>03,35,33</t>
  </si>
  <si>
    <t>09,14,51</t>
  </si>
  <si>
    <t>13,32,21</t>
  </si>
  <si>
    <t>HB YO-KIDS STRAWBERRY - EXPORT 24PX180ML</t>
  </si>
  <si>
    <t>HB YOGURT DAILY DRINK STRAWBERRY - EXPORT 24PX180ML</t>
  </si>
  <si>
    <t>20,10,33</t>
  </si>
  <si>
    <t>21,00,00</t>
  </si>
  <si>
    <t>22,04,18</t>
  </si>
  <si>
    <t>00,20,17</t>
  </si>
  <si>
    <t>01,20,00</t>
  </si>
  <si>
    <t>02,35,44</t>
  </si>
  <si>
    <t>05,09,58</t>
  </si>
  <si>
    <t>06,10,04</t>
  </si>
  <si>
    <t>07,05,07</t>
  </si>
  <si>
    <t>12,78/12,81</t>
  </si>
  <si>
    <t>12,51/13,00</t>
  </si>
  <si>
    <t>13,20/14,28</t>
  </si>
  <si>
    <t>√</t>
  </si>
  <si>
    <t>HB YO-KIDS APPLE - EXPORT 24PX180ML</t>
  </si>
  <si>
    <t>13,32,22</t>
  </si>
  <si>
    <t>18,48,25</t>
  </si>
  <si>
    <t>20,00,37</t>
  </si>
  <si>
    <t>HB YOGURT DRINK BLACKCURRANT 24PX200ML</t>
  </si>
  <si>
    <t>12,34,19</t>
  </si>
  <si>
    <t>18,29,37</t>
  </si>
  <si>
    <t>00,01,03</t>
  </si>
  <si>
    <t>23,56,58</t>
  </si>
  <si>
    <t>05,50,48</t>
  </si>
  <si>
    <t>11,01,23</t>
  </si>
  <si>
    <t>WRP Strawberry</t>
  </si>
  <si>
    <t>18,32,11</t>
  </si>
  <si>
    <t>23,05,15</t>
  </si>
  <si>
    <t>00,25,26</t>
  </si>
  <si>
    <t>16,30,40</t>
  </si>
  <si>
    <t>20,30,01</t>
  </si>
  <si>
    <t>04,32,09</t>
  </si>
  <si>
    <t>06,09,13</t>
  </si>
  <si>
    <t>08,27,35</t>
  </si>
  <si>
    <t>10,15,27</t>
  </si>
  <si>
    <t>11,44,15</t>
  </si>
  <si>
    <t>14,45,01</t>
  </si>
  <si>
    <t>18,31,35</t>
  </si>
  <si>
    <t>HB Mango Carrot</t>
  </si>
  <si>
    <t>Kurang manis</t>
  </si>
  <si>
    <t>Agak kurang manis</t>
  </si>
  <si>
    <t>19,57,27</t>
  </si>
  <si>
    <t>21,56,53</t>
  </si>
  <si>
    <t>22,16,55</t>
  </si>
  <si>
    <t>16,50,30</t>
  </si>
  <si>
    <t>20,39,32</t>
  </si>
  <si>
    <t>23,14,42</t>
  </si>
  <si>
    <t>HB YO KIDS BANANA BERRIES BROCCOLI 24PX200ML</t>
  </si>
  <si>
    <t>05,46,30</t>
  </si>
  <si>
    <t>06,49,36</t>
  </si>
  <si>
    <t>07,51,34</t>
  </si>
  <si>
    <t>13,46,26</t>
  </si>
  <si>
    <t>22,45,01</t>
  </si>
  <si>
    <t>07,4,38</t>
  </si>
  <si>
    <t>21,20,13</t>
  </si>
  <si>
    <t>02,27,42</t>
  </si>
  <si>
    <t>09,37,04</t>
  </si>
  <si>
    <t>13,25,52</t>
  </si>
  <si>
    <t>20,25,02</t>
  </si>
  <si>
    <t>23,48,11</t>
  </si>
  <si>
    <t>WRP On The Go Original</t>
  </si>
  <si>
    <t>14,47,12</t>
  </si>
  <si>
    <t>16,05,26</t>
  </si>
  <si>
    <t>17,43,52</t>
  </si>
  <si>
    <t>14,39,08</t>
  </si>
  <si>
    <t>19,40,12</t>
  </si>
  <si>
    <t>00,12,20</t>
  </si>
  <si>
    <t>07,18,25</t>
  </si>
  <si>
    <t>19,15,11</t>
  </si>
  <si>
    <t>21,20,09</t>
  </si>
  <si>
    <t>TBA/A3B</t>
  </si>
  <si>
    <t>03,09,01</t>
  </si>
  <si>
    <t>05,46,47</t>
  </si>
  <si>
    <t>07,17,01</t>
  </si>
  <si>
    <t>14,07,00</t>
  </si>
  <si>
    <t>17,17,21</t>
  </si>
  <si>
    <t>20,13,01</t>
  </si>
  <si>
    <t>Hardono-Leo</t>
  </si>
  <si>
    <t>01.37.12</t>
  </si>
  <si>
    <t>03.26.12</t>
  </si>
  <si>
    <t>06.22.17</t>
  </si>
  <si>
    <t>09,43,02</t>
  </si>
  <si>
    <t>12,27,22</t>
  </si>
  <si>
    <t>15,54,16</t>
  </si>
  <si>
    <t>2062/85,9</t>
  </si>
  <si>
    <t>1922/80,1</t>
  </si>
  <si>
    <t>9390/93,9</t>
  </si>
  <si>
    <t>HiLo Teen Tiramisu</t>
  </si>
  <si>
    <t>13,07,44</t>
  </si>
  <si>
    <t>23,16,26</t>
  </si>
  <si>
    <t>09,50,54</t>
  </si>
  <si>
    <t>Leo - Fai</t>
  </si>
  <si>
    <t>06,57,46</t>
  </si>
  <si>
    <t>18,10,52</t>
  </si>
  <si>
    <t>14,25,53</t>
  </si>
  <si>
    <t>00,18,19</t>
  </si>
  <si>
    <t>04,31,28</t>
  </si>
  <si>
    <t>09,13,37</t>
  </si>
  <si>
    <t>06,27,14</t>
  </si>
  <si>
    <t>11,23,06</t>
  </si>
  <si>
    <t>14,12,01</t>
  </si>
  <si>
    <t>HB YO-KIDS WHOLESOME ORIGINAL - EXPORT 24PX180M</t>
  </si>
  <si>
    <t>HB YO KIDS MANGO CARROT 24PX200ML</t>
  </si>
  <si>
    <t>04,30,42</t>
  </si>
  <si>
    <t>05,53,37</t>
  </si>
  <si>
    <t>07,42,52</t>
  </si>
  <si>
    <t>HB YOGURT DRINK WHOLESOME GUNDAM 24PX200ML</t>
  </si>
  <si>
    <t>20,34,01</t>
  </si>
  <si>
    <t>04,07,17</t>
  </si>
  <si>
    <t>10,08,10</t>
  </si>
  <si>
    <t>18,23,42</t>
  </si>
  <si>
    <t>20,25,01</t>
  </si>
  <si>
    <t>22,34,15</t>
  </si>
  <si>
    <t>Irfa'i</t>
  </si>
  <si>
    <t>#OK</t>
  </si>
  <si>
    <t>13,59,13</t>
  </si>
  <si>
    <t>15,54,28</t>
  </si>
  <si>
    <t>17,15,10</t>
  </si>
  <si>
    <t xml:space="preserve">Hilo Teen Coklat </t>
  </si>
  <si>
    <t>20,40,18</t>
  </si>
  <si>
    <t>00,06,52</t>
  </si>
  <si>
    <t>01,41,59</t>
  </si>
  <si>
    <t>12,45,01</t>
  </si>
  <si>
    <t>15,40,48</t>
  </si>
  <si>
    <t>20,00,01</t>
  </si>
  <si>
    <t>23,43,47</t>
  </si>
  <si>
    <t>03,09,41</t>
  </si>
  <si>
    <t>04,50,48</t>
  </si>
  <si>
    <t>HB YOGURT DRINK STRAWBERRY 24PX200ML (RUBY)</t>
  </si>
  <si>
    <t>23,48,37</t>
  </si>
  <si>
    <t>03,33,26</t>
  </si>
  <si>
    <t>05,58,45</t>
  </si>
  <si>
    <t>23,44,27</t>
  </si>
  <si>
    <t>00,47,29</t>
  </si>
  <si>
    <t>01,40,13</t>
  </si>
  <si>
    <t>02,22,23</t>
  </si>
  <si>
    <t>10,02,09</t>
  </si>
  <si>
    <t>16,14,47</t>
  </si>
  <si>
    <t>21,03,33</t>
  </si>
  <si>
    <t>00,13,30</t>
  </si>
  <si>
    <t>03,26,21</t>
  </si>
  <si>
    <t>08,40,06</t>
  </si>
  <si>
    <t>14,55,23</t>
  </si>
  <si>
    <t>20,27,06</t>
  </si>
  <si>
    <t>22,00,07</t>
  </si>
  <si>
    <t>00,16,29</t>
  </si>
  <si>
    <t>HB YOGURT DRINK PEACH 24PX200ML</t>
  </si>
  <si>
    <t>12,57,59</t>
  </si>
  <si>
    <t>16,36,09</t>
  </si>
  <si>
    <t>18,51,50</t>
  </si>
  <si>
    <t>Hilo Taro</t>
  </si>
  <si>
    <t>15,29,56</t>
  </si>
  <si>
    <t>18,11,18</t>
  </si>
  <si>
    <t>20,51,08</t>
  </si>
  <si>
    <t>03,27,39</t>
  </si>
  <si>
    <t>10,30,37</t>
  </si>
  <si>
    <t>12,30,49</t>
  </si>
  <si>
    <t>19,24,38</t>
  </si>
  <si>
    <t>01,46,38</t>
  </si>
  <si>
    <t>06,20,56</t>
  </si>
  <si>
    <t>03,45,29</t>
  </si>
  <si>
    <t>07,08,48</t>
  </si>
  <si>
    <t>09,51,26</t>
  </si>
  <si>
    <t>23,53,14</t>
  </si>
  <si>
    <t>00,55,01</t>
  </si>
  <si>
    <t>01,31,17</t>
  </si>
  <si>
    <t>15,25,35</t>
  </si>
  <si>
    <t>16,25,02</t>
  </si>
  <si>
    <t>17,24,56</t>
  </si>
  <si>
    <t>15,52,35</t>
  </si>
  <si>
    <t>00,06,17</t>
  </si>
  <si>
    <t>09,51,53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</si>
</sst>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0" xfId="0" applyFill="1"/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11" borderId="0" xfId="0" applyFont="1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12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16" fontId="0" fillId="6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/>
    </xf>
    <xf numFmtId="47" fontId="0" fillId="9" borderId="1" xfId="0" quotePrefix="1" applyNumberFormat="1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left"/>
    </xf>
    <xf numFmtId="16" fontId="0" fillId="6" borderId="2" xfId="0" applyNumberFormat="1" applyFill="1" applyBorder="1" applyAlignment="1">
      <alignment horizontal="center" vertical="center"/>
    </xf>
    <xf numFmtId="16" fontId="0" fillId="6" borderId="9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Normal 4 11 3" xfId="1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fS-AD-01\info_MNFSentul$\01-%20Mampu%20Telusur\11-RTD%20Online\01.%20Data%20Proses%20Terintegrasi\08.%20FG\2017\00.%20Filling%20PRC%20-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lling PRC-YDT"/>
      <sheetName val="Review TS"/>
      <sheetName val="kode"/>
      <sheetName val="Sheet1"/>
      <sheetName val="Sheet2"/>
      <sheetName val="Sheet3"/>
    </sheetNames>
    <sheetDataSet>
      <sheetData sheetId="0"/>
      <sheetData sheetId="1"/>
      <sheetData sheetId="2">
        <row r="4">
          <cell r="F4" t="str">
            <v>HiLo RTD Chocolate</v>
          </cell>
        </row>
        <row r="5">
          <cell r="F5" t="str">
            <v>HiLo Active RTD Tiramisu Cake 200 ml</v>
          </cell>
        </row>
        <row r="6">
          <cell r="F6" t="str">
            <v>HiLo School RTD Vegiberi 200 ml</v>
          </cell>
        </row>
        <row r="7">
          <cell r="F7" t="str">
            <v>WRP RTD Chocolate</v>
          </cell>
        </row>
        <row r="8">
          <cell r="F8" t="str">
            <v>WRP Strawberri</v>
          </cell>
        </row>
        <row r="9">
          <cell r="F9" t="str">
            <v>WRP Kopi</v>
          </cell>
        </row>
        <row r="10">
          <cell r="F10" t="str">
            <v>L-Men Hi Protein RTD Chocolate</v>
          </cell>
        </row>
        <row r="11">
          <cell r="F11" t="str">
            <v>L-Men Hi Protein RTD Coffee</v>
          </cell>
        </row>
        <row r="12">
          <cell r="F12" t="str">
            <v>NS RTD Frut Latte Kiwi</v>
          </cell>
        </row>
        <row r="13">
          <cell r="F13" t="str">
            <v>Yobase Low Fat</v>
          </cell>
        </row>
        <row r="14">
          <cell r="F14" t="str">
            <v>Yobase Non Fat</v>
          </cell>
        </row>
        <row r="15">
          <cell r="F15" t="str">
            <v>HB Yogurt Strawberry</v>
          </cell>
        </row>
        <row r="16">
          <cell r="F16" t="str">
            <v>HB Yogurt Peach</v>
          </cell>
        </row>
        <row r="17">
          <cell r="F17" t="str">
            <v>HB Yogurt Blackcurrant</v>
          </cell>
        </row>
        <row r="18">
          <cell r="F18" t="str">
            <v xml:space="preserve">HB Yo Mango Carrot </v>
          </cell>
        </row>
        <row r="19">
          <cell r="F19" t="str">
            <v>HB Yo Banana Berries</v>
          </cell>
        </row>
        <row r="20">
          <cell r="F20" t="str">
            <v>HB Wholesome Plain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lease.qc" refreshedDate="43083.609511458337" createdVersion="3" refreshedVersion="3" minRefreshableVersion="3" recordCount="32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lease.qc" refreshedDate="43083.609511805553" createdVersion="3" refreshedVersion="3" minRefreshableVersion="3" recordCount="133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lease.qc" refreshedDate="43083.609511921299" createdVersion="3" refreshedVersion="3" minRefreshableVersion="3" recordCount="134">
  <cacheSource type="worksheet">
    <worksheetSource ref="A1:AH1" sheet="Data"/>
  </cacheSource>
  <cacheFields count="33">
    <cacheField name="No" numFmtId="0">
      <sharedItems containsString="0" containsBlank="1" containsNumber="1" containsInteger="1" minValue="1" maxValue="26"/>
    </cacheField>
    <cacheField name="Nama Produk" numFmtId="0">
      <sharedItems containsBlank="1" count="6">
        <s v="HB Greek Classic"/>
        <s v="HiLo School RTD Vegiberi 200 ml"/>
        <s v="WRP ON The Go Coffee"/>
        <s v="HB Strawberry"/>
        <s v="HB Yo Lychee Spinach"/>
        <m/>
      </sharedItems>
    </cacheField>
    <cacheField name="Tgl Produksi" numFmtId="0">
      <sharedItems containsDate="1" containsBlank="1" containsMixedTypes="1" minDate="2017-08-12T00:00:00" maxDate="2017-12-14T00:00:00" count="8">
        <d v="2017-08-12T00:00:00"/>
        <d v="2017-11-12T00:00:00"/>
        <d v="2017-12-12T00:00:00"/>
        <s v="13/12/17"/>
        <m/>
        <d v="2017-12-08T00:00:00" u="1"/>
        <d v="2017-12-13T00:00:00" u="1"/>
        <d v="2017-12-11T00:00:00" u="1"/>
      </sharedItems>
    </cacheField>
    <cacheField name="Mesin" numFmtId="0">
      <sharedItems containsBlank="1"/>
    </cacheField>
    <cacheField name="TS WIP" numFmtId="0">
      <sharedItems containsString="0" containsBlank="1" containsNumber="1" minValue="14.4" maxValue="18.72"/>
    </cacheField>
    <cacheField name="Trial (√)" numFmtId="0">
      <sharedItems containsBlank="1"/>
    </cacheField>
    <cacheField name="RKP (√)" numFmtId="0">
      <sharedItems containsBlank="1"/>
    </cacheField>
    <cacheField name="TS FG aw1" numFmtId="0">
      <sharedItems containsString="0" containsBlank="1" containsNumber="1" minValue="14.12" maxValue="18.59"/>
    </cacheField>
    <cacheField name="TS FG aw2" numFmtId="0">
      <sharedItems containsString="0" containsBlank="1" containsNumber="1" minValue="14.1" maxValue="18.555"/>
    </cacheField>
    <cacheField name="TS FG tg1" numFmtId="0">
      <sharedItems containsString="0" containsBlank="1" containsNumber="1" minValue="14.28" maxValue="18.655000000000001"/>
    </cacheField>
    <cacheField name="TS FG tg2" numFmtId="0">
      <sharedItems containsString="0" containsBlank="1" containsNumber="1" minValue="14.14" maxValue="18.645"/>
    </cacheField>
    <cacheField name="TS FG ak1" numFmtId="0">
      <sharedItems containsString="0" containsBlank="1" containsNumber="1" minValue="14.17" maxValue="18.43"/>
    </cacheField>
    <cacheField name="TS FG ak2" numFmtId="0">
      <sharedItems containsString="0" containsBlank="1" containsNumber="1" minValue="14.13" maxValue="18.45"/>
    </cacheField>
    <cacheField name="avg aw" numFmtId="0">
      <sharedItems containsBlank="1" containsMixedTypes="1" containsNumber="1" minValue="14.120000000000001" maxValue="18.572499999999998"/>
    </cacheField>
    <cacheField name="avg tg" numFmtId="0">
      <sharedItems containsBlank="1" containsMixedTypes="1" containsNumber="1" minValue="14.21" maxValue="18.649999999999999"/>
    </cacheField>
    <cacheField name="avg ak" numFmtId="0">
      <sharedItems containsBlank="1" containsMixedTypes="1" containsNumber="1" minValue="14.15" maxValue="18.439999999999998"/>
    </cacheField>
    <cacheField name="pH aw" numFmtId="0">
      <sharedItems containsString="0" containsBlank="1" containsNumber="1" minValue="4.17" maxValue="6.68"/>
    </cacheField>
    <cacheField name="pH tg" numFmtId="0">
      <sharedItems containsString="0" containsBlank="1" containsNumber="1" minValue="4.18" maxValue="6.7"/>
    </cacheField>
    <cacheField name="pH ak" numFmtId="0">
      <sharedItems containsString="0" containsBlank="1" containsNumber="1" minValue="4.18" maxValue="6.71"/>
    </cacheField>
    <cacheField name="sensory aw" numFmtId="0">
      <sharedItems containsBlank="1"/>
    </cacheField>
    <cacheField name="sensory tg" numFmtId="0">
      <sharedItems containsBlank="1"/>
    </cacheField>
    <cacheField name="sensory ak" numFmtId="0">
      <sharedItems containsBlank="1"/>
    </cacheField>
    <cacheField name="jam filling aw" numFmtId="0">
      <sharedItems containsBlank="1"/>
    </cacheField>
    <cacheField name="jam filling tg" numFmtId="0">
      <sharedItems containsBlank="1"/>
    </cacheField>
    <cacheField name="jam filling ak" numFmtId="0">
      <sharedItems containsBlank="1"/>
    </cacheField>
    <cacheField name="Kode Batch Standar" numFmtId="0">
      <sharedItems containsNonDate="0" containsString="0" containsBlank="1"/>
    </cacheField>
    <cacheField name="viscos aw 25" numFmtId="0">
      <sharedItems containsNonDate="0" containsString="0" containsBlank="1"/>
    </cacheField>
    <cacheField name="viscos aw 40" numFmtId="0">
      <sharedItems containsNonDate="0" containsString="0" containsBlank="1"/>
    </cacheField>
    <cacheField name="viscos tg 25" numFmtId="0">
      <sharedItems containsNonDate="0" containsString="0" containsBlank="1"/>
    </cacheField>
    <cacheField name="viscos tg 40" numFmtId="0">
      <sharedItems containsNonDate="0" containsString="0" containsBlank="1"/>
    </cacheField>
    <cacheField name="viscos ak 25" numFmtId="0">
      <sharedItems containsNonDate="0" containsString="0" containsBlank="1"/>
    </cacheField>
    <cacheField name="viscos ak 40" numFmtId="0">
      <sharedItems containsNonDate="0" containsString="0" containsBlank="1"/>
    </cacheField>
    <cacheField name="inspek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n v="1"/>
    <x v="0"/>
    <x v="0"/>
    <s v="TPA"/>
    <n v="14.78"/>
    <s v="√"/>
    <m/>
    <n v="14.25"/>
    <n v="14.3"/>
    <n v="14.595000000000001"/>
    <n v="14.455"/>
    <n v="14.71"/>
    <n v="14.67"/>
    <n v="14.275"/>
    <n v="14.525"/>
    <n v="14.690000000000001"/>
    <n v="4.17"/>
    <n v="4.18"/>
    <n v="4.18"/>
    <s v="ok"/>
    <s v="ok"/>
    <s v="ok"/>
    <s v="22,28,27"/>
    <s v="00,34,35"/>
    <s v="22,53,08"/>
    <m/>
    <m/>
    <m/>
    <m/>
    <m/>
    <m/>
    <m/>
    <s v="Hardono"/>
  </r>
  <r>
    <n v="2"/>
    <x v="1"/>
    <x v="1"/>
    <s v="A3B"/>
    <n v="14.4"/>
    <m/>
    <m/>
    <n v="14.12"/>
    <n v="14.13"/>
    <n v="14.38"/>
    <n v="14.39"/>
    <n v="14.23"/>
    <n v="14.18"/>
    <n v="14.125"/>
    <n v="14.385000000000002"/>
    <n v="14.205"/>
    <n v="6.68"/>
    <n v="6.67"/>
    <n v="6.71"/>
    <s v="ok"/>
    <s v="ok"/>
    <s v="ok"/>
    <s v="19,12,34"/>
    <s v="22,07,16"/>
    <s v="00,03,28"/>
    <m/>
    <m/>
    <m/>
    <m/>
    <m/>
    <m/>
    <m/>
    <s v="Leo"/>
  </r>
  <r>
    <n v="3"/>
    <x v="1"/>
    <x v="1"/>
    <s v="TBA19"/>
    <n v="14.4"/>
    <m/>
    <m/>
    <n v="14.14"/>
    <n v="14.1"/>
    <n v="14.28"/>
    <n v="14.14"/>
    <n v="14.17"/>
    <n v="14.13"/>
    <n v="14.120000000000001"/>
    <n v="14.21"/>
    <n v="14.15"/>
    <n v="6.64"/>
    <n v="6.7"/>
    <n v="6.71"/>
    <s v="ok"/>
    <s v="ok"/>
    <s v="ok"/>
    <s v="22,30,16"/>
    <s v="23,42,49"/>
    <s v="00,26,26"/>
    <m/>
    <m/>
    <m/>
    <m/>
    <m/>
    <m/>
    <m/>
    <m/>
  </r>
  <r>
    <n v="4"/>
    <x v="2"/>
    <x v="2"/>
    <s v="TBA19"/>
    <n v="18.72"/>
    <m/>
    <s v="√"/>
    <n v="18.59"/>
    <n v="18.555"/>
    <n v="18.655000000000001"/>
    <n v="18.645"/>
    <n v="18.43"/>
    <n v="18.45"/>
    <n v="18.572499999999998"/>
    <n v="18.649999999999999"/>
    <n v="18.439999999999998"/>
    <n v="6.45"/>
    <n v="6.42"/>
    <n v="6.39"/>
    <s v="ok"/>
    <s v="ok"/>
    <s v="ok"/>
    <s v="08,30,46"/>
    <s v="10,36,30"/>
    <s v="12,31,56"/>
    <m/>
    <m/>
    <m/>
    <m/>
    <m/>
    <m/>
    <m/>
    <s v="Leo"/>
  </r>
  <r>
    <n v="5"/>
    <x v="3"/>
    <x v="2"/>
    <s v="A3B"/>
    <n v="15.51"/>
    <m/>
    <s v="√"/>
    <n v="15.09"/>
    <n v="15.08"/>
    <n v="15.385"/>
    <n v="15.46"/>
    <n v="15.6"/>
    <n v="15.63"/>
    <n v="15.085000000000001"/>
    <n v="15.422499999999999"/>
    <n v="15.615"/>
    <n v="4.43"/>
    <n v="4.42"/>
    <n v="4.42"/>
    <s v="ok"/>
    <s v="ok"/>
    <s v="ok"/>
    <s v="02,30,36"/>
    <s v="08,23,40"/>
    <s v="12,31,55"/>
    <m/>
    <m/>
    <m/>
    <m/>
    <m/>
    <m/>
    <m/>
    <m/>
  </r>
  <r>
    <n v="6"/>
    <x v="4"/>
    <x v="3"/>
    <s v="TPA"/>
    <n v="18.47"/>
    <m/>
    <m/>
    <n v="17.66"/>
    <n v="17.649999999999999"/>
    <n v="17.559999999999999"/>
    <n v="17.66"/>
    <n v="17.27"/>
    <n v="17.14"/>
    <n v="17.655000000000001"/>
    <n v="17.61"/>
    <n v="17.204999999999998"/>
    <n v="4.41"/>
    <n v="4.4000000000000004"/>
    <n v="4.43"/>
    <s v="ok"/>
    <s v="ok"/>
    <s v="ok"/>
    <s v="13,12,18"/>
    <s v="08,30,xx"/>
    <s v="11,06,40"/>
    <m/>
    <m/>
    <m/>
    <m/>
    <m/>
    <m/>
    <m/>
    <s v="Leo"/>
  </r>
  <r>
    <n v="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7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8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19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0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1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2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3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4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5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n v="26"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e v="#DIV/0!"/>
    <e v="#DIV/0!"/>
    <e v="#DIV/0!"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5:D28" firstHeaderRow="1" firstDataRow="2" firstDataCol="1" rowPageCount="1" colPageCount="1"/>
  <pivotFields count="33">
    <pivotField showAll="0"/>
    <pivotField axis="axisPage" multipleItemSelectionAllowed="1" showAll="0">
      <items count="7">
        <item h="1" x="0"/>
        <item h="1" x="3"/>
        <item h="1" x="4"/>
        <item x="1"/>
        <item h="1" x="2"/>
        <item h="1" x="5"/>
        <item t="default"/>
      </items>
    </pivotField>
    <pivotField axis="axisRow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pH aw" fld="16" subtotal="average" baseField="0" baseItem="0"/>
    <dataField name="Average of pH tg" fld="17" subtotal="average" baseField="0" baseItem="0"/>
    <dataField name="Average of pH ak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6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D20" firstHeaderRow="1" firstDataRow="2" firstDataCol="1" rowPageCount="1" colPageCount="1"/>
  <pivotFields count="33">
    <pivotField showAll="0"/>
    <pivotField axis="axisPage" multipleItemSelectionAllowed="1" showAll="0">
      <items count="7">
        <item x="0"/>
        <item x="3"/>
        <item x="4"/>
        <item x="1"/>
        <item x="2"/>
        <item x="5"/>
        <item t="default"/>
      </items>
    </pivotField>
    <pivotField axis="axisRow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vg aw" fld="13" subtotal="average" baseField="0" baseItem="0"/>
    <dataField name="Average of avg tg" fld="14" subtotal="average" baseField="0" baseItem="0"/>
    <dataField name="Average of avg ak" fld="1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:E8" firstHeaderRow="1" firstDataRow="2" firstDataCol="1" rowPageCount="1" colPageCount="1"/>
  <pivotFields count="33">
    <pivotField showAll="0"/>
    <pivotField axis="axisRow" showAll="0">
      <items count="7">
        <item h="1" x="0"/>
        <item h="1" x="3"/>
        <item h="1" x="4"/>
        <item x="1"/>
        <item h="1" x="2"/>
        <item h="1" x="5"/>
        <item t="default"/>
      </items>
    </pivotField>
    <pivotField axis="axisPage" multipleItemSelectionAllowed="1" showAll="0">
      <items count="9">
        <item m="1" x="5"/>
        <item m="1" x="7"/>
        <item x="2"/>
        <item m="1" x="6"/>
        <item x="4"/>
        <item x="0"/>
        <item x="1"/>
        <item x="3"/>
        <item t="default"/>
      </items>
    </pivotField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TS WIP" fld="4" subtotal="average" baseField="0" baseItem="0"/>
    <dataField name="Average of avg aw" fld="13" subtotal="average" baseField="0" baseItem="0"/>
    <dataField name="Average of avg tg" fld="14" subtotal="average" baseField="0" baseItem="0"/>
    <dataField name="Average of avg ak" fld="1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16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.xml"/><Relationship Id="rId46" Type="http://schemas.openxmlformats.org/officeDocument/2006/relationships/revisionLog" Target="revisionLog1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1.xml"/><Relationship Id="rId41" Type="http://schemas.openxmlformats.org/officeDocument/2006/relationships/revisionLog" Target="revisionLog18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.xml"/><Relationship Id="rId37" Type="http://schemas.openxmlformats.org/officeDocument/2006/relationships/revisionLog" Target="revisionLog181.xml"/><Relationship Id="rId40" Type="http://schemas.openxmlformats.org/officeDocument/2006/relationships/revisionLog" Target="revisionLog19.xml"/><Relationship Id="rId45" Type="http://schemas.openxmlformats.org/officeDocument/2006/relationships/revisionLog" Target="revisionLog110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.xml"/><Relationship Id="rId36" Type="http://schemas.openxmlformats.org/officeDocument/2006/relationships/revisionLog" Target="revisionLog181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1.xml"/><Relationship Id="rId44" Type="http://schemas.openxmlformats.org/officeDocument/2006/relationships/revisionLog" Target="revisionLog110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.xml"/><Relationship Id="rId30" Type="http://schemas.openxmlformats.org/officeDocument/2006/relationships/revisionLog" Target="revisionLog181111.xml"/><Relationship Id="rId35" Type="http://schemas.openxmlformats.org/officeDocument/2006/relationships/revisionLog" Target="revisionLog191.xml"/><Relationship Id="rId43" Type="http://schemas.openxmlformats.org/officeDocument/2006/relationships/revisionLog" Target="revisionLog11011.xml"/></Relationships>
</file>

<file path=xl/revisions/revisionHeaders.xml><?xml version="1.0" encoding="utf-8"?>
<headers xmlns="http://schemas.openxmlformats.org/spreadsheetml/2006/main" xmlns:r="http://schemas.openxmlformats.org/officeDocument/2006/relationships" guid="{831207C5-8C5C-4C35-8FEA-230564A20FE6}" diskRevisions="1" revisionId="638" version="46">
  <header guid="{5FE6AB3B-F77C-4C80-8810-54FC4B13142F}" dateTime="2019-06-21T09:17:21" maxSheetId="7" userName="qc.rtd" r:id="rId1">
    <sheetIdMap count="6">
      <sheetId val="1"/>
      <sheetId val="2"/>
      <sheetId val="3"/>
      <sheetId val="4"/>
      <sheetId val="5"/>
      <sheetId val="6"/>
    </sheetIdMap>
  </header>
  <header guid="{06492A8C-614F-4607-BB8E-5822002CE8AE}" dateTime="2019-06-21T09:43:01" maxSheetId="7" userName="qc.rtd" r:id="rId2" minRId="1" maxRId="8">
    <sheetIdMap count="6">
      <sheetId val="1"/>
      <sheetId val="2"/>
      <sheetId val="3"/>
      <sheetId val="4"/>
      <sheetId val="5"/>
      <sheetId val="6"/>
    </sheetIdMap>
  </header>
  <header guid="{8B418E32-0CA0-447E-8767-84CD6BCA5659}" dateTime="2019-06-21T12:20:36" maxSheetId="7" userName="qc.rtd" r:id="rId3" minRId="11" maxRId="12">
    <sheetIdMap count="6">
      <sheetId val="1"/>
      <sheetId val="2"/>
      <sheetId val="3"/>
      <sheetId val="4"/>
      <sheetId val="5"/>
      <sheetId val="6"/>
    </sheetIdMap>
  </header>
  <header guid="{2DE10E37-41AE-46F2-B9EE-A25E529E5C5A}" dateTime="2019-06-22T10:46:30" maxSheetId="7" userName="qc.rtd" r:id="rId4" minRId="15">
    <sheetIdMap count="6">
      <sheetId val="1"/>
      <sheetId val="2"/>
      <sheetId val="3"/>
      <sheetId val="4"/>
      <sheetId val="5"/>
      <sheetId val="6"/>
    </sheetIdMap>
  </header>
  <header guid="{EEB0BD0B-BC5E-4F94-8F1B-20B36846EFFC}" dateTime="2019-06-22T11:01:08" maxSheetId="7" userName="qc.rtd" r:id="rId5" minRId="18" maxRId="35">
    <sheetIdMap count="6">
      <sheetId val="1"/>
      <sheetId val="2"/>
      <sheetId val="3"/>
      <sheetId val="4"/>
      <sheetId val="5"/>
      <sheetId val="6"/>
    </sheetIdMap>
  </header>
  <header guid="{F4207584-C7D8-4019-9CC0-ABEB270887E4}" dateTime="2019-06-22T11:03:18" maxSheetId="7" userName="qc.rtd" r:id="rId6" minRId="38" maxRId="91">
    <sheetIdMap count="6">
      <sheetId val="1"/>
      <sheetId val="2"/>
      <sheetId val="3"/>
      <sheetId val="4"/>
      <sheetId val="5"/>
      <sheetId val="6"/>
    </sheetIdMap>
  </header>
  <header guid="{B3481400-C6ED-4E92-B8A3-9687D32BBE12}" dateTime="2019-06-22T11:03:20" maxSheetId="7" userName="qc.rtd" r:id="rId7">
    <sheetIdMap count="6">
      <sheetId val="1"/>
      <sheetId val="2"/>
      <sheetId val="3"/>
      <sheetId val="4"/>
      <sheetId val="5"/>
      <sheetId val="6"/>
    </sheetIdMap>
  </header>
  <header guid="{7E32C41A-E4C3-4464-B17F-00CDA5A504BC}" dateTime="2019-06-22T11:03:32" maxSheetId="7" userName="qc.rtd" r:id="rId8">
    <sheetIdMap count="6">
      <sheetId val="1"/>
      <sheetId val="2"/>
      <sheetId val="3"/>
      <sheetId val="4"/>
      <sheetId val="5"/>
      <sheetId val="6"/>
    </sheetIdMap>
  </header>
  <header guid="{50F2E2B0-22D7-422F-937B-30E07E336E60}" dateTime="2019-06-22T11:08:21" maxSheetId="7" userName="qc.rtd" r:id="rId9">
    <sheetIdMap count="6">
      <sheetId val="1"/>
      <sheetId val="2"/>
      <sheetId val="3"/>
      <sheetId val="4"/>
      <sheetId val="5"/>
      <sheetId val="6"/>
    </sheetIdMap>
  </header>
  <header guid="{C3FB2E8C-550A-45BB-9D4A-DD872A0A6B65}" dateTime="2019-06-22T19:25:09" maxSheetId="7" userName="qc.rtd" r:id="rId10" minRId="100" maxRId="106">
    <sheetIdMap count="6">
      <sheetId val="1"/>
      <sheetId val="2"/>
      <sheetId val="3"/>
      <sheetId val="4"/>
      <sheetId val="5"/>
      <sheetId val="6"/>
    </sheetIdMap>
  </header>
  <header guid="{C62A8701-F8CF-4858-A64F-AC0F1B10AFA9}" dateTime="2019-06-22T20:06:39" maxSheetId="7" userName="qc.rtd" r:id="rId11" minRId="109" maxRId="149">
    <sheetIdMap count="6">
      <sheetId val="1"/>
      <sheetId val="2"/>
      <sheetId val="3"/>
      <sheetId val="4"/>
      <sheetId val="5"/>
      <sheetId val="6"/>
    </sheetIdMap>
  </header>
  <header guid="{D94DF1D3-8E5A-495F-8D9B-BED2F4ADA86B}" dateTime="2019-06-26T04:25:12" maxSheetId="7" userName="qc.rtd" r:id="rId12" minRId="152" maxRId="173">
    <sheetIdMap count="6">
      <sheetId val="1"/>
      <sheetId val="2"/>
      <sheetId val="3"/>
      <sheetId val="4"/>
      <sheetId val="5"/>
      <sheetId val="6"/>
    </sheetIdMap>
  </header>
  <header guid="{16F5B5E0-BEB7-4FFD-8761-0BA386828959}" dateTime="2019-06-26T04:25:16" maxSheetId="7" userName="qc.rtd" r:id="rId13" minRId="176">
    <sheetIdMap count="6">
      <sheetId val="1"/>
      <sheetId val="2"/>
      <sheetId val="3"/>
      <sheetId val="4"/>
      <sheetId val="5"/>
      <sheetId val="6"/>
    </sheetIdMap>
  </header>
  <header guid="{508F109A-4940-408B-9ABF-6445AAACD597}" dateTime="2019-06-26T04:25:19" maxSheetId="7" userName="qc.rtd" r:id="rId14">
    <sheetIdMap count="6">
      <sheetId val="1"/>
      <sheetId val="2"/>
      <sheetId val="3"/>
      <sheetId val="4"/>
      <sheetId val="5"/>
      <sheetId val="6"/>
    </sheetIdMap>
  </header>
  <header guid="{FFFC5EB9-2BA2-479F-B39D-AFDF8B9C9AA5}" dateTime="2019-06-27T08:03:54" maxSheetId="7" userName="qc.rtd" r:id="rId15" minRId="181" maxRId="203">
    <sheetIdMap count="6">
      <sheetId val="1"/>
      <sheetId val="2"/>
      <sheetId val="3"/>
      <sheetId val="4"/>
      <sheetId val="5"/>
      <sheetId val="6"/>
    </sheetIdMap>
  </header>
  <header guid="{4D2A5CDA-FB07-416E-95B7-3B066A2CA709}" dateTime="2019-06-27T10:20:15" maxSheetId="7" userName="qc.rtd" r:id="rId16">
    <sheetIdMap count="6">
      <sheetId val="1"/>
      <sheetId val="2"/>
      <sheetId val="3"/>
      <sheetId val="4"/>
      <sheetId val="5"/>
      <sheetId val="6"/>
    </sheetIdMap>
  </header>
  <header guid="{DB01DDDF-F9F2-4F47-8264-5D3B25DDA924}" dateTime="2019-06-27T10:22:42" maxSheetId="7" userName="qc.rtd" r:id="rId17" minRId="208" maxRId="230">
    <sheetIdMap count="6">
      <sheetId val="1"/>
      <sheetId val="2"/>
      <sheetId val="3"/>
      <sheetId val="4"/>
      <sheetId val="5"/>
      <sheetId val="6"/>
    </sheetIdMap>
  </header>
  <header guid="{0E2B2DD5-16E9-43F1-9915-5B62ED89FB25}" dateTime="2019-06-27T10:22:49" maxSheetId="7" userName="qc.rtd" r:id="rId18">
    <sheetIdMap count="6">
      <sheetId val="1"/>
      <sheetId val="2"/>
      <sheetId val="3"/>
      <sheetId val="4"/>
      <sheetId val="5"/>
      <sheetId val="6"/>
    </sheetIdMap>
  </header>
  <header guid="{2689A494-D0A5-48FB-8F82-78FC3FE6E46F}" dateTime="2019-06-28T09:03:28" maxSheetId="7" userName="qc.rtd" r:id="rId19" minRId="235" maxRId="280">
    <sheetIdMap count="6">
      <sheetId val="1"/>
      <sheetId val="2"/>
      <sheetId val="3"/>
      <sheetId val="4"/>
      <sheetId val="5"/>
      <sheetId val="6"/>
    </sheetIdMap>
  </header>
  <header guid="{901DBC43-3421-44C4-A245-AB07E6BD0E00}" dateTime="2019-07-02T20:30:25" maxSheetId="7" userName="qc.rtd" r:id="rId20" minRId="283" maxRId="305">
    <sheetIdMap count="6">
      <sheetId val="1"/>
      <sheetId val="2"/>
      <sheetId val="3"/>
      <sheetId val="4"/>
      <sheetId val="5"/>
      <sheetId val="6"/>
    </sheetIdMap>
  </header>
  <header guid="{4A36E5E7-4ACC-4ECB-8758-CF0655CF6DE5}" dateTime="2019-07-02T20:31:27" maxSheetId="7" userName="qc.rtd" r:id="rId21" minRId="308" maxRId="310">
    <sheetIdMap count="6">
      <sheetId val="1"/>
      <sheetId val="2"/>
      <sheetId val="3"/>
      <sheetId val="4"/>
      <sheetId val="5"/>
      <sheetId val="6"/>
    </sheetIdMap>
  </header>
  <header guid="{CC24BF29-F619-4954-BF18-F60DCC2A3717}" dateTime="2019-07-03T06:08:50" maxSheetId="7" userName="qc.rtd" r:id="rId22" minRId="313" maxRId="338">
    <sheetIdMap count="6">
      <sheetId val="1"/>
      <sheetId val="2"/>
      <sheetId val="3"/>
      <sheetId val="4"/>
      <sheetId val="5"/>
      <sheetId val="6"/>
    </sheetIdMap>
  </header>
  <header guid="{04D991D9-7044-4BEB-B3B8-E9F485D2531B}" dateTime="2019-07-03T16:44:33" maxSheetId="7" userName="qc.rtd" r:id="rId23" minRId="341" maxRId="345">
    <sheetIdMap count="6">
      <sheetId val="1"/>
      <sheetId val="2"/>
      <sheetId val="3"/>
      <sheetId val="4"/>
      <sheetId val="5"/>
      <sheetId val="6"/>
    </sheetIdMap>
  </header>
  <header guid="{3486C14D-C8D5-4DE6-AAC2-5002542EE7B2}" dateTime="2019-07-03T16:46:00" maxSheetId="7" userName="qc.rtd" r:id="rId24" minRId="348" maxRId="353">
    <sheetIdMap count="6">
      <sheetId val="1"/>
      <sheetId val="2"/>
      <sheetId val="3"/>
      <sheetId val="4"/>
      <sheetId val="5"/>
      <sheetId val="6"/>
    </sheetIdMap>
  </header>
  <header guid="{1DB41621-F563-4E75-917D-094356FE4778}" dateTime="2019-07-03T19:22:15" maxSheetId="7" userName="qc.rtd" r:id="rId25" minRId="356" maxRId="359">
    <sheetIdMap count="6">
      <sheetId val="1"/>
      <sheetId val="2"/>
      <sheetId val="3"/>
      <sheetId val="4"/>
      <sheetId val="5"/>
      <sheetId val="6"/>
    </sheetIdMap>
  </header>
  <header guid="{B87EA707-FD29-432D-9D77-B71507C1EF82}" dateTime="2019-07-03T19:22:19" maxSheetId="7" userName="qc.rtd" r:id="rId26">
    <sheetIdMap count="6">
      <sheetId val="1"/>
      <sheetId val="2"/>
      <sheetId val="3"/>
      <sheetId val="4"/>
      <sheetId val="5"/>
      <sheetId val="6"/>
    </sheetIdMap>
  </header>
  <header guid="{9F690BC4-0321-41F3-9BE4-D4805FA426BC}" dateTime="2019-07-04T05:46:17" maxSheetId="7" userName="qc.rtd" r:id="rId27" minRId="364" maxRId="391">
    <sheetIdMap count="6">
      <sheetId val="1"/>
      <sheetId val="2"/>
      <sheetId val="3"/>
      <sheetId val="4"/>
      <sheetId val="5"/>
      <sheetId val="6"/>
    </sheetIdMap>
  </header>
  <header guid="{88323428-2F21-4D4E-866F-3E66FD38A1E3}" dateTime="2019-07-05T20:57:54" maxSheetId="7" userName="qc.rtd" r:id="rId28" minRId="394" maxRId="419">
    <sheetIdMap count="6">
      <sheetId val="1"/>
      <sheetId val="2"/>
      <sheetId val="3"/>
      <sheetId val="4"/>
      <sheetId val="5"/>
      <sheetId val="6"/>
    </sheetIdMap>
  </header>
  <header guid="{175DE57A-C9A7-49E0-8685-ADAD05E4C715}" dateTime="2019-07-05T20:57:56" maxSheetId="7" userName="qc.rtd" r:id="rId29">
    <sheetIdMap count="6">
      <sheetId val="1"/>
      <sheetId val="2"/>
      <sheetId val="3"/>
      <sheetId val="4"/>
      <sheetId val="5"/>
      <sheetId val="6"/>
    </sheetIdMap>
  </header>
  <header guid="{973C5B30-E17A-4F04-ACD5-50180655B14A}" dateTime="2019-07-05T20:58:40" maxSheetId="7" userName="qc.rtd" r:id="rId30">
    <sheetIdMap count="6">
      <sheetId val="1"/>
      <sheetId val="2"/>
      <sheetId val="3"/>
      <sheetId val="4"/>
      <sheetId val="5"/>
      <sheetId val="6"/>
    </sheetIdMap>
  </header>
  <header guid="{6FD38A80-06F8-4234-8FF9-58C8BFCD8D1E}" dateTime="2019-07-08T08:25:12" maxSheetId="7" userName="soetjipto.paula" r:id="rId31" minRId="426">
    <sheetIdMap count="6">
      <sheetId val="1"/>
      <sheetId val="2"/>
      <sheetId val="3"/>
      <sheetId val="4"/>
      <sheetId val="5"/>
      <sheetId val="6"/>
    </sheetIdMap>
  </header>
  <header guid="{13CDCFF8-3373-4A13-A37A-56EF527B2ACA}" dateTime="2019-07-09T05:46:44" maxSheetId="7" userName="qc.rtd" r:id="rId32" minRId="429" maxRId="454">
    <sheetIdMap count="6">
      <sheetId val="1"/>
      <sheetId val="2"/>
      <sheetId val="3"/>
      <sheetId val="4"/>
      <sheetId val="5"/>
      <sheetId val="6"/>
    </sheetIdMap>
  </header>
  <header guid="{E821BFA1-B93B-4F52-B8AA-AF77D93AE034}" dateTime="2019-07-11T09:36:24" maxSheetId="7" userName="qc.rtd" r:id="rId33" minRId="457" maxRId="508">
    <sheetIdMap count="6">
      <sheetId val="1"/>
      <sheetId val="2"/>
      <sheetId val="3"/>
      <sheetId val="4"/>
      <sheetId val="5"/>
      <sheetId val="6"/>
    </sheetIdMap>
  </header>
  <header guid="{0B2C6FBD-5F39-45B7-B9E4-E08CB6240D6C}" dateTime="2019-07-12T10:45:59" maxSheetId="7" userName="qc.rtd" r:id="rId34" minRId="511" maxRId="536">
    <sheetIdMap count="6">
      <sheetId val="1"/>
      <sheetId val="2"/>
      <sheetId val="3"/>
      <sheetId val="4"/>
      <sheetId val="5"/>
      <sheetId val="6"/>
    </sheetIdMap>
  </header>
  <header guid="{16A20179-4C32-4E4E-BA52-D1367881C880}" dateTime="2019-07-12T11:16:34" maxSheetId="7" userName="qc.rtd" r:id="rId35" minRId="539">
    <sheetIdMap count="6">
      <sheetId val="1"/>
      <sheetId val="2"/>
      <sheetId val="3"/>
      <sheetId val="4"/>
      <sheetId val="5"/>
      <sheetId val="6"/>
    </sheetIdMap>
  </header>
  <header guid="{5AFA348D-01A3-4409-AD7B-19080C0BD1CE}" dateTime="2019-07-12T11:16:38" maxSheetId="7" userName="qc.rtd" r:id="rId36">
    <sheetIdMap count="6">
      <sheetId val="1"/>
      <sheetId val="2"/>
      <sheetId val="3"/>
      <sheetId val="4"/>
      <sheetId val="5"/>
      <sheetId val="6"/>
    </sheetIdMap>
  </header>
  <header guid="{9D564840-B05E-46FD-AF2C-1BF2C92CE41C}" dateTime="2019-07-14T02:30:04" maxSheetId="7" userName="qc.rtd" r:id="rId37" minRId="544" maxRId="565">
    <sheetIdMap count="6">
      <sheetId val="1"/>
      <sheetId val="2"/>
      <sheetId val="3"/>
      <sheetId val="4"/>
      <sheetId val="5"/>
      <sheetId val="6"/>
    </sheetIdMap>
  </header>
  <header guid="{73553A8F-BC10-404C-9C80-FA353A88E449}" dateTime="2019-07-14T02:30:05" maxSheetId="7" userName="qc.rtd" r:id="rId38">
    <sheetIdMap count="6">
      <sheetId val="1"/>
      <sheetId val="2"/>
      <sheetId val="3"/>
      <sheetId val="4"/>
      <sheetId val="5"/>
      <sheetId val="6"/>
    </sheetIdMap>
  </header>
  <header guid="{8D0A9E86-6559-4D02-885C-0532A3DB5EA9}" dateTime="2019-07-14T02:30:08" maxSheetId="7" userName="qc.rtd" r:id="rId39">
    <sheetIdMap count="6">
      <sheetId val="1"/>
      <sheetId val="2"/>
      <sheetId val="3"/>
      <sheetId val="4"/>
      <sheetId val="5"/>
      <sheetId val="6"/>
    </sheetIdMap>
  </header>
  <header guid="{1EBB0C09-8756-4C7A-97F4-9FD537E1508F}" dateTime="2019-07-14T02:31:59" maxSheetId="7" userName="qc.rtd" r:id="rId40" minRId="572" maxRId="595">
    <sheetIdMap count="6">
      <sheetId val="1"/>
      <sheetId val="2"/>
      <sheetId val="3"/>
      <sheetId val="4"/>
      <sheetId val="5"/>
      <sheetId val="6"/>
    </sheetIdMap>
  </header>
  <header guid="{1959CEE9-7833-4B45-99C0-99929CDC5BCB}" dateTime="2019-07-14T02:32:12" maxSheetId="7" userName="qc.rtd" r:id="rId41" minRId="598">
    <sheetIdMap count="6">
      <sheetId val="1"/>
      <sheetId val="2"/>
      <sheetId val="3"/>
      <sheetId val="4"/>
      <sheetId val="5"/>
      <sheetId val="6"/>
    </sheetIdMap>
  </header>
  <header guid="{E65CB6AF-7EA8-4B19-9621-24754F15462C}" dateTime="2019-07-14T02:32:34" maxSheetId="7" userName="qc.rtd" r:id="rId42">
    <sheetIdMap count="6">
      <sheetId val="1"/>
      <sheetId val="2"/>
      <sheetId val="3"/>
      <sheetId val="4"/>
      <sheetId val="5"/>
      <sheetId val="6"/>
    </sheetIdMap>
  </header>
  <header guid="{1774FF9A-CBBB-4008-AD1A-0181CB2DE2DC}" dateTime="2019-07-14T02:32:37" maxSheetId="7" userName="qc.rtd" r:id="rId43">
    <sheetIdMap count="6">
      <sheetId val="1"/>
      <sheetId val="2"/>
      <sheetId val="3"/>
      <sheetId val="4"/>
      <sheetId val="5"/>
      <sheetId val="6"/>
    </sheetIdMap>
  </header>
  <header guid="{17A1B8A3-7BDD-48AD-B552-20A7A541D055}" dateTime="2019-07-14T02:32:42" maxSheetId="7" userName="qc.rtd" r:id="rId44" minRId="605" maxRId="606">
    <sheetIdMap count="6">
      <sheetId val="1"/>
      <sheetId val="2"/>
      <sheetId val="3"/>
      <sheetId val="4"/>
      <sheetId val="5"/>
      <sheetId val="6"/>
    </sheetIdMap>
  </header>
  <header guid="{36FB5330-DFE0-4489-9D01-D697C37764E8}" dateTime="2019-07-15T14:03:20" maxSheetId="7" userName="qc.rtd" r:id="rId45">
    <sheetIdMap count="6">
      <sheetId val="1"/>
      <sheetId val="2"/>
      <sheetId val="3"/>
      <sheetId val="4"/>
      <sheetId val="5"/>
      <sheetId val="6"/>
    </sheetIdMap>
  </header>
  <header guid="{831207C5-8C5C-4C35-8FEA-230564A20FE6}" dateTime="2019-07-16T12:59:59" maxSheetId="7" userName="qc.rtd" r:id="rId46" minRId="611" maxRId="63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611" sId="2">
    <nc r="A91">
      <v>88</v>
    </nc>
  </rcc>
  <rcc rId="612" sId="2" odxf="1" dxf="1">
    <nc r="B91" t="inlineStr">
      <is>
        <t>HiLo School Chocolate</t>
      </is>
    </nc>
    <ndxf>
      <alignment vertical="center" readingOrder="0"/>
    </ndxf>
  </rcc>
  <rfmt sheetId="2" sqref="C91" start="0" length="0">
    <dxf>
      <numFmt numFmtId="21" formatCode="dd\-mmm"/>
    </dxf>
  </rfmt>
  <rcc rId="613" sId="2" numFmtId="21">
    <nc r="C91">
      <v>43662</v>
    </nc>
  </rcc>
  <rcc rId="614" sId="2">
    <nc r="D91" t="inlineStr">
      <is>
        <t>TBA</t>
      </is>
    </nc>
  </rcc>
  <rcc rId="615" sId="2">
    <nc r="H91">
      <v>15.07</v>
    </nc>
  </rcc>
  <rcc rId="616" sId="2">
    <nc r="I91">
      <v>15.06</v>
    </nc>
  </rcc>
  <rcc rId="617" sId="2">
    <nc r="N91">
      <f>AVERAGE(H91:I91)</f>
    </nc>
  </rcc>
  <rcc rId="618" sId="2">
    <nc r="J91">
      <v>15.18</v>
    </nc>
  </rcc>
  <rcc rId="619" sId="2">
    <nc r="K91">
      <v>15.19</v>
    </nc>
  </rcc>
  <rcc rId="620" sId="2">
    <nc r="O91">
      <f>AVERAGE(J91:K91)</f>
    </nc>
  </rcc>
  <rcc rId="621" sId="2">
    <nc r="L91">
      <v>15.17</v>
    </nc>
  </rcc>
  <rcc rId="622" sId="2">
    <nc r="M91">
      <v>15.18</v>
    </nc>
  </rcc>
  <rcc rId="623" sId="2">
    <nc r="P91">
      <f>AVERAGE(L91:M91)</f>
    </nc>
  </rcc>
  <rcc rId="624" sId="2">
    <nc r="R91">
      <v>6.86</v>
    </nc>
  </rcc>
  <rcc rId="625" sId="2">
    <nc r="S91">
      <v>6.86</v>
    </nc>
  </rcc>
  <rcc rId="626" sId="2">
    <nc r="T91">
      <v>6.85</v>
    </nc>
  </rcc>
  <rcc rId="627" sId="2">
    <nc r="U91" t="inlineStr">
      <is>
        <t>OK</t>
      </is>
    </nc>
  </rcc>
  <rcc rId="628" sId="2">
    <nc r="V91" t="inlineStr">
      <is>
        <t>OK</t>
      </is>
    </nc>
  </rcc>
  <rcc rId="629" sId="2">
    <nc r="W91" t="inlineStr">
      <is>
        <t>OK</t>
      </is>
    </nc>
  </rcc>
  <rcc rId="630" sId="2">
    <nc r="X91" t="inlineStr">
      <is>
        <t>15,52,35</t>
      </is>
    </nc>
  </rcc>
  <rcc rId="631" sId="2">
    <nc r="Y91" t="inlineStr">
      <is>
        <t>00,06,17</t>
      </is>
    </nc>
  </rcc>
  <rcc rId="632" sId="2">
    <nc r="Z91" t="inlineStr">
      <is>
        <t>09,51,53</t>
      </is>
    </nc>
  </rcc>
  <rcc rId="633" sId="2">
    <nc r="AB91">
      <v>4.53</v>
    </nc>
  </rcc>
  <rcc rId="634" sId="2">
    <nc r="AD91">
      <v>4.95</v>
    </nc>
  </rcc>
  <rcc rId="635" sId="2">
    <nc r="AF91">
      <v>4.58</v>
    </nc>
  </rcc>
  <rcc rId="636" sId="2">
    <nc r="AH91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fmt sheetId="2" sqref="K72:M72" start="0" length="2147483647">
    <dxf>
      <font>
        <color rgb="FFFF0000"/>
      </font>
    </dxf>
  </rfmt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c rId="605" sId="2">
    <nc r="B82" t="inlineStr">
      <is>
        <t>HB Greek Classic</t>
      </is>
    </nc>
  </rcc>
  <rcc rId="606" sId="2">
    <nc r="D82" t="inlineStr">
      <is>
        <t>TPA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1" sId="2">
    <nc r="A71">
      <v>68</v>
    </nc>
  </rcc>
  <rcc rId="12" sId="2">
    <nc r="D71" t="inlineStr">
      <is>
        <t>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2">
    <nc r="D70" t="inlineStr">
      <is>
        <t>A3B</t>
      </is>
    </nc>
  </rcc>
  <rcc rId="2" sId="2">
    <nc r="U70" t="inlineStr">
      <is>
        <t>OK</t>
      </is>
    </nc>
  </rcc>
  <rcc rId="3" sId="2">
    <nc r="V70" t="inlineStr">
      <is>
        <t>OK</t>
      </is>
    </nc>
  </rcc>
  <rcc rId="4" sId="2">
    <nc r="W70" t="inlineStr">
      <is>
        <t>OK</t>
      </is>
    </nc>
  </rcc>
  <rcc rId="5" sId="2">
    <nc r="AB70">
      <v>8.8000000000000007</v>
    </nc>
  </rcc>
  <rcc rId="6" sId="2">
    <nc r="AD70">
      <v>8.75</v>
    </nc>
  </rcc>
  <rcc rId="7" sId="2">
    <nc r="AF70">
      <v>8.61</v>
    </nc>
  </rcc>
  <rcc rId="8" sId="2">
    <nc r="AH70" t="inlineStr">
      <is>
        <t>Bayu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176" sId="2">
    <nc r="AH75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38" sId="2">
    <nc r="N72">
      <f>AVERAGE(H72:I72)</f>
    </nc>
  </rcc>
  <rcc rId="39" sId="2">
    <nc r="O72">
      <f>AVERAGE(J72:K72)</f>
    </nc>
  </rcc>
  <rcc rId="40" sId="2">
    <nc r="P72">
      <f>AVERAGE(L72:M72)</f>
    </nc>
  </rcc>
  <rcc rId="41" sId="2">
    <nc r="N73">
      <f>AVERAGE(H73:I73)</f>
    </nc>
  </rcc>
  <rcc rId="42" sId="2">
    <nc r="O73">
      <f>AVERAGE(J73:K73)</f>
    </nc>
  </rcc>
  <rcc rId="43" sId="2">
    <nc r="P73">
      <f>AVERAGE(L73:M73)</f>
    </nc>
  </rcc>
  <rcc rId="44" sId="2">
    <nc r="N74">
      <f>AVERAGE(H74:I74)</f>
    </nc>
  </rcc>
  <rcc rId="45" sId="2">
    <nc r="O74">
      <f>AVERAGE(J74:K74)</f>
    </nc>
  </rcc>
  <rcc rId="46" sId="2">
    <nc r="P74">
      <f>AVERAGE(L74:M74)</f>
    </nc>
  </rcc>
  <rcc rId="47" sId="2">
    <nc r="N75">
      <f>AVERAGE(H75:I75)</f>
    </nc>
  </rcc>
  <rcc rId="48" sId="2">
    <nc r="O75">
      <f>AVERAGE(J75:K75)</f>
    </nc>
  </rcc>
  <rcc rId="49" sId="2">
    <nc r="P75">
      <f>AVERAGE(L75:M75)</f>
    </nc>
  </rcc>
  <rcc rId="50" sId="2">
    <nc r="N76">
      <f>AVERAGE(H76:I76)</f>
    </nc>
  </rcc>
  <rcc rId="51" sId="2">
    <nc r="O76">
      <f>AVERAGE(J76:K76)</f>
    </nc>
  </rcc>
  <rcc rId="52" sId="2">
    <nc r="P76">
      <f>AVERAGE(L76:M76)</f>
    </nc>
  </rcc>
  <rcc rId="53" sId="2">
    <nc r="N77">
      <f>AVERAGE(H77:I77)</f>
    </nc>
  </rcc>
  <rcc rId="54" sId="2">
    <nc r="O77">
      <f>AVERAGE(J77:K77)</f>
    </nc>
  </rcc>
  <rcc rId="55" sId="2">
    <nc r="P77">
      <f>AVERAGE(L77:M77)</f>
    </nc>
  </rcc>
  <rcc rId="56" sId="2">
    <nc r="N78">
      <f>AVERAGE(H78:I78)</f>
    </nc>
  </rcc>
  <rcc rId="57" sId="2">
    <nc r="O78">
      <f>AVERAGE(J78:K78)</f>
    </nc>
  </rcc>
  <rcc rId="58" sId="2">
    <nc r="P78">
      <f>AVERAGE(L78:M78)</f>
    </nc>
  </rcc>
  <rcc rId="59" sId="2">
    <nc r="R72">
      <v>4.4000000000000004</v>
    </nc>
  </rcc>
  <rcc rId="60" sId="2">
    <nc r="S72">
      <v>4.4000000000000004</v>
    </nc>
  </rcc>
  <rcc rId="61" sId="2">
    <nc r="T72">
      <v>4.4000000000000004</v>
    </nc>
  </rcc>
  <rcc rId="62" sId="2">
    <nc r="U72" t="inlineStr">
      <is>
        <t>OK</t>
      </is>
    </nc>
  </rcc>
  <rcc rId="63" sId="2">
    <nc r="V72" t="inlineStr">
      <is>
        <t>OK</t>
      </is>
    </nc>
  </rcc>
  <rcc rId="64" sId="2">
    <nc r="W72" t="inlineStr">
      <is>
        <t>OK</t>
      </is>
    </nc>
  </rcc>
  <rcc rId="65" sId="2">
    <nc r="X72" t="inlineStr">
      <is>
        <t>04,30,42</t>
      </is>
    </nc>
  </rcc>
  <rcc rId="66" sId="2">
    <nc r="Y72" t="inlineStr">
      <is>
        <t>05,53,37</t>
      </is>
    </nc>
  </rcc>
  <rcc rId="67" sId="2">
    <nc r="Z72" t="inlineStr">
      <is>
        <t>07,42,52</t>
      </is>
    </nc>
  </rcc>
  <rcc rId="68" sId="2">
    <nc r="AB72">
      <v>11.28</v>
    </nc>
  </rcc>
  <rcc rId="69" sId="2">
    <nc r="AD72">
      <v>10.4</v>
    </nc>
  </rcc>
  <rcc rId="70" sId="2">
    <nc r="AF72">
      <v>10.119999999999999</v>
    </nc>
  </rcc>
  <rcc rId="71" sId="2">
    <nc r="AH72" t="inlineStr">
      <is>
        <t>Leo</t>
      </is>
    </nc>
  </rcc>
  <rcc rId="72" sId="2">
    <nc r="AH71" t="inlineStr">
      <is>
        <t>Leo</t>
      </is>
    </nc>
  </rcc>
  <rcc rId="73" sId="2">
    <nc r="B71" t="inlineStr">
      <is>
        <t>HB YOGURT DRINK WHOLESOME GUNDAM 24PX200ML</t>
      </is>
    </nc>
  </rcc>
  <rcc rId="74" sId="2">
    <nc r="H71">
      <v>14.65</v>
    </nc>
  </rcc>
  <rcc rId="75" sId="2">
    <nc r="I71">
      <v>14.67</v>
    </nc>
  </rcc>
  <rcc rId="76" sId="2">
    <nc r="J71">
      <v>15.02</v>
    </nc>
  </rcc>
  <rcc rId="77" sId="2">
    <nc r="K71">
      <v>15.05</v>
    </nc>
  </rcc>
  <rcc rId="78" sId="2">
    <nc r="L71">
      <v>15.04</v>
    </nc>
  </rcc>
  <rcc rId="79" sId="2">
    <nc r="M71">
      <v>15.04</v>
    </nc>
  </rcc>
  <rcc rId="80" sId="2">
    <nc r="R71">
      <v>4.3600000000000003</v>
    </nc>
  </rcc>
  <rcc rId="81" sId="2">
    <nc r="S71">
      <v>4.37</v>
    </nc>
  </rcc>
  <rcc rId="82" sId="2">
    <nc r="T71">
      <v>4.3600000000000003</v>
    </nc>
  </rcc>
  <rcc rId="83" sId="2">
    <nc r="U71" t="inlineStr">
      <is>
        <t>OK</t>
      </is>
    </nc>
  </rcc>
  <rcc rId="84" sId="2">
    <nc r="V71" t="inlineStr">
      <is>
        <t>OK</t>
      </is>
    </nc>
  </rcc>
  <rcc rId="85" sId="2">
    <nc r="W71" t="inlineStr">
      <is>
        <t>OK</t>
      </is>
    </nc>
  </rcc>
  <rcc rId="86" sId="2">
    <nc r="X71" t="inlineStr">
      <is>
        <t>20,34,01</t>
      </is>
    </nc>
  </rcc>
  <rcc rId="87" sId="2">
    <nc r="Y71" t="inlineStr">
      <is>
        <t>04,07,17</t>
      </is>
    </nc>
  </rcc>
  <rcc rId="88" sId="2">
    <nc r="Z71" t="inlineStr">
      <is>
        <t>10,08,10</t>
      </is>
    </nc>
  </rcc>
  <rcc rId="89" sId="2">
    <nc r="AB71">
      <v>7.34</v>
    </nc>
  </rcc>
  <rcc rId="90" sId="2">
    <nc r="AD71">
      <v>8.0399999999999991</v>
    </nc>
  </rcc>
  <rcc rId="91" sId="2">
    <nc r="AF71">
      <v>6.98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8" sId="2">
    <nc r="B73" t="inlineStr">
      <is>
        <t>HB YO KIDS BANANA BERRIES BROCCOLI 24PX200ML</t>
      </is>
    </nc>
  </rcc>
  <rcc rId="19" sId="2">
    <nc r="B72" t="inlineStr">
      <is>
        <t>HB YO KIDS MANGO CARROT 24PX200ML</t>
      </is>
    </nc>
  </rcc>
  <rcc rId="20" sId="2">
    <nc r="A72">
      <v>69</v>
    </nc>
  </rcc>
  <rcc rId="21" sId="2">
    <nc r="A73">
      <v>70</v>
    </nc>
  </rcc>
  <rfmt sheetId="2" sqref="C72" start="0" length="0">
    <dxf>
      <numFmt numFmtId="19" formatCode="dd/mm/yyyy"/>
    </dxf>
  </rfmt>
  <rfmt sheetId="2" sqref="C72" start="0" length="0">
    <dxf>
      <numFmt numFmtId="21" formatCode="dd\-mmm"/>
    </dxf>
  </rfmt>
  <rcc rId="22" sId="2" numFmtId="21">
    <nc r="C72">
      <v>43637</v>
    </nc>
  </rcc>
  <rcc rId="23" sId="2" odxf="1" dxf="1" numFmtId="21">
    <nc r="C73">
      <v>43637</v>
    </nc>
    <odxf>
      <numFmt numFmtId="0" formatCode="General"/>
    </odxf>
    <ndxf>
      <numFmt numFmtId="21" formatCode="dd\-mmm"/>
    </ndxf>
  </rcc>
  <rfmt sheetId="2" sqref="C71" start="0" length="0">
    <dxf>
      <numFmt numFmtId="21" formatCode="dd\-mmm"/>
    </dxf>
  </rfmt>
  <rcc rId="24" sId="2" numFmtId="21">
    <nc r="C71">
      <v>43636</v>
    </nc>
  </rcc>
  <rcc rId="25" sId="2">
    <nc r="D72" t="inlineStr">
      <is>
        <t>A3B</t>
      </is>
    </nc>
  </rcc>
  <rcc rId="26" sId="2">
    <nc r="D73" t="inlineStr">
      <is>
        <t>A3B</t>
      </is>
    </nc>
  </rcc>
  <rcc rId="27" sId="2">
    <nc r="H72">
      <v>17.38</v>
    </nc>
  </rcc>
  <rcc rId="28" sId="2">
    <nc r="I72">
      <v>17.489999999999998</v>
    </nc>
  </rcc>
  <rcc rId="29" sId="2">
    <nc r="J72">
      <v>17.27</v>
    </nc>
  </rcc>
  <rcc rId="30" sId="2">
    <nc r="K72">
      <v>17.100000000000001</v>
    </nc>
  </rcc>
  <rcc rId="31" sId="2">
    <nc r="L72">
      <v>16.86</v>
    </nc>
  </rcc>
  <rcc rId="32" sId="2">
    <nc r="M72">
      <v>16.97</v>
    </nc>
  </rcc>
  <rcc rId="33" sId="2">
    <nc r="N71">
      <f>AVERAGE(H71:I71)</f>
    </nc>
  </rcc>
  <rcc rId="34" sId="2">
    <nc r="O71">
      <f>AVERAGE(J71:K71)</f>
    </nc>
  </rcc>
  <rcc rId="35" sId="2">
    <nc r="P71">
      <f>AVERAGE(L71:M71)</f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15" sId="2">
    <oc r="D71" t="inlineStr">
      <is>
        <t>A</t>
      </is>
    </oc>
    <nc r="D71" t="inlineStr">
      <is>
        <t>A3B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152" sId="2">
    <nc r="B75" t="inlineStr">
      <is>
        <t xml:space="preserve">Hilo Teen Coklat </t>
      </is>
    </nc>
  </rcc>
  <rcc rId="153" sId="2">
    <nc r="A75">
      <v>72</v>
    </nc>
  </rcc>
  <rcc rId="154" sId="2" odxf="1" dxf="1" numFmtId="21">
    <nc r="C75">
      <v>43641</v>
    </nc>
    <odxf>
      <numFmt numFmtId="0" formatCode="General"/>
    </odxf>
    <ndxf>
      <numFmt numFmtId="21" formatCode="dd\-mmm"/>
    </ndxf>
  </rcc>
  <rcc rId="155" sId="2">
    <nc r="D75" t="inlineStr">
      <is>
        <t>A3B</t>
      </is>
    </nc>
  </rcc>
  <rcc rId="156" sId="2">
    <nc r="H75">
      <v>15.7</v>
    </nc>
  </rcc>
  <rcc rId="157" sId="2">
    <nc r="I75">
      <v>15.71</v>
    </nc>
  </rcc>
  <rcc rId="158" sId="2">
    <nc r="J75">
      <v>15.54</v>
    </nc>
  </rcc>
  <rcc rId="159" sId="2">
    <nc r="K75">
      <v>15.55</v>
    </nc>
  </rcc>
  <rcc rId="160" sId="2">
    <nc r="L75">
      <v>15.49</v>
    </nc>
  </rcc>
  <rcc rId="161" sId="2">
    <nc r="M75">
      <v>15.49</v>
    </nc>
  </rcc>
  <rcc rId="162" sId="2">
    <nc r="R75">
      <v>4.74</v>
    </nc>
  </rcc>
  <rcc rId="163" sId="2">
    <nc r="S75">
      <v>4.74</v>
    </nc>
  </rcc>
  <rcc rId="164" sId="2">
    <nc r="T75">
      <v>4.74</v>
    </nc>
  </rcc>
  <rcc rId="165" sId="2">
    <nc r="U75" t="inlineStr">
      <is>
        <t>OK</t>
      </is>
    </nc>
  </rcc>
  <rcc rId="166" sId="2">
    <nc r="V75" t="inlineStr">
      <is>
        <t>OK</t>
      </is>
    </nc>
  </rcc>
  <rcc rId="167" sId="2">
    <nc r="W75" t="inlineStr">
      <is>
        <t>OK</t>
      </is>
    </nc>
  </rcc>
  <rcc rId="168" sId="2">
    <nc r="X75" t="inlineStr">
      <is>
        <t>20,40,18</t>
      </is>
    </nc>
  </rcc>
  <rcc rId="169" sId="2">
    <nc r="Y75" t="inlineStr">
      <is>
        <t>00,06,52</t>
      </is>
    </nc>
  </rcc>
  <rcc rId="170" sId="2">
    <nc r="Z75" t="inlineStr">
      <is>
        <t>01,41,59</t>
      </is>
    </nc>
  </rcc>
  <rcc rId="171" sId="2">
    <nc r="AB75">
      <v>4.88</v>
    </nc>
  </rcc>
  <rcc rId="172" sId="2">
    <nc r="AD75">
      <v>4.78</v>
    </nc>
  </rcc>
  <rcc rId="173" sId="2">
    <nc r="AF75">
      <v>5.32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109" sId="2">
    <nc r="H72">
      <v>14.39</v>
    </nc>
  </rcc>
  <rcc rId="110" sId="2">
    <nc r="I72">
      <v>14.62</v>
    </nc>
  </rcc>
  <rcc rId="111" sId="2">
    <nc r="N72">
      <f>AVERAGE(H72:I72)</f>
    </nc>
  </rcc>
  <rcc rId="112" sId="2">
    <nc r="J72">
      <v>14.66</v>
    </nc>
  </rcc>
  <rcc rId="113" sId="2">
    <nc r="K72">
      <v>14.67</v>
    </nc>
  </rcc>
  <rcc rId="114" sId="2">
    <nc r="O72">
      <f>AVERAGE(J72:K72)</f>
    </nc>
  </rcc>
  <rcc rId="115" sId="2">
    <nc r="L72">
      <v>14.03</v>
    </nc>
  </rcc>
  <rcc rId="116" sId="2">
    <nc r="M72">
      <v>14.07</v>
    </nc>
  </rcc>
  <rcc rId="117" sId="2">
    <nc r="P72">
      <f>AVERAGE(L72:M72)</f>
    </nc>
  </rcc>
  <rcc rId="118" sId="2">
    <nc r="R72">
      <v>4.46</v>
    </nc>
  </rcc>
  <rcc rId="119" sId="2">
    <nc r="S72">
      <v>4.4400000000000004</v>
    </nc>
  </rcc>
  <rcc rId="120" sId="2">
    <nc r="T72">
      <v>4.43</v>
    </nc>
  </rcc>
  <rcc rId="121" sId="2">
    <nc r="U72" t="inlineStr">
      <is>
        <t>OK</t>
      </is>
    </nc>
  </rcc>
  <rcc rId="122" sId="2">
    <nc r="V72" t="inlineStr">
      <is>
        <t>OK</t>
      </is>
    </nc>
  </rcc>
  <rcc rId="123" sId="2">
    <nc r="W72" t="inlineStr">
      <is>
        <t>OK</t>
      </is>
    </nc>
  </rcc>
  <rcc rId="124" sId="2">
    <nc r="X72" t="inlineStr">
      <is>
        <t>18,23,42</t>
      </is>
    </nc>
  </rcc>
  <rcc rId="125" sId="2">
    <nc r="Y72" t="inlineStr">
      <is>
        <t>20,25,01</t>
      </is>
    </nc>
  </rcc>
  <rcc rId="126" sId="2">
    <nc r="Z72" t="inlineStr">
      <is>
        <t>22,34,15</t>
      </is>
    </nc>
  </rcc>
  <rcc rId="127" sId="2">
    <nc r="AB72">
      <v>9.2100000000000009</v>
    </nc>
  </rcc>
  <rcc rId="128" sId="2">
    <nc r="AD72">
      <v>9.7200000000000006</v>
    </nc>
  </rcc>
  <rcc rId="129" sId="2">
    <nc r="AF72">
      <v>9.27</v>
    </nc>
  </rcc>
  <rcc rId="130" sId="2">
    <nc r="AH72" t="inlineStr">
      <is>
        <t>Irfa'i</t>
      </is>
    </nc>
  </rcc>
  <rcc rId="131" sId="2">
    <nc r="H74">
      <v>18.079999999999998</v>
    </nc>
  </rcc>
  <rcc rId="132" sId="2">
    <nc r="I74">
      <v>17.95</v>
    </nc>
  </rcc>
  <rcc rId="133" sId="2">
    <nc r="J74">
      <v>17.96</v>
    </nc>
  </rcc>
  <rcc rId="134" sId="2">
    <nc r="K74">
      <v>17.93</v>
    </nc>
  </rcc>
  <rcc rId="135" sId="2">
    <nc r="L74">
      <v>14.89</v>
    </nc>
  </rcc>
  <rcc rId="136" sId="2">
    <nc r="M74">
      <v>14.87</v>
    </nc>
  </rcc>
  <rfmt sheetId="2" sqref="L74:M74" start="0" length="2147483647">
    <dxf>
      <font>
        <color rgb="FFFF0000"/>
      </font>
    </dxf>
  </rfmt>
  <rcc rId="137" sId="2">
    <nc r="R74">
      <v>4.4000000000000004</v>
    </nc>
  </rcc>
  <rcc rId="138" sId="2">
    <nc r="S74">
      <v>4.3899999999999997</v>
    </nc>
  </rcc>
  <rcc rId="139" sId="2">
    <nc r="T74">
      <v>4.38</v>
    </nc>
  </rcc>
  <rfmt sheetId="2" sqref="R72:T72" start="0" length="2147483647">
    <dxf>
      <font>
        <color rgb="FFFF0000"/>
      </font>
    </dxf>
  </rfmt>
  <rcc rId="140" sId="2">
    <nc r="U74" t="inlineStr">
      <is>
        <t>OK</t>
      </is>
    </nc>
  </rcc>
  <rcc rId="141" sId="2">
    <nc r="V74" t="inlineStr">
      <is>
        <t>OK</t>
      </is>
    </nc>
  </rcc>
  <rcc rId="142" sId="2">
    <nc r="W74" t="inlineStr">
      <is>
        <t>#OK</t>
      </is>
    </nc>
  </rcc>
  <rfmt sheetId="2" sqref="W74" start="0" length="2147483647">
    <dxf>
      <font>
        <color rgb="FFFF0000"/>
      </font>
    </dxf>
  </rfmt>
  <rcc rId="143" sId="2">
    <nc r="X74" t="inlineStr">
      <is>
        <t>13,59,13</t>
      </is>
    </nc>
  </rcc>
  <rcc rId="144" sId="2">
    <nc r="Y74" t="inlineStr">
      <is>
        <t>15,54,28</t>
      </is>
    </nc>
  </rcc>
  <rcc rId="145" sId="2">
    <nc r="Z74" t="inlineStr">
      <is>
        <t>17,15,10</t>
      </is>
    </nc>
  </rcc>
  <rcc rId="146" sId="2">
    <nc r="AB74">
      <v>11.96</v>
    </nc>
  </rcc>
  <rcc rId="147" sId="2">
    <nc r="AD74">
      <v>12.86</v>
    </nc>
  </rcc>
  <rcc rId="148" sId="2">
    <nc r="AF74">
      <v>8.3699999999999992</v>
    </nc>
  </rcc>
  <rcc rId="149" sId="2">
    <nc r="AH74" t="inlineStr">
      <is>
        <t>Irfa'i</t>
      </is>
    </nc>
  </rcc>
  <rcmt sheetId="2" cell="W74" guid="{8510F77A-D4A9-4F3E-8C5C-4F15543ED9E3}" author="qc.rtd" newLength="14"/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rc rId="100" sId="2" ref="A72:XFD72" action="insertRow">
    <undo index="4" exp="area" ref3D="1" dr="$AG$1:$AG$1048576" dn="Z_A827AECD_DDA2_4814_8428_89B6C5E9D464_.wvu.Cols" sId="2"/>
    <undo index="2" exp="area" ref3D="1" dr="$AE$1:$AE$1048576" dn="Z_A827AECD_DDA2_4814_8428_89B6C5E9D464_.wvu.Cols" sId="2"/>
    <undo index="1" exp="area" ref3D="1" dr="$AC$1:$AC$1048576" dn="Z_A827AECD_DDA2_4814_8428_89B6C5E9D464_.wvu.Cols" sId="2"/>
  </rrc>
  <rcc rId="101" sId="2">
    <nc r="B72" t="inlineStr">
      <is>
        <t>HB YOGURT DRINK STRAWBERRY 24PX200ML</t>
      </is>
    </nc>
  </rcc>
  <rcc rId="102" sId="2">
    <nc r="A72">
      <v>69</v>
    </nc>
  </rcc>
  <rcc rId="103" sId="2">
    <oc r="A73">
      <v>69</v>
    </oc>
    <nc r="A73">
      <v>70</v>
    </nc>
  </rcc>
  <rcc rId="104" sId="2">
    <oc r="A74">
      <v>70</v>
    </oc>
    <nc r="A74">
      <v>71</v>
    </nc>
  </rcc>
  <rcc rId="105" sId="2" numFmtId="21">
    <nc r="C72">
      <v>43637</v>
    </nc>
  </rcc>
  <rcc rId="106" sId="2">
    <nc r="D72" t="inlineStr">
      <is>
        <t>A3B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308" sId="2">
    <nc r="U80" t="inlineStr">
      <is>
        <t>OK</t>
      </is>
    </nc>
  </rcc>
  <rcc rId="309" sId="2">
    <nc r="V80" t="inlineStr">
      <is>
        <t>OK</t>
      </is>
    </nc>
  </rcc>
  <rcc rId="310" sId="2">
    <nc r="W80" t="inlineStr">
      <is>
        <t>OK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208" sId="2">
    <nc r="B77" t="inlineStr">
      <is>
        <t>Hilo School Vegiberi</t>
      </is>
    </nc>
  </rcc>
  <rcc rId="209" sId="2">
    <nc r="A77">
      <v>74</v>
    </nc>
  </rcc>
  <rfmt sheetId="2" sqref="C77" start="0" length="0">
    <dxf>
      <numFmt numFmtId="22" formatCode="mmm\-yy"/>
    </dxf>
  </rfmt>
  <rcc rId="210" sId="2">
    <nc r="D77" t="inlineStr">
      <is>
        <t>TBA</t>
      </is>
    </nc>
  </rcc>
  <rfmt sheetId="2" sqref="C77" start="0" length="0">
    <dxf>
      <numFmt numFmtId="21" formatCode="dd\-mmm"/>
    </dxf>
  </rfmt>
  <rfmt sheetId="2" sqref="C78" start="0" length="0">
    <dxf>
      <numFmt numFmtId="21" formatCode="dd\-mmm"/>
    </dxf>
  </rfmt>
  <rcc rId="211" sId="2" numFmtId="21">
    <nc r="C77">
      <v>43642</v>
    </nc>
  </rcc>
  <rcc rId="212" sId="2">
    <nc r="H77">
      <v>14.01</v>
    </nc>
  </rcc>
  <rcc rId="213" sId="2">
    <nc r="I77">
      <v>14.01</v>
    </nc>
  </rcc>
  <rcc rId="214" sId="2">
    <nc r="J77">
      <v>13.93</v>
    </nc>
  </rcc>
  <rcc rId="215" sId="2">
    <nc r="K77">
      <v>13.93</v>
    </nc>
  </rcc>
  <rcc rId="216" sId="2">
    <nc r="L77">
      <v>14.08</v>
    </nc>
  </rcc>
  <rcc rId="217" sId="2">
    <nc r="M77">
      <v>14.08</v>
    </nc>
  </rcc>
  <rcc rId="218" sId="2">
    <nc r="R77">
      <v>6.7</v>
    </nc>
  </rcc>
  <rcc rId="219" sId="2">
    <nc r="S77">
      <v>6.7</v>
    </nc>
  </rcc>
  <rcc rId="220" sId="2">
    <nc r="T77">
      <v>6.7</v>
    </nc>
  </rcc>
  <rcc rId="221" sId="2">
    <nc r="U77" t="inlineStr">
      <is>
        <t>OK</t>
      </is>
    </nc>
  </rcc>
  <rcc rId="222" sId="2">
    <nc r="V77" t="inlineStr">
      <is>
        <t>OK</t>
      </is>
    </nc>
  </rcc>
  <rcc rId="223" sId="2">
    <nc r="W77" t="inlineStr">
      <is>
        <t>OK</t>
      </is>
    </nc>
  </rcc>
  <rcc rId="224" sId="2">
    <nc r="X77" t="inlineStr">
      <is>
        <t>23,43,47</t>
      </is>
    </nc>
  </rcc>
  <rcc rId="225" sId="2">
    <nc r="Y77" t="inlineStr">
      <is>
        <t>03,09,41</t>
      </is>
    </nc>
  </rcc>
  <rcc rId="226" sId="2">
    <nc r="Z77" t="inlineStr">
      <is>
        <t>04,50,48</t>
      </is>
    </nc>
  </rcc>
  <rcc rId="227" sId="2">
    <nc r="AB77">
      <v>2.85</v>
    </nc>
  </rcc>
  <rcc rId="228" sId="2">
    <nc r="AD77">
      <v>3.25</v>
    </nc>
  </rcc>
  <rcc rId="229" sId="2">
    <nc r="AF77">
      <v>3.36</v>
    </nc>
  </rcc>
  <rcc rId="230" sId="2">
    <nc r="AH77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181" sId="2">
    <nc r="A76">
      <v>73</v>
    </nc>
  </rcc>
  <rcc rId="182" sId="2">
    <nc r="B76" t="inlineStr">
      <is>
        <t>HB Greek Classic</t>
      </is>
    </nc>
  </rcc>
  <rfmt sheetId="2" sqref="C76" start="0" length="0">
    <dxf>
      <numFmt numFmtId="21" formatCode="dd\-mmm"/>
    </dxf>
  </rfmt>
  <rcc rId="183" sId="2" numFmtId="21">
    <nc r="C76">
      <v>43640</v>
    </nc>
  </rcc>
  <rcc rId="184" sId="2">
    <nc r="D76" t="inlineStr">
      <is>
        <t>TPA</t>
      </is>
    </nc>
  </rcc>
  <rcc rId="185" sId="2">
    <nc r="H76">
      <v>14.35</v>
    </nc>
  </rcc>
  <rcc rId="186" sId="2">
    <nc r="I76">
      <v>14.37</v>
    </nc>
  </rcc>
  <rcc rId="187" sId="2">
    <nc r="K76">
      <v>14.45</v>
    </nc>
  </rcc>
  <rcc rId="188" sId="2">
    <nc r="J76">
      <v>14.48</v>
    </nc>
  </rcc>
  <rcc rId="189" sId="2">
    <nc r="L76">
      <v>14.65</v>
    </nc>
  </rcc>
  <rcc rId="190" sId="2">
    <nc r="M76">
      <v>14.62</v>
    </nc>
  </rcc>
  <rcc rId="191" sId="2">
    <nc r="R76">
      <v>4.21</v>
    </nc>
  </rcc>
  <rcc rId="192" sId="2">
    <nc r="S76">
      <v>4.1900000000000004</v>
    </nc>
  </rcc>
  <rcc rId="193" sId="2">
    <nc r="T76">
      <v>4.1900000000000004</v>
    </nc>
  </rcc>
  <rcc rId="194" sId="2">
    <nc r="U76" t="inlineStr">
      <is>
        <t>OK</t>
      </is>
    </nc>
  </rcc>
  <rcc rId="195" sId="2">
    <nc r="V76" t="inlineStr">
      <is>
        <t>OK</t>
      </is>
    </nc>
  </rcc>
  <rcc rId="196" sId="2">
    <nc r="W76" t="inlineStr">
      <is>
        <t>OK</t>
      </is>
    </nc>
  </rcc>
  <rcc rId="197" sId="2">
    <nc r="X76" t="inlineStr">
      <is>
        <t>12,45,01</t>
      </is>
    </nc>
  </rcc>
  <rcc rId="198" sId="2">
    <nc r="Y76" t="inlineStr">
      <is>
        <t>15,40,48</t>
      </is>
    </nc>
  </rcc>
  <rcc rId="199" sId="2">
    <nc r="Z76" t="inlineStr">
      <is>
        <t>20,00,01</t>
      </is>
    </nc>
  </rcc>
  <rcc rId="200" sId="2">
    <nc r="AB76">
      <v>962</v>
    </nc>
  </rcc>
  <rcc rId="201" sId="2">
    <nc r="AD76">
      <v>750</v>
    </nc>
  </rcc>
  <rcc rId="202" sId="2">
    <nc r="AF76" t="inlineStr">
      <is>
        <t>EEE</t>
      </is>
    </nc>
  </rcc>
  <rcc rId="203" sId="2">
    <nc r="AH76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511" sId="2">
    <nc r="A88">
      <v>85</v>
    </nc>
  </rcc>
  <rcc rId="512" sId="2">
    <nc r="B88" t="inlineStr">
      <is>
        <t>HB Greek Classic</t>
      </is>
    </nc>
  </rcc>
  <rcc rId="513" sId="2" odxf="1" dxf="1" numFmtId="19">
    <nc r="C88">
      <v>43657</v>
    </nc>
    <odxf>
      <numFmt numFmtId="0" formatCode="General"/>
    </odxf>
    <ndxf>
      <numFmt numFmtId="19" formatCode="dd/mm/yyyy"/>
    </ndxf>
  </rcc>
  <rcc rId="514" sId="2">
    <nc r="D88" t="inlineStr">
      <is>
        <t>TPA</t>
      </is>
    </nc>
  </rcc>
  <rcc rId="515" sId="2">
    <nc r="H88">
      <v>14.63</v>
    </nc>
  </rcc>
  <rcc rId="516" sId="2">
    <nc r="I88">
      <v>14.63</v>
    </nc>
  </rcc>
  <rcc rId="517" sId="2">
    <nc r="N88">
      <f>AVERAGE(H88:I88)</f>
    </nc>
  </rcc>
  <rcc rId="518" sId="2">
    <nc r="J88">
      <v>14.92</v>
    </nc>
  </rcc>
  <rcc rId="519" sId="2">
    <nc r="K88">
      <v>14.922000000000001</v>
    </nc>
  </rcc>
  <rcc rId="520" sId="2">
    <nc r="O88">
      <f>AVERAGE(J88:K88)</f>
    </nc>
  </rcc>
  <rcc rId="521" sId="2">
    <nc r="L88">
      <v>15.07</v>
    </nc>
  </rcc>
  <rcc rId="522" sId="2">
    <nc r="M88">
      <v>15.07</v>
    </nc>
  </rcc>
  <rcc rId="523" sId="2">
    <nc r="P88">
      <f>AVERAGE(L88:M88)</f>
    </nc>
  </rcc>
  <rcc rId="524" sId="2">
    <nc r="R88">
      <v>4.21</v>
    </nc>
  </rcc>
  <rcc rId="525" sId="2">
    <nc r="S88">
      <v>4.21</v>
    </nc>
  </rcc>
  <rcc rId="526" sId="2">
    <nc r="T88">
      <v>4.5</v>
    </nc>
  </rcc>
  <rcc rId="527" sId="2">
    <nc r="U88" t="inlineStr">
      <is>
        <t>OK</t>
      </is>
    </nc>
  </rcc>
  <rcc rId="528" sId="2">
    <nc r="V88" t="inlineStr">
      <is>
        <t>OK</t>
      </is>
    </nc>
  </rcc>
  <rcc rId="529" sId="2">
    <nc r="W88" t="inlineStr">
      <is>
        <t>OK</t>
      </is>
    </nc>
  </rcc>
  <rcc rId="530" sId="2">
    <nc r="X88" t="inlineStr">
      <is>
        <t>03,45,29</t>
      </is>
    </nc>
  </rcc>
  <rcc rId="531" sId="2">
    <nc r="Y88" t="inlineStr">
      <is>
        <t>07,08,48</t>
      </is>
    </nc>
  </rcc>
  <rcc rId="532" sId="2">
    <nc r="Z88" t="inlineStr">
      <is>
        <t>09,51,26</t>
      </is>
    </nc>
  </rcc>
  <rcc rId="533" sId="2">
    <nc r="AB88">
      <v>712.8</v>
    </nc>
  </rcc>
  <rcc rId="534" sId="2">
    <nc r="AD88">
      <v>742.8</v>
    </nc>
  </rcc>
  <rcc rId="535" sId="2">
    <nc r="AF88">
      <v>1106</v>
    </nc>
  </rcc>
  <rcc rId="536" sId="2">
    <nc r="AH88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356" sId="2">
    <nc r="S82">
      <v>4.2300000000000004</v>
    </nc>
  </rcc>
  <rcc rId="357" sId="2">
    <nc r="T82">
      <v>4.22</v>
    </nc>
  </rcc>
  <rcc rId="358" sId="2">
    <nc r="V82" t="inlineStr">
      <is>
        <t>OK</t>
      </is>
    </nc>
  </rcc>
  <rcc rId="359" sId="2">
    <nc r="W82" t="inlineStr">
      <is>
        <t>OK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c rId="283" sId="2">
    <nc r="A80">
      <v>77</v>
    </nc>
  </rcc>
  <rcc rId="284" sId="2">
    <nc r="B80" t="inlineStr">
      <is>
        <t>HB YOGURT DRINK STRAWBERRY 24PX200ML</t>
      </is>
    </nc>
  </rcc>
  <rfmt sheetId="2" sqref="C80" start="0" length="0">
    <dxf>
      <numFmt numFmtId="19" formatCode="dd/mm/yyyy"/>
    </dxf>
  </rfmt>
  <rfmt sheetId="2" sqref="C80" start="0" length="0">
    <dxf>
      <numFmt numFmtId="21" formatCode="dd\-mmm"/>
    </dxf>
  </rfmt>
  <rcc rId="285" sId="2" numFmtId="21">
    <nc r="C80">
      <v>43648</v>
    </nc>
  </rcc>
  <rcc rId="286" sId="2">
    <nc r="D80" t="inlineStr">
      <is>
        <t>A3B</t>
      </is>
    </nc>
  </rcc>
  <rcc rId="287" sId="2">
    <nc r="H80">
      <v>14.96</v>
    </nc>
  </rcc>
  <rcc rId="288" sId="2">
    <nc r="I80">
      <v>14.96</v>
    </nc>
  </rcc>
  <rcc rId="289" sId="2">
    <nc r="N80">
      <f>AVERAGE(H80:I80)</f>
    </nc>
  </rcc>
  <rcc rId="290" sId="2">
    <nc r="J80">
      <v>14.83</v>
    </nc>
  </rcc>
  <rcc rId="291" sId="2">
    <nc r="K80">
      <v>14.83</v>
    </nc>
  </rcc>
  <rcc rId="292" sId="2">
    <nc r="O80">
      <f>AVERAGE(J80:K80)</f>
    </nc>
  </rcc>
  <rcc rId="293" sId="2">
    <nc r="L80">
      <v>15</v>
    </nc>
  </rcc>
  <rcc rId="294" sId="2">
    <nc r="M80">
      <v>15.01</v>
    </nc>
  </rcc>
  <rcc rId="295" sId="2">
    <nc r="P80">
      <f>AVERAGE(L80:M80)</f>
    </nc>
  </rcc>
  <rcc rId="296" sId="2">
    <nc r="R80">
      <v>4.4000000000000004</v>
    </nc>
  </rcc>
  <rcc rId="297" sId="2">
    <nc r="S80">
      <v>4.3899999999999997</v>
    </nc>
  </rcc>
  <rcc rId="298" sId="2">
    <nc r="T80">
      <v>4.3899999999999997</v>
    </nc>
  </rcc>
  <rcc rId="299" sId="2">
    <nc r="X80" t="inlineStr">
      <is>
        <t>02,22,23</t>
      </is>
    </nc>
  </rcc>
  <rcc rId="300" sId="2">
    <nc r="Y80" t="inlineStr">
      <is>
        <t>10,02,09</t>
      </is>
    </nc>
  </rcc>
  <rcc rId="301" sId="2">
    <nc r="Z80" t="inlineStr">
      <is>
        <t>16,14,47</t>
      </is>
    </nc>
  </rcc>
  <rcc rId="302" sId="2">
    <nc r="AB80">
      <v>11.14</v>
    </nc>
  </rcc>
  <rcc rId="303" sId="2">
    <nc r="AD80">
      <v>9.7100000000000009</v>
    </nc>
  </rcc>
  <rcc rId="304" sId="2">
    <nc r="AF80">
      <v>11.18</v>
    </nc>
  </rcc>
  <rcc rId="305" sId="2">
    <nc r="AH80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235" sId="2">
    <nc r="B78" t="inlineStr">
      <is>
        <t>HB Greek Classic</t>
      </is>
    </nc>
  </rcc>
  <rcc rId="236" sId="2">
    <nc r="B79" t="inlineStr">
      <is>
        <t>HB YOGURT DRINK STRAWBERRY 24PX200ML (RUBY)</t>
      </is>
    </nc>
  </rcc>
  <rcc rId="237" sId="2">
    <nc r="A78">
      <v>75</v>
    </nc>
  </rcc>
  <rcc rId="238" sId="2">
    <nc r="A79">
      <v>76</v>
    </nc>
  </rcc>
  <rcc rId="239" sId="2" numFmtId="21">
    <nc r="C78">
      <v>43643</v>
    </nc>
  </rcc>
  <rcc rId="240" sId="2" odxf="1" dxf="1" numFmtId="21">
    <nc r="C79">
      <v>43643</v>
    </nc>
    <odxf>
      <numFmt numFmtId="0" formatCode="General"/>
    </odxf>
    <ndxf>
      <numFmt numFmtId="21" formatCode="dd\-mmm"/>
    </ndxf>
  </rcc>
  <rcc rId="241" sId="2">
    <nc r="D78" t="inlineStr">
      <is>
        <t>TPA</t>
      </is>
    </nc>
  </rcc>
  <rcc rId="242" sId="2">
    <nc r="D79" t="inlineStr">
      <is>
        <t>A3B</t>
      </is>
    </nc>
  </rcc>
  <rcc rId="243" sId="2">
    <nc r="H78">
      <v>14.53</v>
    </nc>
  </rcc>
  <rcc rId="244" sId="2">
    <nc r="I78">
      <v>14.55</v>
    </nc>
  </rcc>
  <rcc rId="245" sId="2">
    <nc r="J78">
      <v>14.96</v>
    </nc>
  </rcc>
  <rcc rId="246" sId="2">
    <nc r="K78">
      <v>14.96</v>
    </nc>
  </rcc>
  <rcc rId="247" sId="2">
    <nc r="L78">
      <v>14.85</v>
    </nc>
  </rcc>
  <rcc rId="248" sId="2">
    <nc r="M78">
      <v>14.87</v>
    </nc>
  </rcc>
  <rcc rId="249" sId="2">
    <nc r="H79">
      <v>14.79</v>
    </nc>
  </rcc>
  <rcc rId="250" sId="2">
    <nc r="I79">
      <v>14.8</v>
    </nc>
  </rcc>
  <rcc rId="251" sId="2">
    <nc r="J79">
      <v>14.59</v>
    </nc>
  </rcc>
  <rcc rId="252" sId="2">
    <nc r="K79">
      <v>14.6</v>
    </nc>
  </rcc>
  <rcc rId="253" sId="2">
    <nc r="L79">
      <v>10.93</v>
    </nc>
  </rcc>
  <rcc rId="254" sId="2">
    <nc r="M79">
      <v>10.95</v>
    </nc>
  </rcc>
  <rcc rId="255" sId="2">
    <nc r="R79">
      <v>4.38</v>
    </nc>
  </rcc>
  <rcc rId="256" sId="2">
    <nc r="S79">
      <v>4.3600000000000003</v>
    </nc>
  </rcc>
  <rcc rId="257" sId="2">
    <nc r="T79">
      <v>4.37</v>
    </nc>
  </rcc>
  <rcc rId="258" sId="2">
    <nc r="R78">
      <v>4.22</v>
    </nc>
  </rcc>
  <rcc rId="259" sId="2">
    <nc r="S78">
      <v>4.22</v>
    </nc>
  </rcc>
  <rcc rId="260" sId="2">
    <nc r="T78">
      <v>4.21</v>
    </nc>
  </rcc>
  <rcc rId="261" sId="2">
    <nc r="U78" t="inlineStr">
      <is>
        <t>OK</t>
      </is>
    </nc>
  </rcc>
  <rcc rId="262" sId="2">
    <nc r="V78" t="inlineStr">
      <is>
        <t>OK</t>
      </is>
    </nc>
  </rcc>
  <rcc rId="263" sId="2">
    <nc r="W78" t="inlineStr">
      <is>
        <t>OK</t>
      </is>
    </nc>
  </rcc>
  <rcc rId="264" sId="2">
    <nc r="U79" t="inlineStr">
      <is>
        <t>OK</t>
      </is>
    </nc>
  </rcc>
  <rcc rId="265" sId="2">
    <nc r="V79" t="inlineStr">
      <is>
        <t>OK</t>
      </is>
    </nc>
  </rcc>
  <rcc rId="266" sId="2" odxf="1" dxf="1">
    <nc r="W79" t="inlineStr">
      <is>
        <t>#OK</t>
      </is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267" sId="2">
    <nc r="X78" t="inlineStr">
      <is>
        <t>23,48,37</t>
      </is>
    </nc>
  </rcc>
  <rcc rId="268" sId="2">
    <nc r="Y78" t="inlineStr">
      <is>
        <t>03,33,26</t>
      </is>
    </nc>
  </rcc>
  <rcc rId="269" sId="2">
    <nc r="Z78" t="inlineStr">
      <is>
        <t>05,58,45</t>
      </is>
    </nc>
  </rcc>
  <rcc rId="270" sId="2">
    <nc r="X79" t="inlineStr">
      <is>
        <t>23,44,27</t>
      </is>
    </nc>
  </rcc>
  <rcc rId="271" sId="2">
    <nc r="Y79" t="inlineStr">
      <is>
        <t>00,47,29</t>
      </is>
    </nc>
  </rcc>
  <rcc rId="272" sId="2">
    <nc r="Z79" t="inlineStr">
      <is>
        <t>01,40,13</t>
      </is>
    </nc>
  </rcc>
  <rcc rId="273" sId="2">
    <nc r="AB78">
      <v>1244</v>
    </nc>
  </rcc>
  <rcc rId="274" sId="2">
    <nc r="AD78">
      <v>986</v>
    </nc>
  </rcc>
  <rcc rId="275" sId="2">
    <nc r="AF78">
      <v>1492</v>
    </nc>
  </rcc>
  <rcc rId="276" sId="2">
    <nc r="AB79">
      <v>3.82</v>
    </nc>
  </rcc>
  <rcc rId="277" sId="2">
    <nc r="AD79">
      <v>3.89</v>
    </nc>
  </rcc>
  <rcc rId="278" sId="2">
    <nc r="AF79">
      <v>2.82</v>
    </nc>
  </rcc>
  <rcc rId="279" sId="2">
    <nc r="AH78" t="inlineStr">
      <is>
        <t>Irfa'i</t>
      </is>
    </nc>
  </rcc>
  <rcc rId="280" sId="2">
    <nc r="AH79" t="inlineStr">
      <is>
        <t>Irfa'i</t>
      </is>
    </nc>
  </rcc>
  <rcmt sheetId="2" cell="W79" guid="{13BA5823-4D75-4EC0-BDBB-39DE9635E520}" author="qc.rtd" newLength="14"/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c rId="457" sId="2">
    <nc r="A86">
      <v>83</v>
    </nc>
  </rcc>
  <rcc rId="458" sId="2">
    <nc r="A87">
      <v>84</v>
    </nc>
  </rcc>
  <rcc rId="459" sId="2" odxf="1" dxf="1" numFmtId="21">
    <nc r="C86">
      <v>43654</v>
    </nc>
    <odxf>
      <numFmt numFmtId="0" formatCode="General"/>
    </odxf>
    <ndxf>
      <numFmt numFmtId="21" formatCode="dd\-mmm"/>
    </ndxf>
  </rcc>
  <rcc rId="460" sId="2" odxf="1" dxf="1" numFmtId="21">
    <nc r="C87">
      <v>43654</v>
    </nc>
    <odxf>
      <numFmt numFmtId="0" formatCode="General"/>
    </odxf>
    <ndxf>
      <numFmt numFmtId="21" formatCode="dd\-mmm"/>
    </ndxf>
  </rcc>
  <rcc rId="461" sId="2">
    <nc r="B86" t="inlineStr">
      <is>
        <t>HB Greek Classic</t>
      </is>
    </nc>
  </rcc>
  <rcc rId="462" sId="2">
    <nc r="B87" t="inlineStr">
      <is>
        <t>HB Blackcurrent</t>
      </is>
    </nc>
  </rcc>
  <rcc rId="463" sId="2">
    <nc r="D86" t="inlineStr">
      <is>
        <t>A3B</t>
      </is>
    </nc>
  </rcc>
  <rcc rId="464" sId="2">
    <nc r="D87" t="inlineStr">
      <is>
        <t>A3B</t>
      </is>
    </nc>
  </rcc>
  <rcc rId="465" sId="2">
    <nc r="H86">
      <v>14.01</v>
    </nc>
  </rcc>
  <rcc rId="466" sId="2">
    <nc r="I86">
      <v>14.03</v>
    </nc>
  </rcc>
  <rcc rId="467" sId="2">
    <nc r="N86">
      <f>AVERAGE(H86:I86)</f>
    </nc>
  </rcc>
  <rcc rId="468" sId="2">
    <nc r="J86">
      <v>13.94</v>
    </nc>
  </rcc>
  <rcc rId="469" sId="2">
    <nc r="K86">
      <v>13.93</v>
    </nc>
  </rcc>
  <rcc rId="470" sId="2">
    <nc r="O86">
      <f>AVERAGE(J86:K86)</f>
    </nc>
  </rcc>
  <rcc rId="471" sId="2">
    <nc r="L86">
      <v>14.21</v>
    </nc>
  </rcc>
  <rcc rId="472" sId="2">
    <nc r="M86">
      <v>14.21</v>
    </nc>
  </rcc>
  <rcc rId="473" sId="2">
    <nc r="P86">
      <f>AVERAGE(L86:M86)</f>
    </nc>
  </rcc>
  <rcc rId="474" sId="2">
    <nc r="H87">
      <v>14.47</v>
    </nc>
  </rcc>
  <rcc rId="475" sId="2">
    <nc r="I87">
      <v>14.46</v>
    </nc>
  </rcc>
  <rcc rId="476" sId="2">
    <nc r="N87">
      <f>AVERAGE(H87:I87)</f>
    </nc>
  </rcc>
  <rcc rId="477" sId="2">
    <nc r="J87">
      <v>14.28</v>
    </nc>
  </rcc>
  <rcc rId="478" sId="2">
    <nc r="K87">
      <v>14.29</v>
    </nc>
  </rcc>
  <rcc rId="479" sId="2">
    <nc r="O87">
      <f>AVERAGE(J87:K87)</f>
    </nc>
  </rcc>
  <rcc rId="480" sId="2">
    <nc r="L87">
      <v>14.81</v>
    </nc>
  </rcc>
  <rcc rId="481" sId="2">
    <nc r="M87">
      <v>14.81</v>
    </nc>
  </rcc>
  <rcc rId="482" sId="2">
    <nc r="P87">
      <f>AVERAGE(L87:M87)</f>
    </nc>
  </rcc>
  <rcc rId="483" sId="2">
    <nc r="R86">
      <v>4.2300000000000004</v>
    </nc>
  </rcc>
  <rcc rId="484" sId="2">
    <nc r="S86">
      <v>4.1900000000000004</v>
    </nc>
  </rcc>
  <rcc rId="485" sId="2">
    <nc r="T86">
      <v>4.22</v>
    </nc>
  </rcc>
  <rcc rId="486" sId="2">
    <nc r="U86" t="inlineStr">
      <is>
        <t>OK</t>
      </is>
    </nc>
  </rcc>
  <rcc rId="487" sId="2">
    <nc r="V86" t="inlineStr">
      <is>
        <t>OK</t>
      </is>
    </nc>
  </rcc>
  <rcc rId="488" sId="2">
    <nc r="W86" t="inlineStr">
      <is>
        <t>OK</t>
      </is>
    </nc>
  </rcc>
  <rcc rId="489" sId="2">
    <nc r="X86" t="inlineStr">
      <is>
        <t>03,27,39</t>
      </is>
    </nc>
  </rcc>
  <rcc rId="490" sId="2">
    <nc r="Y86" t="inlineStr">
      <is>
        <t>10,30,37</t>
      </is>
    </nc>
  </rcc>
  <rcc rId="491" sId="2">
    <nc r="Z86" t="inlineStr">
      <is>
        <t>12,30,49</t>
      </is>
    </nc>
  </rcc>
  <rcc rId="492" sId="2">
    <nc r="X87" t="inlineStr">
      <is>
        <t>19,24,38</t>
      </is>
    </nc>
  </rcc>
  <rcc rId="493" sId="2">
    <nc r="Y87" t="inlineStr">
      <is>
        <t>01,46,38</t>
      </is>
    </nc>
  </rcc>
  <rcc rId="494" sId="2">
    <nc r="Z87" t="inlineStr">
      <is>
        <t>06,20,56</t>
      </is>
    </nc>
  </rcc>
  <rcc rId="495" sId="2">
    <nc r="U87" t="inlineStr">
      <is>
        <t>OK</t>
      </is>
    </nc>
  </rcc>
  <rcc rId="496" sId="2">
    <nc r="V87" t="inlineStr">
      <is>
        <t>OK</t>
      </is>
    </nc>
  </rcc>
  <rcc rId="497" sId="2">
    <nc r="W87" t="inlineStr">
      <is>
        <t>OK</t>
      </is>
    </nc>
  </rcc>
  <rcc rId="498" sId="2">
    <nc r="R87">
      <v>4.4000000000000004</v>
    </nc>
  </rcc>
  <rcc rId="499" sId="2">
    <nc r="S87">
      <v>4.41</v>
    </nc>
  </rcc>
  <rcc rId="500" sId="2">
    <nc r="T87">
      <v>4.41</v>
    </nc>
  </rcc>
  <rcc rId="501" sId="2">
    <nc r="AB86">
      <v>678</v>
    </nc>
  </rcc>
  <rcc rId="502" sId="2">
    <nc r="AD86">
      <v>454.8</v>
    </nc>
  </rcc>
  <rcc rId="503" sId="2">
    <nc r="AF86">
      <v>835.2</v>
    </nc>
  </rcc>
  <rcc rId="504" sId="2">
    <nc r="AH86" t="inlineStr">
      <is>
        <t>Leo</t>
      </is>
    </nc>
  </rcc>
  <rcc rId="505" sId="2">
    <nc r="AB87">
      <v>11.76</v>
    </nc>
  </rcc>
  <rcc rId="506" sId="2">
    <nc r="AD87">
      <v>10.92</v>
    </nc>
  </rcc>
  <rcc rId="507" sId="2">
    <nc r="AF87">
      <v>11.63</v>
    </nc>
  </rcc>
  <rcc rId="508" sId="2">
    <nc r="AH87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c rId="348" sId="2">
    <nc r="J82">
      <v>14.81</v>
    </nc>
  </rcc>
  <rcc rId="349" sId="2">
    <nc r="K82">
      <v>14.81</v>
    </nc>
  </rcc>
  <rcc rId="350" sId="2">
    <nc r="O82">
      <f>AVERAGE(J82:K82)</f>
    </nc>
  </rcc>
  <rcc rId="351" sId="2">
    <nc r="L82">
      <v>14.95</v>
    </nc>
  </rcc>
  <rcc rId="352" sId="2">
    <nc r="M82">
      <v>14.98</v>
    </nc>
  </rcc>
  <rcc rId="353" sId="2">
    <nc r="P82">
      <f>AVERAGE(L82:M82)</f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341" sId="2">
    <nc r="Y82" t="inlineStr">
      <is>
        <t>08,40,06</t>
      </is>
    </nc>
  </rcc>
  <rcc rId="342" sId="2">
    <nc r="Z82" t="inlineStr">
      <is>
        <t>14,55,23</t>
      </is>
    </nc>
  </rcc>
  <rcc rId="343" sId="2">
    <nc r="AD82">
      <v>813.6</v>
    </nc>
  </rcc>
  <rcc rId="344" sId="2">
    <nc r="AF82">
      <v>1099</v>
    </nc>
  </rcc>
  <rcc rId="345" sId="2">
    <nc r="AH82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c rId="313" sId="2">
    <nc r="B81" t="inlineStr">
      <is>
        <t>HB Greek Classic</t>
      </is>
    </nc>
  </rcc>
  <rcc rId="314" sId="2">
    <nc r="A81">
      <v>78</v>
    </nc>
  </rcc>
  <rcc rId="315" sId="2" odxf="1" dxf="1" numFmtId="21">
    <nc r="C81">
      <v>43648</v>
    </nc>
    <odxf>
      <numFmt numFmtId="0" formatCode="General"/>
    </odxf>
    <ndxf>
      <numFmt numFmtId="21" formatCode="dd\-mmm"/>
    </ndxf>
  </rcc>
  <rcc rId="316" sId="2">
    <nc r="D81" t="inlineStr">
      <is>
        <t>TPA</t>
      </is>
    </nc>
  </rcc>
  <rcc rId="317" sId="2">
    <nc r="H81">
      <v>14.49</v>
    </nc>
  </rcc>
  <rcc rId="318" sId="2">
    <nc r="I81">
      <v>14.46</v>
    </nc>
  </rcc>
  <rcc rId="319" sId="2">
    <nc r="N81">
      <f>AVERAGE(H81:I81)</f>
    </nc>
  </rcc>
  <rcc rId="320" sId="2">
    <nc r="J81">
      <v>14.5</v>
    </nc>
  </rcc>
  <rcc rId="321" sId="2">
    <nc r="K81">
      <v>14.51</v>
    </nc>
  </rcc>
  <rcc rId="322" sId="2">
    <nc r="O81">
      <f>AVERAGE(J81:K81)</f>
    </nc>
  </rcc>
  <rcc rId="323" sId="2">
    <nc r="L81">
      <v>14.09</v>
    </nc>
  </rcc>
  <rcc rId="324" sId="2">
    <nc r="M81">
      <v>14.1</v>
    </nc>
  </rcc>
  <rcc rId="325" sId="2">
    <nc r="P81">
      <f>AVERAGE(L81:M81)</f>
    </nc>
  </rcc>
  <rcc rId="326" sId="2">
    <nc r="R81">
      <v>4.22</v>
    </nc>
  </rcc>
  <rcc rId="327" sId="2">
    <nc r="S81">
      <v>4.21</v>
    </nc>
  </rcc>
  <rcc rId="328" sId="2">
    <nc r="T81">
      <v>4.21</v>
    </nc>
  </rcc>
  <rcc rId="329" sId="2">
    <nc r="U81" t="inlineStr">
      <is>
        <t>OK</t>
      </is>
    </nc>
  </rcc>
  <rcc rId="330" sId="2">
    <nc r="V81" t="inlineStr">
      <is>
        <t>OK</t>
      </is>
    </nc>
  </rcc>
  <rcc rId="331" sId="2">
    <nc r="W81" t="inlineStr">
      <is>
        <t>OK</t>
      </is>
    </nc>
  </rcc>
  <rcc rId="332" sId="2">
    <nc r="X81" t="inlineStr">
      <is>
        <t>21,03,33</t>
      </is>
    </nc>
  </rcc>
  <rcc rId="333" sId="2">
    <nc r="Y81" t="inlineStr">
      <is>
        <t>00,13,30</t>
      </is>
    </nc>
  </rcc>
  <rcc rId="334" sId="2">
    <nc r="Z81" t="inlineStr">
      <is>
        <t>03,26,21</t>
      </is>
    </nc>
  </rcc>
  <rcc rId="335" sId="2">
    <nc r="AB81">
      <v>1216</v>
    </nc>
  </rcc>
  <rcc rId="336" sId="2">
    <nc r="AD81">
      <v>1056</v>
    </nc>
  </rcc>
  <rcc rId="337" sId="2">
    <nc r="AF81">
      <v>1414</v>
    </nc>
  </rcc>
  <rcc rId="338" sId="2">
    <nc r="AH81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c rId="429" sId="2">
    <nc r="A85">
      <v>82</v>
    </nc>
  </rcc>
  <rcc rId="430" sId="2">
    <nc r="B85" t="inlineStr">
      <is>
        <t>Hilo Taro</t>
      </is>
    </nc>
  </rcc>
  <rfmt sheetId="2" sqref="C85" start="0" length="0">
    <dxf>
      <numFmt numFmtId="21" formatCode="dd\-mmm"/>
    </dxf>
  </rfmt>
  <rcc rId="431" sId="2" numFmtId="21">
    <nc r="C85">
      <v>43654</v>
    </nc>
  </rcc>
  <rcc rId="432" sId="2">
    <nc r="D85" t="inlineStr">
      <is>
        <t>A3B</t>
      </is>
    </nc>
  </rcc>
  <rcc rId="433" sId="2">
    <nc r="N85">
      <f>AVERAGE(H85:I85)</f>
    </nc>
  </rcc>
  <rcc rId="434" sId="2">
    <nc r="O85">
      <f>AVERAGE(J85:K85)</f>
    </nc>
  </rcc>
  <rcc rId="435" sId="2">
    <nc r="P85">
      <f>AVERAGE(L85:M85)</f>
    </nc>
  </rcc>
  <rcc rId="436" sId="2">
    <nc r="H85">
      <v>10.81</v>
    </nc>
  </rcc>
  <rcc rId="437" sId="2">
    <nc r="I85">
      <v>10.82</v>
    </nc>
  </rcc>
  <rcc rId="438" sId="2">
    <nc r="J85">
      <v>10.84</v>
    </nc>
  </rcc>
  <rcc rId="439" sId="2">
    <nc r="K85">
      <v>10.85</v>
    </nc>
  </rcc>
  <rcc rId="440" sId="2">
    <nc r="L85">
      <v>10.78</v>
    </nc>
  </rcc>
  <rcc rId="441" sId="2">
    <nc r="M85">
      <v>10.79</v>
    </nc>
  </rcc>
  <rcc rId="442" sId="2">
    <nc r="R85">
      <v>7.04</v>
    </nc>
  </rcc>
  <rcc rId="443" sId="2">
    <nc r="S85">
      <v>7.04</v>
    </nc>
  </rcc>
  <rcc rId="444" sId="2">
    <nc r="T85">
      <v>7.05</v>
    </nc>
  </rcc>
  <rcc rId="445" sId="2">
    <nc r="U85" t="inlineStr">
      <is>
        <t>OK</t>
      </is>
    </nc>
  </rcc>
  <rcc rId="446" sId="2">
    <nc r="V85" t="inlineStr">
      <is>
        <t>OK</t>
      </is>
    </nc>
  </rcc>
  <rcc rId="447" sId="2">
    <nc r="W85" t="inlineStr">
      <is>
        <t>OK</t>
      </is>
    </nc>
  </rcc>
  <rcc rId="448" sId="2">
    <nc r="X85" t="inlineStr">
      <is>
        <t>15,29,56</t>
      </is>
    </nc>
  </rcc>
  <rcc rId="449" sId="2">
    <nc r="Y85" t="inlineStr">
      <is>
        <t>18,11,18</t>
      </is>
    </nc>
  </rcc>
  <rcc rId="450" sId="2">
    <nc r="Z85" t="inlineStr">
      <is>
        <t>20,51,08</t>
      </is>
    </nc>
  </rcc>
  <rcc rId="451" sId="2">
    <nc r="AB85">
      <v>4.1100000000000003</v>
    </nc>
  </rcc>
  <rcc rId="452" sId="2">
    <nc r="AD85">
      <v>3.93</v>
    </nc>
  </rcc>
  <rcc rId="453" sId="2">
    <nc r="AF85">
      <v>3.61</v>
    </nc>
  </rcc>
  <rcc rId="454" sId="2">
    <nc r="AH85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c rId="394" sId="2">
    <nc r="A84">
      <v>81</v>
    </nc>
  </rcc>
  <rcc rId="395" sId="2">
    <nc r="B84" t="inlineStr">
      <is>
        <t>HB YOGURT DRINK PEACH 24PX200ML</t>
      </is>
    </nc>
  </rcc>
  <rcc rId="396" sId="2" odxf="1" dxf="1" numFmtId="21">
    <nc r="C84">
      <v>43650</v>
    </nc>
    <odxf>
      <numFmt numFmtId="0" formatCode="General"/>
    </odxf>
    <ndxf>
      <numFmt numFmtId="21" formatCode="dd\-mmm"/>
    </ndxf>
  </rcc>
  <rcc rId="397" sId="2">
    <nc r="D84" t="inlineStr">
      <is>
        <t>A3B</t>
      </is>
    </nc>
  </rcc>
  <rcc rId="398" sId="2">
    <nc r="H84">
      <v>14.9</v>
    </nc>
  </rcc>
  <rcc rId="399" sId="2">
    <nc r="I84">
      <v>14.89</v>
    </nc>
  </rcc>
  <rcc rId="400" sId="2">
    <nc r="N84">
      <f>AVERAGE(H84:I84)</f>
    </nc>
  </rcc>
  <rcc rId="401" sId="2">
    <nc r="J84">
      <v>15</v>
    </nc>
  </rcc>
  <rcc rId="402" sId="2">
    <nc r="K84">
      <v>14.98</v>
    </nc>
  </rcc>
  <rcc rId="403" sId="2">
    <nc r="O84">
      <f>AVERAGE(J84:K84)</f>
    </nc>
  </rcc>
  <rcc rId="404" sId="2">
    <nc r="L84">
      <v>15.01</v>
    </nc>
  </rcc>
  <rcc rId="405" sId="2">
    <nc r="M84">
      <v>15.02</v>
    </nc>
  </rcc>
  <rcc rId="406" sId="2">
    <nc r="P84">
      <f>AVERAGE(L84:M84)</f>
    </nc>
  </rcc>
  <rcc rId="407" sId="2">
    <nc r="R84">
      <v>4.41</v>
    </nc>
  </rcc>
  <rcc rId="408" sId="2">
    <nc r="S84">
      <v>4.4000000000000004</v>
    </nc>
  </rcc>
  <rcc rId="409" sId="2">
    <nc r="T84">
      <v>4.4000000000000004</v>
    </nc>
  </rcc>
  <rcc rId="410" sId="2">
    <nc r="U84" t="inlineStr">
      <is>
        <t>OK</t>
      </is>
    </nc>
  </rcc>
  <rcc rId="411" sId="2">
    <nc r="V84" t="inlineStr">
      <is>
        <t>OK</t>
      </is>
    </nc>
  </rcc>
  <rcc rId="412" sId="2">
    <nc r="W84" t="inlineStr">
      <is>
        <t>OK</t>
      </is>
    </nc>
  </rcc>
  <rcc rId="413" sId="2">
    <nc r="X84" t="inlineStr">
      <is>
        <t>12,57,59</t>
      </is>
    </nc>
  </rcc>
  <rcc rId="414" sId="2">
    <nc r="Y84" t="inlineStr">
      <is>
        <t>16,36,09</t>
      </is>
    </nc>
  </rcc>
  <rcc rId="415" sId="2">
    <nc r="Z84" t="inlineStr">
      <is>
        <t>18,51,50</t>
      </is>
    </nc>
  </rcc>
  <rcc rId="416" sId="2">
    <nc r="AB84">
      <v>9.0500000000000007</v>
    </nc>
  </rcc>
  <rcc rId="417" sId="2">
    <nc r="AD84">
      <v>9.18</v>
    </nc>
  </rcc>
  <rcc rId="418" sId="2">
    <nc r="AF84">
      <v>9.17</v>
    </nc>
  </rcc>
  <rcc rId="419" sId="2">
    <nc r="AH84" t="inlineStr">
      <is>
        <t>Leo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364" sId="2" odxf="1" dxf="1">
    <nc r="B83" t="inlineStr">
      <is>
        <t>HB YOGURT DRINK LYCHEE SPINACH</t>
      </is>
    </nc>
    <odxf>
      <alignment horizontal="general" vertical="bottom" readingOrder="0"/>
    </odxf>
    <ndxf>
      <alignment horizontal="left" vertical="center" readingOrder="0"/>
    </ndxf>
  </rcc>
  <rcc rId="365" sId="2">
    <nc r="A82">
      <v>79</v>
    </nc>
  </rcc>
  <rcc rId="366" sId="2">
    <nc r="A83">
      <v>80</v>
    </nc>
  </rcc>
  <rfmt sheetId="2" sqref="C82" start="0" length="0">
    <dxf>
      <numFmt numFmtId="21" formatCode="dd\-mmm"/>
    </dxf>
  </rfmt>
  <rcc rId="367" sId="2" odxf="1" dxf="1" numFmtId="21">
    <nc r="C83">
      <v>43650</v>
    </nc>
    <odxf>
      <numFmt numFmtId="0" formatCode="General"/>
    </odxf>
    <ndxf>
      <numFmt numFmtId="21" formatCode="dd\-mmm"/>
    </ndxf>
  </rcc>
  <rcc rId="368" sId="2">
    <nc r="D83" t="inlineStr">
      <is>
        <t>TPA</t>
      </is>
    </nc>
  </rcc>
  <rcc rId="369" sId="2">
    <nc r="H83">
      <v>17.27</v>
    </nc>
  </rcc>
  <rcc rId="370" sId="2">
    <nc r="I83">
      <v>17.28</v>
    </nc>
  </rcc>
  <rcc rId="371" sId="2">
    <nc r="J83">
      <v>16.920000000000002</v>
    </nc>
  </rcc>
  <rcc rId="372" sId="2">
    <nc r="K83">
      <v>16.920000000000002</v>
    </nc>
  </rcc>
  <rcc rId="373" sId="2">
    <nc r="O83">
      <f>AVERAGE(J83:K83)</f>
    </nc>
  </rcc>
  <rcc rId="374" sId="2">
    <nc r="L83">
      <v>16.670000000000002</v>
    </nc>
  </rcc>
  <rcc rId="375" sId="2">
    <nc r="M83">
      <v>16.68</v>
    </nc>
  </rcc>
  <rcc rId="376" sId="2">
    <nc r="P83">
      <f>AVERAGE(L83:M83)</f>
    </nc>
  </rcc>
  <rcc rId="377" sId="2">
    <nc r="N82">
      <f>AVERAGE(H82:I82)</f>
    </nc>
  </rcc>
  <rcc rId="378" sId="2">
    <nc r="N83">
      <f>AVERAGE(H83:I83)</f>
    </nc>
  </rcc>
  <rcc rId="379" sId="2">
    <nc r="R83">
      <v>4.37</v>
    </nc>
  </rcc>
  <rcc rId="380" sId="2">
    <nc r="S83">
      <v>4.3600000000000003</v>
    </nc>
  </rcc>
  <rcc rId="381" sId="2">
    <nc r="T83">
      <v>4.3600000000000003</v>
    </nc>
  </rcc>
  <rcc rId="382" sId="2">
    <nc r="V83" t="inlineStr">
      <is>
        <t>OK</t>
      </is>
    </nc>
  </rcc>
  <rcc rId="383" sId="2">
    <nc r="W83" t="inlineStr">
      <is>
        <t>OK</t>
      </is>
    </nc>
  </rcc>
  <rcc rId="384" sId="2">
    <nc r="U83" t="inlineStr">
      <is>
        <t>OK</t>
      </is>
    </nc>
  </rcc>
  <rcc rId="385" sId="2">
    <nc r="X83" t="inlineStr">
      <is>
        <t>20,27,06</t>
      </is>
    </nc>
  </rcc>
  <rcc rId="386" sId="2">
    <nc r="Y83" t="inlineStr">
      <is>
        <t>22,00,07</t>
      </is>
    </nc>
  </rcc>
  <rcc rId="387" sId="2">
    <nc r="Z83" t="inlineStr">
      <is>
        <t>00,16,29</t>
      </is>
    </nc>
  </rcc>
  <rcc rId="388" sId="2">
    <nc r="AB83">
      <v>8.89</v>
    </nc>
  </rcc>
  <rcc rId="389" sId="2">
    <nc r="AD83">
      <v>8.57</v>
    </nc>
  </rcc>
  <rcc rId="390" sId="2">
    <nc r="AF83">
      <v>8.48</v>
    </nc>
  </rcc>
  <rcc rId="391" sId="2">
    <nc r="AH83" t="inlineStr">
      <is>
        <t>Irfa'i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598" sId="2">
    <nc r="AF89">
      <v>9.6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c rId="544" sId="2">
    <nc r="A89">
      <v>86</v>
    </nc>
  </rcc>
  <rcc rId="545" sId="2">
    <nc r="B89" t="inlineStr">
      <is>
        <t>HB Strawberry</t>
      </is>
    </nc>
  </rcc>
  <rfmt sheetId="2" sqref="C89" start="0" length="0">
    <dxf>
      <numFmt numFmtId="19" formatCode="dd/mm/yyyy"/>
    </dxf>
  </rfmt>
  <rfmt sheetId="2" sqref="C89" start="0" length="0">
    <dxf>
      <numFmt numFmtId="21" formatCode="dd\-mmm"/>
    </dxf>
  </rfmt>
  <rcc rId="546" sId="2" numFmtId="21">
    <nc r="C89" t="inlineStr">
      <is>
        <t>14/07/20190</t>
      </is>
    </nc>
  </rcc>
  <rcc rId="547" sId="2">
    <nc r="D89" t="inlineStr">
      <is>
        <t>A3B</t>
      </is>
    </nc>
  </rcc>
  <rcc rId="548" sId="2">
    <nc r="N89">
      <f>AVERAGE(H89:I89)</f>
    </nc>
  </rcc>
  <rcc rId="549" sId="2">
    <nc r="O89">
      <f>AVERAGE(J89:K89)</f>
    </nc>
  </rcc>
  <rcc rId="550" sId="2">
    <nc r="P89">
      <f>AVERAGE(L89:M89)</f>
    </nc>
  </rcc>
  <rcc rId="551" sId="2">
    <nc r="X89" t="inlineStr">
      <is>
        <t>23,53,14</t>
      </is>
    </nc>
  </rcc>
  <rcc rId="552" sId="2">
    <nc r="Y89" t="inlineStr">
      <is>
        <t>00,55,01</t>
      </is>
    </nc>
  </rcc>
  <rcc rId="553" sId="2">
    <nc r="Z89" t="inlineStr">
      <is>
        <t>01,31,17</t>
      </is>
    </nc>
  </rcc>
  <rcc rId="554" sId="2">
    <nc r="AH89" t="inlineStr">
      <is>
        <t>Leo</t>
      </is>
    </nc>
  </rcc>
  <rcc rId="555" sId="2">
    <nc r="AB89">
      <v>11.4</v>
    </nc>
  </rcc>
  <rcc rId="556" sId="2">
    <nc r="AD89">
      <v>9.89</v>
    </nc>
  </rcc>
  <rcc rId="557" sId="2">
    <nc r="R89">
      <v>4.5999999999999996</v>
    </nc>
  </rcc>
  <rcc rId="558" sId="2">
    <nc r="S89">
      <v>4.5999999999999996</v>
    </nc>
  </rcc>
  <rcc rId="559" sId="2">
    <nc r="T89">
      <v>4.5999999999999996</v>
    </nc>
  </rcc>
  <rcc rId="560" sId="2">
    <nc r="H89">
      <v>14.02</v>
    </nc>
  </rcc>
  <rcc rId="561" sId="2">
    <nc r="I89">
      <v>14.04</v>
    </nc>
  </rcc>
  <rcc rId="562" sId="2">
    <nc r="J89">
      <v>13.8</v>
    </nc>
  </rcc>
  <rcc rId="563" sId="2">
    <nc r="K89">
      <v>13.81</v>
    </nc>
  </rcc>
  <rcc rId="564" sId="2">
    <nc r="L89">
      <v>12.95</v>
    </nc>
  </rcc>
  <rcc rId="565" sId="2">
    <nc r="M89">
      <v>12.95</v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c rId="426" sId="2">
    <oc r="R84">
      <v>4.41</v>
    </oc>
    <nc r="R84">
      <v>4.4000000000000004</v>
    </nc>
  </rcc>
  <rdn rId="0" localSheetId="2" customView="1" name="Z_BA3307EF_1992_4081_8228_C935F09E331F_.wvu.Cols" hidden="1" oldHidden="1">
    <formula>Data!$AC:$AC,Data!$AE:$AE,Data!$AG:$AG</formula>
  </rdn>
  <rdn rId="0" localSheetId="2" customView="1" name="Z_BA3307EF_1992_4081_8228_C935F09E331F_.wvu.FilterData" hidden="1" oldHidden="1">
    <formula>Data!$A$1:$AY$1</formula>
  </rdn>
  <rcv guid="{BA3307EF-1992-4081-8228-C935F09E331F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c rId="572" sId="2">
    <nc r="A90">
      <v>87</v>
    </nc>
  </rcc>
  <rcc rId="573" sId="2">
    <nc r="B90" t="inlineStr">
      <is>
        <t>HB Blackcurrent</t>
      </is>
    </nc>
  </rcc>
  <rfmt sheetId="2" sqref="C90" start="0" length="0">
    <dxf>
      <numFmt numFmtId="21" formatCode="dd\-mmm"/>
    </dxf>
  </rfmt>
  <rcc rId="574" sId="2" numFmtId="21">
    <nc r="C90">
      <v>43658</v>
    </nc>
  </rcc>
  <rcc rId="575" sId="2" numFmtId="21">
    <oc r="C89" t="inlineStr">
      <is>
        <t>14/07/20190</t>
      </is>
    </oc>
    <nc r="C89">
      <v>43659</v>
    </nc>
  </rcc>
  <rcc rId="576" sId="2">
    <nc r="D90" t="inlineStr">
      <is>
        <t>A3B</t>
      </is>
    </nc>
  </rcc>
  <rcc rId="577" sId="2">
    <nc r="H90">
      <v>14.69</v>
    </nc>
  </rcc>
  <rcc rId="578" sId="2">
    <nc r="I90">
      <v>14.7</v>
    </nc>
  </rcc>
  <rcc rId="579" sId="2">
    <nc r="N90">
      <f>AVERAGE(H90:I90)</f>
    </nc>
  </rcc>
  <rcc rId="580" sId="2">
    <nc r="J90">
      <v>14.79</v>
    </nc>
  </rcc>
  <rcc rId="581" sId="2">
    <nc r="K90">
      <v>14.78</v>
    </nc>
  </rcc>
  <rcc rId="582" sId="2">
    <nc r="O90">
      <f>AVERAGE(J90:K90)</f>
    </nc>
  </rcc>
  <rcc rId="583" sId="2">
    <nc r="L90">
      <v>14.11</v>
    </nc>
  </rcc>
  <rcc rId="584" sId="2">
    <nc r="M90">
      <v>14.11</v>
    </nc>
  </rcc>
  <rcc rId="585" sId="2">
    <nc r="P90">
      <f>AVERAGE(L90:M90)</f>
    </nc>
  </rcc>
  <rcc rId="586" sId="2">
    <nc r="R90">
      <v>4.33</v>
    </nc>
  </rcc>
  <rcc rId="587" sId="2">
    <nc r="S90">
      <v>4.33</v>
    </nc>
  </rcc>
  <rcc rId="588" sId="2">
    <nc r="T90">
      <v>4.32</v>
    </nc>
  </rcc>
  <rcc rId="589" sId="2">
    <nc r="X90" t="inlineStr">
      <is>
        <t>15,25,35</t>
      </is>
    </nc>
  </rcc>
  <rcc rId="590" sId="2">
    <nc r="Y90" t="inlineStr">
      <is>
        <t>16,25,02</t>
      </is>
    </nc>
  </rcc>
  <rcc rId="591" sId="2">
    <nc r="Z90" t="inlineStr">
      <is>
        <t>17,24,56</t>
      </is>
    </nc>
  </rcc>
  <rcc rId="592" sId="2">
    <nc r="AB90">
      <v>8.49</v>
    </nc>
  </rcc>
  <rcc rId="593" sId="2">
    <nc r="AD90">
      <v>7.54</v>
    </nc>
  </rcc>
  <rcc rId="594" sId="2">
    <nc r="AF90">
      <v>7.28</v>
    </nc>
  </rcc>
  <rcc rId="595" sId="2">
    <nc r="AH90" t="inlineStr">
      <is>
        <t>Sunarya</t>
      </is>
    </nc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C88" start="0" length="0">
    <dxf>
      <numFmt numFmtId="21" formatCode="dd\-mmm"/>
    </dxf>
  </rfmt>
  <rcc rId="539" sId="2">
    <oc r="V87" t="inlineStr">
      <is>
        <t>OK</t>
      </is>
    </oc>
    <nc r="V87"/>
  </rcc>
  <rcv guid="{A827AECD-DDA2-4814-8428-89B6C5E9D464}" action="delete"/>
  <rdn rId="0" localSheetId="2" customView="1" name="Z_A827AECD_DDA2_4814_8428_89B6C5E9D464_.wvu.Cols" hidden="1" oldHidden="1">
    <formula>Data!$AC:$AC,Data!$AE:$AE,Data!$AG:$AG</formula>
    <oldFormula>Data!$AC:$AC,Data!$AE:$AE,Data!$AG:$AG</oldFormula>
  </rdn>
  <rdn rId="0" localSheetId="2" customView="1" name="Z_A827AECD_DDA2_4814_8428_89B6C5E9D464_.wvu.FilterData" hidden="1" oldHidden="1">
    <formula>Data!$A$1:$AY$1</formula>
    <oldFormula>Data!$A$1:$AY$1</oldFormula>
  </rdn>
  <rcv guid="{A827AECD-DDA2-4814-8428-89B6C5E9D464}" action="add"/>
</revisions>
</file>

<file path=xl/revisions/userNames.xml><?xml version="1.0" encoding="utf-8"?>
<users xmlns="http://schemas.openxmlformats.org/spreadsheetml/2006/main" xmlns:r="http://schemas.openxmlformats.org/officeDocument/2006/relationships" count="8">
  <userInfo guid="{C62A8701-F8CF-4858-A64F-AC0F1B10AFA9}" name="Hilda Utami Anwar - QA" id="-1130137132" dateTime="2019-06-25T09:57:08"/>
  <userInfo guid="{C62A8701-F8CF-4858-A64F-AC0F1B10AFA9}" name="An Niza El Aisnada" id="-2118343482" dateTime="2019-06-25T09:58:00"/>
  <userInfo guid="{508F109A-4940-408B-9ABF-6445AAACD597}" name="An Niza El Aisnada" id="-2118357221" dateTime="2019-06-26T07:30:36"/>
  <userInfo guid="{CC24BF29-F619-4954-BF18-F60DCC2A3717}" name="qc.rtd" id="-554460792" dateTime="2019-07-02T20:25:55"/>
  <userInfo guid="{CC24BF29-F619-4954-BF18-F60DCC2A3717}" name="qc.rtd" id="-554479283" dateTime="2019-07-03T13:33:40"/>
  <userInfo guid="{E821BFA1-B93B-4F52-B8AA-AF77D93AE034}" name="qc.rtd" id="-554485515" dateTime="2019-07-11T09:26:46"/>
  <userInfo guid="{5AFA348D-01A3-4409-AD7B-19080C0BD1CE}" name="qc.rtd" id="-554476188" dateTime="2019-07-11T10:39:09"/>
  <userInfo guid="{831207C5-8C5C-4C35-8FEA-230564A20FE6}" name="qc.rtd" id="-554458625" dateTime="2019-07-15T14:03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E28"/>
  <sheetViews>
    <sheetView topLeftCell="A10" workbookViewId="0">
      <selection activeCell="F28" sqref="F28"/>
    </sheetView>
  </sheetViews>
  <sheetFormatPr defaultRowHeight="15"/>
  <cols>
    <col min="1" max="1" width="13.140625" customWidth="1"/>
    <col min="2" max="2" width="19.140625" customWidth="1"/>
    <col min="3" max="3" width="18.28515625" customWidth="1"/>
    <col min="4" max="4" width="18.5703125" customWidth="1"/>
    <col min="5" max="5" width="19.140625" customWidth="1"/>
    <col min="6" max="6" width="18.28515625" customWidth="1"/>
    <col min="7" max="7" width="18.5703125" customWidth="1"/>
    <col min="8" max="8" width="24.140625" customWidth="1"/>
    <col min="9" max="9" width="23.28515625" customWidth="1"/>
    <col min="10" max="10" width="23.5703125" customWidth="1"/>
    <col min="11" max="11" width="26.140625" customWidth="1"/>
    <col min="12" max="12" width="25.140625" customWidth="1"/>
    <col min="13" max="13" width="25.5703125" customWidth="1"/>
    <col min="14" max="14" width="24.140625" customWidth="1"/>
    <col min="15" max="15" width="23.28515625" customWidth="1"/>
    <col min="16" max="16" width="23.5703125" customWidth="1"/>
    <col min="17" max="17" width="26.140625" bestFit="1" customWidth="1"/>
    <col min="18" max="18" width="25.140625" bestFit="1" customWidth="1"/>
    <col min="19" max="19" width="25.5703125" bestFit="1" customWidth="1"/>
    <col min="20" max="20" width="24.140625" bestFit="1" customWidth="1"/>
    <col min="21" max="21" width="23.28515625" bestFit="1" customWidth="1"/>
    <col min="22" max="22" width="23.5703125" bestFit="1" customWidth="1"/>
  </cols>
  <sheetData>
    <row r="2" spans="1:5">
      <c r="A2" s="81" t="s">
        <v>86</v>
      </c>
      <c r="B2" s="81"/>
      <c r="C2" s="81"/>
      <c r="D2" s="81"/>
      <c r="E2" s="81"/>
    </row>
    <row r="3" spans="1:5">
      <c r="A3" s="27" t="s">
        <v>29</v>
      </c>
      <c r="B3" t="s">
        <v>80</v>
      </c>
    </row>
    <row r="5" spans="1:5">
      <c r="B5" s="27" t="s">
        <v>82</v>
      </c>
    </row>
    <row r="6" spans="1:5">
      <c r="A6" s="27" t="s">
        <v>77</v>
      </c>
      <c r="B6" t="s">
        <v>81</v>
      </c>
      <c r="C6" t="s">
        <v>83</v>
      </c>
      <c r="D6" t="s">
        <v>84</v>
      </c>
      <c r="E6" t="s">
        <v>85</v>
      </c>
    </row>
    <row r="7" spans="1:5">
      <c r="A7" s="28" t="s">
        <v>31</v>
      </c>
      <c r="B7" s="29">
        <v>14.4</v>
      </c>
      <c r="C7" s="29">
        <v>14.1225</v>
      </c>
      <c r="D7" s="29">
        <v>14.297500000000001</v>
      </c>
      <c r="E7" s="29">
        <v>14.1775</v>
      </c>
    </row>
    <row r="8" spans="1:5">
      <c r="A8" s="28" t="s">
        <v>79</v>
      </c>
      <c r="B8" s="29">
        <v>14.4</v>
      </c>
      <c r="C8" s="29">
        <v>14.1225</v>
      </c>
      <c r="D8" s="29">
        <v>14.297500000000001</v>
      </c>
      <c r="E8" s="29">
        <v>14.1775</v>
      </c>
    </row>
    <row r="10" spans="1:5">
      <c r="A10" s="31" t="s">
        <v>90</v>
      </c>
      <c r="B10" s="31"/>
      <c r="C10" s="31"/>
      <c r="D10" s="31"/>
      <c r="E10" s="31"/>
    </row>
    <row r="11" spans="1:5">
      <c r="A11" s="27" t="s">
        <v>1</v>
      </c>
      <c r="B11" t="s">
        <v>80</v>
      </c>
    </row>
    <row r="13" spans="1:5">
      <c r="B13" s="27" t="s">
        <v>82</v>
      </c>
    </row>
    <row r="14" spans="1:5">
      <c r="A14" s="27" t="s">
        <v>77</v>
      </c>
      <c r="B14" t="s">
        <v>83</v>
      </c>
      <c r="C14" t="s">
        <v>84</v>
      </c>
      <c r="D14" t="s">
        <v>85</v>
      </c>
    </row>
    <row r="15" spans="1:5">
      <c r="A15" s="30">
        <v>43081</v>
      </c>
      <c r="B15" s="29">
        <v>16.828749999999999</v>
      </c>
      <c r="C15" s="29">
        <v>17.036249999999999</v>
      </c>
      <c r="D15" s="29">
        <v>17.0275</v>
      </c>
    </row>
    <row r="16" spans="1:5">
      <c r="A16" s="28" t="s">
        <v>78</v>
      </c>
      <c r="B16" s="29" t="e">
        <v>#DIV/0!</v>
      </c>
      <c r="C16" s="29" t="e">
        <v>#DIV/0!</v>
      </c>
      <c r="D16" s="29" t="e">
        <v>#DIV/0!</v>
      </c>
    </row>
    <row r="17" spans="1:5">
      <c r="A17" s="30">
        <v>42959</v>
      </c>
      <c r="B17" s="29">
        <v>14.275</v>
      </c>
      <c r="C17" s="29">
        <v>14.525</v>
      </c>
      <c r="D17" s="29">
        <v>14.690000000000001</v>
      </c>
    </row>
    <row r="18" spans="1:5">
      <c r="A18" s="30">
        <v>43051</v>
      </c>
      <c r="B18" s="29">
        <v>14.1225</v>
      </c>
      <c r="C18" s="29">
        <v>14.297500000000001</v>
      </c>
      <c r="D18" s="29">
        <v>14.1775</v>
      </c>
    </row>
    <row r="19" spans="1:5">
      <c r="A19" s="28" t="s">
        <v>116</v>
      </c>
      <c r="B19" s="29">
        <v>17.655000000000001</v>
      </c>
      <c r="C19" s="29">
        <v>17.61</v>
      </c>
      <c r="D19" s="29">
        <v>17.204999999999998</v>
      </c>
    </row>
    <row r="20" spans="1:5">
      <c r="A20" s="28" t="s">
        <v>79</v>
      </c>
      <c r="B20" s="29" t="e">
        <v>#DIV/0!</v>
      </c>
      <c r="C20" s="29" t="e">
        <v>#DIV/0!</v>
      </c>
      <c r="D20" s="29" t="e">
        <v>#DIV/0!</v>
      </c>
    </row>
    <row r="22" spans="1:5">
      <c r="A22" s="81" t="s">
        <v>91</v>
      </c>
      <c r="B22" s="81"/>
      <c r="C22" s="81"/>
      <c r="D22" s="81"/>
      <c r="E22" s="81"/>
    </row>
    <row r="23" spans="1:5">
      <c r="A23" s="27" t="s">
        <v>1</v>
      </c>
      <c r="B23" t="s">
        <v>31</v>
      </c>
    </row>
    <row r="25" spans="1:5">
      <c r="B25" s="27" t="s">
        <v>82</v>
      </c>
    </row>
    <row r="26" spans="1:5">
      <c r="A26" s="27" t="s">
        <v>77</v>
      </c>
      <c r="B26" t="s">
        <v>87</v>
      </c>
      <c r="C26" t="s">
        <v>88</v>
      </c>
      <c r="D26" t="s">
        <v>89</v>
      </c>
    </row>
    <row r="27" spans="1:5">
      <c r="A27" s="30">
        <v>43051</v>
      </c>
      <c r="B27" s="29">
        <v>6.66</v>
      </c>
      <c r="C27" s="29">
        <v>6.6850000000000005</v>
      </c>
      <c r="D27" s="29">
        <v>6.71</v>
      </c>
    </row>
    <row r="28" spans="1:5">
      <c r="A28" s="28" t="s">
        <v>79</v>
      </c>
      <c r="B28" s="29">
        <v>6.66</v>
      </c>
      <c r="C28" s="29">
        <v>6.6850000000000005</v>
      </c>
      <c r="D28" s="29">
        <v>6.71</v>
      </c>
    </row>
  </sheetData>
  <customSheetViews>
    <customSheetView guid="{A827AECD-DDA2-4814-8428-89B6C5E9D464}" topLeftCell="A10">
      <selection activeCell="F28" sqref="F28"/>
      <pageMargins left="0.7" right="0.7" top="0.75" bottom="0.75" header="0.3" footer="0.3"/>
    </customSheetView>
    <customSheetView guid="{9ABD8156-7FAB-481F-96B3-5FBBC64AF056}" topLeftCell="A25">
      <selection activeCell="C28" sqref="C28"/>
      <pageMargins left="0.7" right="0.7" top="0.75" bottom="0.75" header="0.3" footer="0.3"/>
    </customSheetView>
    <customSheetView guid="{BA3307EF-1992-4081-8228-C935F09E331F}" topLeftCell="A10">
      <selection activeCell="F28" sqref="F28"/>
      <pageMargins left="0.7" right="0.7" top="0.75" bottom="0.75" header="0.3" footer="0.3"/>
    </customSheetView>
  </customSheetViews>
  <mergeCells count="2">
    <mergeCell ref="A2:E2"/>
    <mergeCell ref="A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L108"/>
  <sheetViews>
    <sheetView tabSelected="1" zoomScale="85" zoomScaleNormal="85" workbookViewId="0">
      <pane xSplit="4" ySplit="1" topLeftCell="E70" activePane="bottomRight" state="frozen"/>
      <selection pane="topRight" activeCell="E1" sqref="E1"/>
      <selection pane="bottomLeft" activeCell="A2" sqref="A2"/>
      <selection pane="bottomRight" activeCell="AF92" sqref="AF92"/>
    </sheetView>
  </sheetViews>
  <sheetFormatPr defaultRowHeight="15"/>
  <cols>
    <col min="1" max="1" width="6.5703125" style="33" customWidth="1"/>
    <col min="2" max="2" width="56.7109375" style="10" customWidth="1"/>
    <col min="3" max="3" width="16.28515625" style="33" bestFit="1" customWidth="1"/>
    <col min="4" max="4" width="11.140625" style="33" bestFit="1" customWidth="1"/>
    <col min="5" max="5" width="11.5703125" style="41" customWidth="1"/>
    <col min="6" max="6" width="7.42578125" style="69" customWidth="1"/>
    <col min="7" max="7" width="7.42578125" style="13" customWidth="1"/>
    <col min="8" max="13" width="7.5703125" style="56" customWidth="1"/>
    <col min="14" max="14" width="12.5703125" style="57" customWidth="1"/>
    <col min="15" max="15" width="11.7109375" style="57" customWidth="1"/>
    <col min="16" max="17" width="12.140625" style="57" customWidth="1"/>
    <col min="18" max="19" width="7.42578125" style="43" customWidth="1"/>
    <col min="20" max="20" width="11.42578125" style="43" bestFit="1" customWidth="1"/>
    <col min="21" max="23" width="9.140625" style="45"/>
    <col min="24" max="26" width="9.140625" style="42"/>
    <col min="27" max="27" width="15.42578125" style="40" bestFit="1" customWidth="1"/>
    <col min="28" max="28" width="17.140625" style="44" bestFit="1" customWidth="1"/>
    <col min="29" max="29" width="14.28515625" style="44" hidden="1" customWidth="1"/>
    <col min="30" max="30" width="17.5703125" style="44" customWidth="1"/>
    <col min="31" max="31" width="15.7109375" style="44" hidden="1" customWidth="1"/>
    <col min="32" max="32" width="16.85546875" style="44" customWidth="1"/>
    <col min="33" max="33" width="15.85546875" style="44" hidden="1" customWidth="1"/>
    <col min="34" max="34" width="15.28515625" style="38" customWidth="1"/>
    <col min="40" max="40" width="36" bestFit="1" customWidth="1"/>
  </cols>
  <sheetData>
    <row r="1" spans="1:38" s="3" customFormat="1" ht="30">
      <c r="A1" s="7" t="s">
        <v>0</v>
      </c>
      <c r="B1" s="8" t="s">
        <v>1</v>
      </c>
      <c r="C1" s="8" t="s">
        <v>29</v>
      </c>
      <c r="D1" s="8" t="s">
        <v>2</v>
      </c>
      <c r="E1" s="11" t="s">
        <v>3</v>
      </c>
      <c r="F1" s="11" t="s">
        <v>93</v>
      </c>
      <c r="G1" s="11" t="s">
        <v>92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10</v>
      </c>
      <c r="O1" s="4" t="s">
        <v>11</v>
      </c>
      <c r="P1" s="4" t="s">
        <v>12</v>
      </c>
      <c r="Q1" s="68" t="s">
        <v>127</v>
      </c>
      <c r="R1" s="14" t="s">
        <v>13</v>
      </c>
      <c r="S1" s="14" t="s">
        <v>14</v>
      </c>
      <c r="T1" s="14" t="s">
        <v>15</v>
      </c>
      <c r="U1" s="16" t="s">
        <v>16</v>
      </c>
      <c r="V1" s="16" t="s">
        <v>17</v>
      </c>
      <c r="W1" s="16" t="s">
        <v>18</v>
      </c>
      <c r="X1" s="17" t="s">
        <v>19</v>
      </c>
      <c r="Y1" s="17" t="s">
        <v>20</v>
      </c>
      <c r="Z1" s="17" t="s">
        <v>21</v>
      </c>
      <c r="AA1" s="34" t="s">
        <v>107</v>
      </c>
      <c r="AB1" s="15" t="s">
        <v>22</v>
      </c>
      <c r="AC1" s="15" t="s">
        <v>23</v>
      </c>
      <c r="AD1" s="15" t="s">
        <v>24</v>
      </c>
      <c r="AE1" s="15" t="s">
        <v>25</v>
      </c>
      <c r="AF1" s="15" t="s">
        <v>26</v>
      </c>
      <c r="AG1" s="15" t="s">
        <v>27</v>
      </c>
      <c r="AH1" s="2" t="s">
        <v>28</v>
      </c>
      <c r="AJ1" s="53" t="s">
        <v>124</v>
      </c>
      <c r="AK1" s="53" t="s">
        <v>125</v>
      </c>
      <c r="AL1" s="53" t="s">
        <v>126</v>
      </c>
    </row>
    <row r="2" spans="1:38" s="67" customFormat="1" ht="45">
      <c r="A2" s="58">
        <v>1</v>
      </c>
      <c r="B2" s="59" t="s">
        <v>37</v>
      </c>
      <c r="C2" s="52">
        <v>43467</v>
      </c>
      <c r="D2" s="58" t="s">
        <v>131</v>
      </c>
      <c r="E2" s="36">
        <v>15.17</v>
      </c>
      <c r="F2" s="36"/>
      <c r="G2" s="60"/>
      <c r="H2" s="19">
        <v>15.25</v>
      </c>
      <c r="I2" s="19">
        <v>15.26</v>
      </c>
      <c r="J2" s="19">
        <v>15.26</v>
      </c>
      <c r="K2" s="19">
        <v>15.26</v>
      </c>
      <c r="L2" s="19">
        <v>15.48</v>
      </c>
      <c r="M2" s="19">
        <v>15.5</v>
      </c>
      <c r="N2" s="61">
        <f t="shared" ref="N2" si="0">AVERAGE(H2:I2)</f>
        <v>15.254999999999999</v>
      </c>
      <c r="O2" s="61">
        <f t="shared" ref="O2" si="1">AVERAGE(J2:K2)</f>
        <v>15.26</v>
      </c>
      <c r="P2" s="61">
        <f t="shared" ref="P2" si="2">AVERAGE(L2:M2)</f>
        <v>15.49</v>
      </c>
      <c r="Q2" s="61">
        <v>6.89</v>
      </c>
      <c r="R2" s="37">
        <v>6.79</v>
      </c>
      <c r="S2" s="37">
        <v>6.78</v>
      </c>
      <c r="T2" s="37">
        <v>6.76</v>
      </c>
      <c r="U2" s="39" t="s">
        <v>120</v>
      </c>
      <c r="V2" s="39" t="s">
        <v>120</v>
      </c>
      <c r="W2" s="39" t="s">
        <v>120</v>
      </c>
      <c r="X2" s="62" t="s">
        <v>132</v>
      </c>
      <c r="Y2" s="62" t="s">
        <v>133</v>
      </c>
      <c r="Z2" s="62" t="s">
        <v>134</v>
      </c>
      <c r="AA2" s="63"/>
      <c r="AB2" s="64" t="s">
        <v>135</v>
      </c>
      <c r="AC2" s="65"/>
      <c r="AD2" s="64" t="s">
        <v>136</v>
      </c>
      <c r="AE2" s="65"/>
      <c r="AF2" s="64" t="s">
        <v>137</v>
      </c>
      <c r="AG2" s="65"/>
      <c r="AH2" s="66" t="s">
        <v>128</v>
      </c>
    </row>
    <row r="3" spans="1:38" s="67" customFormat="1" ht="45">
      <c r="A3" s="58">
        <v>2</v>
      </c>
      <c r="B3" s="59" t="s">
        <v>32</v>
      </c>
      <c r="C3" s="52">
        <v>43468</v>
      </c>
      <c r="D3" s="58" t="s">
        <v>131</v>
      </c>
      <c r="E3" s="36">
        <v>12.04</v>
      </c>
      <c r="F3" s="36"/>
      <c r="G3" s="60"/>
      <c r="H3" s="19">
        <v>12.4</v>
      </c>
      <c r="I3" s="19">
        <v>12.4</v>
      </c>
      <c r="J3" s="19">
        <v>12.76</v>
      </c>
      <c r="K3" s="19">
        <v>12.75</v>
      </c>
      <c r="L3" s="19">
        <v>12.12</v>
      </c>
      <c r="M3" s="19">
        <v>12.12</v>
      </c>
      <c r="N3" s="61">
        <f t="shared" ref="N3" si="3">AVERAGE(H3:I3)</f>
        <v>12.4</v>
      </c>
      <c r="O3" s="61">
        <f t="shared" ref="O3" si="4">AVERAGE(J3:K3)</f>
        <v>12.754999999999999</v>
      </c>
      <c r="P3" s="61">
        <f t="shared" ref="P3" si="5">AVERAGE(L3:M3)</f>
        <v>12.12</v>
      </c>
      <c r="Q3" s="61">
        <v>6.62</v>
      </c>
      <c r="R3" s="37">
        <v>6.64</v>
      </c>
      <c r="S3" s="37">
        <v>6.64</v>
      </c>
      <c r="T3" s="37">
        <v>6.62</v>
      </c>
      <c r="U3" s="39" t="s">
        <v>120</v>
      </c>
      <c r="V3" s="39" t="s">
        <v>120</v>
      </c>
      <c r="W3" s="39" t="s">
        <v>120</v>
      </c>
      <c r="X3" s="62" t="s">
        <v>138</v>
      </c>
      <c r="Y3" s="62" t="s">
        <v>139</v>
      </c>
      <c r="Z3" s="62" t="s">
        <v>140</v>
      </c>
      <c r="AA3" s="63"/>
      <c r="AB3" s="64" t="s">
        <v>141</v>
      </c>
      <c r="AC3" s="65"/>
      <c r="AD3" s="64" t="s">
        <v>142</v>
      </c>
      <c r="AE3" s="65"/>
      <c r="AF3" s="64" t="s">
        <v>143</v>
      </c>
      <c r="AG3" s="65"/>
      <c r="AH3" s="66" t="s">
        <v>128</v>
      </c>
    </row>
    <row r="4" spans="1:38" s="67" customFormat="1" ht="45">
      <c r="A4" s="58">
        <v>3</v>
      </c>
      <c r="B4" s="59" t="s">
        <v>44</v>
      </c>
      <c r="C4" s="52">
        <v>43469</v>
      </c>
      <c r="D4" s="58" t="s">
        <v>131</v>
      </c>
      <c r="E4" s="36">
        <v>16.88</v>
      </c>
      <c r="F4" s="36"/>
      <c r="G4" s="60"/>
      <c r="H4" s="19">
        <v>16.61</v>
      </c>
      <c r="I4" s="19">
        <v>16.62</v>
      </c>
      <c r="J4" s="19">
        <v>16.420000000000002</v>
      </c>
      <c r="K4" s="19">
        <v>16.420000000000002</v>
      </c>
      <c r="L4" s="19">
        <v>16.62</v>
      </c>
      <c r="M4" s="19">
        <v>16.62</v>
      </c>
      <c r="N4" s="61">
        <f t="shared" ref="N4" si="6">AVERAGE(H4:I4)</f>
        <v>16.615000000000002</v>
      </c>
      <c r="O4" s="61">
        <f t="shared" ref="O4" si="7">AVERAGE(J4:K4)</f>
        <v>16.420000000000002</v>
      </c>
      <c r="P4" s="61">
        <f t="shared" ref="P4" si="8">AVERAGE(L4:M4)</f>
        <v>16.62</v>
      </c>
      <c r="Q4" s="61">
        <v>4.37</v>
      </c>
      <c r="R4" s="37">
        <v>4.3899999999999997</v>
      </c>
      <c r="S4" s="37">
        <v>4.3899999999999997</v>
      </c>
      <c r="T4" s="37">
        <v>4.3899999999999997</v>
      </c>
      <c r="U4" s="39" t="s">
        <v>120</v>
      </c>
      <c r="V4" s="39" t="s">
        <v>120</v>
      </c>
      <c r="W4" s="39" t="s">
        <v>120</v>
      </c>
      <c r="X4" s="62" t="s">
        <v>144</v>
      </c>
      <c r="Y4" s="62" t="s">
        <v>145</v>
      </c>
      <c r="Z4" s="62" t="s">
        <v>146</v>
      </c>
      <c r="AA4" s="63"/>
      <c r="AB4" s="64" t="s">
        <v>147</v>
      </c>
      <c r="AC4" s="65"/>
      <c r="AD4" s="64" t="s">
        <v>148</v>
      </c>
      <c r="AE4" s="65"/>
      <c r="AF4" s="64" t="s">
        <v>149</v>
      </c>
      <c r="AG4" s="65"/>
      <c r="AH4" s="66" t="s">
        <v>128</v>
      </c>
    </row>
    <row r="5" spans="1:38" s="67" customFormat="1">
      <c r="A5" s="58">
        <v>4</v>
      </c>
      <c r="B5" s="59" t="s">
        <v>150</v>
      </c>
      <c r="C5" s="52">
        <v>43472</v>
      </c>
      <c r="D5" s="58" t="s">
        <v>131</v>
      </c>
      <c r="E5" s="36">
        <v>15.44</v>
      </c>
      <c r="F5" s="36"/>
      <c r="G5" s="60"/>
      <c r="H5" s="19">
        <v>15.68</v>
      </c>
      <c r="I5" s="19">
        <v>15.68</v>
      </c>
      <c r="J5" s="19">
        <v>15.64</v>
      </c>
      <c r="K5" s="19">
        <v>15.64</v>
      </c>
      <c r="L5" s="19">
        <v>15.35</v>
      </c>
      <c r="M5" s="19">
        <v>15.38</v>
      </c>
      <c r="N5" s="61">
        <f t="shared" ref="N5:N20" si="9">AVERAGE(H5:I5)</f>
        <v>15.68</v>
      </c>
      <c r="O5" s="61">
        <f t="shared" ref="O5:O20" si="10">AVERAGE(J5:K5)</f>
        <v>15.64</v>
      </c>
      <c r="P5" s="61">
        <f t="shared" ref="P5:P20" si="11">AVERAGE(L5:M5)</f>
        <v>15.365</v>
      </c>
      <c r="Q5" s="61">
        <v>6.73</v>
      </c>
      <c r="R5" s="37">
        <v>6.84</v>
      </c>
      <c r="S5" s="37">
        <v>6.85</v>
      </c>
      <c r="T5" s="37">
        <v>6.87</v>
      </c>
      <c r="U5" s="39" t="s">
        <v>120</v>
      </c>
      <c r="V5" s="39" t="s">
        <v>120</v>
      </c>
      <c r="W5" s="39" t="s">
        <v>120</v>
      </c>
      <c r="X5" s="62" t="s">
        <v>151</v>
      </c>
      <c r="Y5" s="62" t="s">
        <v>152</v>
      </c>
      <c r="Z5" s="62" t="s">
        <v>153</v>
      </c>
      <c r="AA5" s="63"/>
      <c r="AB5" s="65"/>
      <c r="AC5" s="65"/>
      <c r="AD5" s="65"/>
      <c r="AE5" s="65"/>
      <c r="AF5" s="65"/>
      <c r="AG5" s="65"/>
      <c r="AH5" s="66" t="s">
        <v>154</v>
      </c>
    </row>
    <row r="6" spans="1:38" s="67" customFormat="1" ht="45">
      <c r="A6" s="58">
        <v>5</v>
      </c>
      <c r="B6" s="59" t="s">
        <v>155</v>
      </c>
      <c r="C6" s="52">
        <v>43473</v>
      </c>
      <c r="D6" s="58" t="s">
        <v>131</v>
      </c>
      <c r="E6" s="36" t="s">
        <v>160</v>
      </c>
      <c r="F6" s="36"/>
      <c r="G6" s="60"/>
      <c r="H6" s="19">
        <v>14.43</v>
      </c>
      <c r="I6" s="19">
        <v>14.42</v>
      </c>
      <c r="J6" s="19">
        <v>14.93</v>
      </c>
      <c r="K6" s="19">
        <v>15.94</v>
      </c>
      <c r="L6" s="19">
        <v>15.12</v>
      </c>
      <c r="M6" s="19">
        <v>15.14</v>
      </c>
      <c r="N6" s="61">
        <f t="shared" si="9"/>
        <v>14.425000000000001</v>
      </c>
      <c r="O6" s="61">
        <f t="shared" si="10"/>
        <v>15.434999999999999</v>
      </c>
      <c r="P6" s="61">
        <f t="shared" si="11"/>
        <v>15.129999999999999</v>
      </c>
      <c r="Q6" s="61">
        <v>4.3899999999999997</v>
      </c>
      <c r="R6" s="37">
        <v>4.41</v>
      </c>
      <c r="S6" s="37">
        <v>4.4000000000000004</v>
      </c>
      <c r="T6" s="37">
        <v>4.4000000000000004</v>
      </c>
      <c r="U6" s="39" t="s">
        <v>159</v>
      </c>
      <c r="V6" s="39" t="s">
        <v>120</v>
      </c>
      <c r="W6" s="39" t="s">
        <v>120</v>
      </c>
      <c r="X6" s="62" t="s">
        <v>156</v>
      </c>
      <c r="Y6" s="62" t="s">
        <v>157</v>
      </c>
      <c r="Z6" s="62" t="s">
        <v>158</v>
      </c>
      <c r="AA6" s="63"/>
      <c r="AB6" s="64" t="s">
        <v>161</v>
      </c>
      <c r="AC6" s="64" t="s">
        <v>147</v>
      </c>
      <c r="AD6" s="64" t="s">
        <v>162</v>
      </c>
      <c r="AE6" s="64" t="s">
        <v>147</v>
      </c>
      <c r="AF6" s="64" t="s">
        <v>163</v>
      </c>
      <c r="AG6" s="65"/>
      <c r="AH6" s="66" t="s">
        <v>164</v>
      </c>
    </row>
    <row r="7" spans="1:38" s="67" customFormat="1" ht="45">
      <c r="A7" s="58">
        <v>6</v>
      </c>
      <c r="B7" s="59" t="s">
        <v>42</v>
      </c>
      <c r="C7" s="52">
        <v>43474</v>
      </c>
      <c r="D7" s="58" t="s">
        <v>131</v>
      </c>
      <c r="E7" s="36"/>
      <c r="F7" s="36"/>
      <c r="G7" s="60"/>
      <c r="H7" s="19">
        <v>15.2</v>
      </c>
      <c r="I7" s="19">
        <v>15.2</v>
      </c>
      <c r="J7" s="19">
        <v>15.43</v>
      </c>
      <c r="K7" s="19">
        <v>15.43</v>
      </c>
      <c r="L7" s="19">
        <v>15.12</v>
      </c>
      <c r="M7" s="19">
        <v>15.12</v>
      </c>
      <c r="N7" s="61">
        <f t="shared" si="9"/>
        <v>15.2</v>
      </c>
      <c r="O7" s="61">
        <f t="shared" si="10"/>
        <v>15.43</v>
      </c>
      <c r="P7" s="61">
        <f t="shared" si="11"/>
        <v>15.12</v>
      </c>
      <c r="Q7" s="61"/>
      <c r="R7" s="37">
        <v>4.47</v>
      </c>
      <c r="S7" s="37">
        <v>4.47</v>
      </c>
      <c r="T7" s="37">
        <v>4.46</v>
      </c>
      <c r="U7" s="39" t="s">
        <v>120</v>
      </c>
      <c r="V7" s="39" t="s">
        <v>120</v>
      </c>
      <c r="W7" s="39" t="s">
        <v>120</v>
      </c>
      <c r="X7" s="62" t="s">
        <v>165</v>
      </c>
      <c r="Y7" s="62" t="s">
        <v>166</v>
      </c>
      <c r="Z7" s="62" t="s">
        <v>167</v>
      </c>
      <c r="AA7" s="63"/>
      <c r="AB7" s="64" t="s">
        <v>168</v>
      </c>
      <c r="AC7" s="65"/>
      <c r="AD7" s="64" t="s">
        <v>169</v>
      </c>
      <c r="AE7" s="65"/>
      <c r="AF7" s="64" t="s">
        <v>170</v>
      </c>
      <c r="AG7" s="65"/>
      <c r="AH7" s="66" t="s">
        <v>171</v>
      </c>
    </row>
    <row r="8" spans="1:38" s="67" customFormat="1" ht="45">
      <c r="A8" s="58">
        <v>7</v>
      </c>
      <c r="B8" s="59" t="s">
        <v>150</v>
      </c>
      <c r="C8" s="52">
        <v>43479</v>
      </c>
      <c r="D8" s="58" t="s">
        <v>131</v>
      </c>
      <c r="E8" s="36">
        <v>15.52</v>
      </c>
      <c r="F8" s="36"/>
      <c r="G8" s="60"/>
      <c r="H8" s="19">
        <v>15.58</v>
      </c>
      <c r="I8" s="19">
        <v>15.58</v>
      </c>
      <c r="J8" s="19">
        <v>15.21</v>
      </c>
      <c r="K8" s="19">
        <v>15.21</v>
      </c>
      <c r="L8" s="19">
        <v>15.21</v>
      </c>
      <c r="M8" s="19">
        <v>15.21</v>
      </c>
      <c r="N8" s="61">
        <f t="shared" si="9"/>
        <v>15.58</v>
      </c>
      <c r="O8" s="61">
        <f t="shared" si="10"/>
        <v>15.21</v>
      </c>
      <c r="P8" s="61">
        <f t="shared" si="11"/>
        <v>15.21</v>
      </c>
      <c r="Q8" s="61">
        <v>6.89</v>
      </c>
      <c r="R8" s="37">
        <v>6.76</v>
      </c>
      <c r="S8" s="37">
        <v>6.75</v>
      </c>
      <c r="T8" s="37">
        <v>6.77</v>
      </c>
      <c r="U8" s="39" t="s">
        <v>120</v>
      </c>
      <c r="V8" s="39" t="s">
        <v>120</v>
      </c>
      <c r="W8" s="39" t="s">
        <v>120</v>
      </c>
      <c r="X8" s="62" t="s">
        <v>172</v>
      </c>
      <c r="Y8" s="62" t="s">
        <v>173</v>
      </c>
      <c r="Z8" s="62" t="s">
        <v>174</v>
      </c>
      <c r="AA8" s="63"/>
      <c r="AB8" s="64" t="s">
        <v>177</v>
      </c>
      <c r="AC8" s="65"/>
      <c r="AD8" s="64" t="s">
        <v>178</v>
      </c>
      <c r="AE8" s="65"/>
      <c r="AF8" s="64" t="s">
        <v>179</v>
      </c>
      <c r="AG8" s="65"/>
      <c r="AH8" s="66" t="s">
        <v>128</v>
      </c>
    </row>
    <row r="9" spans="1:38" s="67" customFormat="1">
      <c r="A9" s="58">
        <v>8</v>
      </c>
      <c r="B9" s="59" t="s">
        <v>175</v>
      </c>
      <c r="C9" s="52">
        <v>43479</v>
      </c>
      <c r="D9" s="58" t="s">
        <v>131</v>
      </c>
      <c r="E9" s="36" t="s">
        <v>176</v>
      </c>
      <c r="F9" s="36"/>
      <c r="G9" s="60"/>
      <c r="H9" s="19">
        <v>15.4</v>
      </c>
      <c r="I9" s="19">
        <v>15.4</v>
      </c>
      <c r="J9" s="19">
        <v>15.16</v>
      </c>
      <c r="K9" s="19">
        <v>15.6</v>
      </c>
      <c r="L9" s="19">
        <v>15.56</v>
      </c>
      <c r="M9" s="19">
        <v>15.56</v>
      </c>
      <c r="N9" s="61">
        <f t="shared" si="9"/>
        <v>15.4</v>
      </c>
      <c r="O9" s="61">
        <f t="shared" si="10"/>
        <v>15.379999999999999</v>
      </c>
      <c r="P9" s="61">
        <f t="shared" si="11"/>
        <v>15.56</v>
      </c>
      <c r="Q9" s="61">
        <v>6.75</v>
      </c>
      <c r="R9" s="37">
        <v>6.81</v>
      </c>
      <c r="S9" s="37">
        <v>6.75</v>
      </c>
      <c r="T9" s="37">
        <v>6.75</v>
      </c>
      <c r="U9" s="39" t="s">
        <v>120</v>
      </c>
      <c r="V9" s="39" t="s">
        <v>120</v>
      </c>
      <c r="W9" s="39" t="s">
        <v>120</v>
      </c>
      <c r="X9" s="62" t="s">
        <v>180</v>
      </c>
      <c r="Y9" s="62" t="s">
        <v>181</v>
      </c>
      <c r="Z9" s="62" t="s">
        <v>182</v>
      </c>
      <c r="AA9" s="63"/>
      <c r="AB9" s="65"/>
      <c r="AC9" s="65"/>
      <c r="AD9" s="65"/>
      <c r="AE9" s="65"/>
      <c r="AF9" s="65"/>
      <c r="AG9" s="65"/>
      <c r="AH9" s="66" t="s">
        <v>183</v>
      </c>
    </row>
    <row r="10" spans="1:38" s="67" customFormat="1" ht="45">
      <c r="A10" s="58">
        <v>9</v>
      </c>
      <c r="B10" s="59" t="s">
        <v>32</v>
      </c>
      <c r="C10" s="52">
        <v>43480</v>
      </c>
      <c r="D10" s="58" t="s">
        <v>131</v>
      </c>
      <c r="E10" s="36">
        <v>12.3</v>
      </c>
      <c r="F10" s="36"/>
      <c r="G10" s="60"/>
      <c r="H10" s="19">
        <v>12.35</v>
      </c>
      <c r="I10" s="19">
        <v>12.35</v>
      </c>
      <c r="J10" s="19">
        <v>12.46</v>
      </c>
      <c r="K10" s="19">
        <v>12.46</v>
      </c>
      <c r="L10" s="19">
        <v>12.22</v>
      </c>
      <c r="M10" s="19">
        <v>12.21</v>
      </c>
      <c r="N10" s="61">
        <f t="shared" si="9"/>
        <v>12.35</v>
      </c>
      <c r="O10" s="61">
        <f t="shared" si="10"/>
        <v>12.46</v>
      </c>
      <c r="P10" s="61">
        <f t="shared" si="11"/>
        <v>12.215</v>
      </c>
      <c r="Q10" s="61">
        <v>6.6</v>
      </c>
      <c r="R10" s="37">
        <v>6.6</v>
      </c>
      <c r="S10" s="37">
        <v>6.6</v>
      </c>
      <c r="T10" s="37">
        <v>6.6</v>
      </c>
      <c r="U10" s="39" t="s">
        <v>120</v>
      </c>
      <c r="V10" s="39" t="s">
        <v>120</v>
      </c>
      <c r="W10" s="39" t="s">
        <v>120</v>
      </c>
      <c r="X10" s="62" t="s">
        <v>184</v>
      </c>
      <c r="Y10" s="62" t="s">
        <v>185</v>
      </c>
      <c r="Z10" s="62" t="s">
        <v>186</v>
      </c>
      <c r="AA10" s="63"/>
      <c r="AB10" s="64" t="s">
        <v>188</v>
      </c>
      <c r="AC10" s="65"/>
      <c r="AD10" s="64" t="s">
        <v>189</v>
      </c>
      <c r="AE10" s="65"/>
      <c r="AF10" s="64" t="s">
        <v>190</v>
      </c>
      <c r="AG10" s="65"/>
      <c r="AH10" s="66" t="s">
        <v>187</v>
      </c>
    </row>
    <row r="11" spans="1:38" s="67" customFormat="1" ht="45">
      <c r="A11" s="58">
        <v>10</v>
      </c>
      <c r="B11" s="59" t="s">
        <v>175</v>
      </c>
      <c r="C11" s="52">
        <v>43481</v>
      </c>
      <c r="D11" s="58" t="s">
        <v>191</v>
      </c>
      <c r="E11" s="36"/>
      <c r="F11" s="36"/>
      <c r="G11" s="60"/>
      <c r="H11" s="19">
        <v>15.13</v>
      </c>
      <c r="I11" s="19">
        <v>15.13</v>
      </c>
      <c r="J11" s="19">
        <v>15.2</v>
      </c>
      <c r="K11" s="19">
        <v>15.19</v>
      </c>
      <c r="L11" s="19">
        <v>15.32</v>
      </c>
      <c r="M11" s="19">
        <v>15.32</v>
      </c>
      <c r="N11" s="61">
        <f t="shared" si="9"/>
        <v>15.13</v>
      </c>
      <c r="O11" s="61">
        <f t="shared" si="10"/>
        <v>15.195</v>
      </c>
      <c r="P11" s="61">
        <f t="shared" si="11"/>
        <v>15.32</v>
      </c>
      <c r="Q11" s="61"/>
      <c r="R11" s="37">
        <v>6.82</v>
      </c>
      <c r="S11" s="37">
        <v>6.78</v>
      </c>
      <c r="T11" s="37">
        <v>6.78</v>
      </c>
      <c r="U11" s="39" t="s">
        <v>120</v>
      </c>
      <c r="V11" s="39" t="s">
        <v>120</v>
      </c>
      <c r="W11" s="39" t="s">
        <v>120</v>
      </c>
      <c r="X11" s="62" t="s">
        <v>192</v>
      </c>
      <c r="Y11" s="62" t="s">
        <v>193</v>
      </c>
      <c r="Z11" s="62" t="s">
        <v>194</v>
      </c>
      <c r="AA11" s="63"/>
      <c r="AB11" s="64" t="s">
        <v>195</v>
      </c>
      <c r="AC11" s="65"/>
      <c r="AD11" s="64" t="s">
        <v>196</v>
      </c>
      <c r="AE11" s="65"/>
      <c r="AF11" s="64" t="s">
        <v>197</v>
      </c>
      <c r="AG11" s="65"/>
      <c r="AH11" s="66" t="s">
        <v>128</v>
      </c>
    </row>
    <row r="12" spans="1:38" s="67" customFormat="1" ht="45">
      <c r="A12" s="58">
        <v>11</v>
      </c>
      <c r="B12" s="59" t="s">
        <v>198</v>
      </c>
      <c r="C12" s="52">
        <v>43486</v>
      </c>
      <c r="D12" s="58" t="s">
        <v>131</v>
      </c>
      <c r="E12" s="36"/>
      <c r="F12" s="36"/>
      <c r="G12" s="60"/>
      <c r="H12" s="19">
        <v>15.39</v>
      </c>
      <c r="I12" s="19">
        <v>15.39</v>
      </c>
      <c r="J12" s="19">
        <v>15.21</v>
      </c>
      <c r="K12" s="19">
        <v>15.21</v>
      </c>
      <c r="L12" s="19">
        <v>15.26</v>
      </c>
      <c r="M12" s="19">
        <v>15.27</v>
      </c>
      <c r="N12" s="61">
        <f t="shared" si="9"/>
        <v>15.39</v>
      </c>
      <c r="O12" s="61">
        <f t="shared" si="10"/>
        <v>15.21</v>
      </c>
      <c r="P12" s="61">
        <f t="shared" si="11"/>
        <v>15.265000000000001</v>
      </c>
      <c r="Q12" s="61"/>
      <c r="R12" s="37">
        <v>6.66</v>
      </c>
      <c r="S12" s="37">
        <v>6.66</v>
      </c>
      <c r="T12" s="37">
        <v>6.65</v>
      </c>
      <c r="U12" s="39" t="s">
        <v>120</v>
      </c>
      <c r="V12" s="39" t="s">
        <v>120</v>
      </c>
      <c r="W12" s="39" t="s">
        <v>120</v>
      </c>
      <c r="X12" s="62" t="s">
        <v>199</v>
      </c>
      <c r="Y12" s="62" t="s">
        <v>200</v>
      </c>
      <c r="Z12" s="62" t="s">
        <v>201</v>
      </c>
      <c r="AA12" s="63"/>
      <c r="AB12" s="64" t="s">
        <v>202</v>
      </c>
      <c r="AC12" s="65"/>
      <c r="AD12" s="64" t="s">
        <v>203</v>
      </c>
      <c r="AE12" s="65"/>
      <c r="AF12" s="64" t="s">
        <v>204</v>
      </c>
      <c r="AG12" s="65"/>
      <c r="AH12" s="66" t="s">
        <v>183</v>
      </c>
    </row>
    <row r="13" spans="1:38" s="67" customFormat="1" ht="45">
      <c r="A13" s="58">
        <v>12</v>
      </c>
      <c r="B13" s="59" t="s">
        <v>205</v>
      </c>
      <c r="C13" s="52">
        <v>43486</v>
      </c>
      <c r="D13" s="58" t="s">
        <v>131</v>
      </c>
      <c r="E13" s="36"/>
      <c r="F13" s="36"/>
      <c r="G13" s="60"/>
      <c r="H13" s="19">
        <v>17.5</v>
      </c>
      <c r="I13" s="19">
        <v>17.510000000000002</v>
      </c>
      <c r="J13" s="19">
        <v>18.09</v>
      </c>
      <c r="K13" s="19">
        <v>18.09</v>
      </c>
      <c r="L13" s="19">
        <v>17.64</v>
      </c>
      <c r="M13" s="19">
        <v>17.649999999999999</v>
      </c>
      <c r="N13" s="61">
        <f t="shared" si="9"/>
        <v>17.505000000000003</v>
      </c>
      <c r="O13" s="61">
        <f t="shared" si="10"/>
        <v>18.09</v>
      </c>
      <c r="P13" s="61">
        <f t="shared" si="11"/>
        <v>17.645</v>
      </c>
      <c r="Q13" s="61"/>
      <c r="R13" s="37">
        <v>6.7</v>
      </c>
      <c r="S13" s="37">
        <v>6.71</v>
      </c>
      <c r="T13" s="37">
        <v>6.77</v>
      </c>
      <c r="U13" s="39" t="s">
        <v>120</v>
      </c>
      <c r="V13" s="39" t="s">
        <v>120</v>
      </c>
      <c r="W13" s="39" t="s">
        <v>120</v>
      </c>
      <c r="X13" s="62" t="s">
        <v>206</v>
      </c>
      <c r="Y13" s="62" t="s">
        <v>207</v>
      </c>
      <c r="Z13" s="62" t="s">
        <v>208</v>
      </c>
      <c r="AA13" s="63"/>
      <c r="AB13" s="64" t="s">
        <v>209</v>
      </c>
      <c r="AC13" s="65"/>
      <c r="AD13" s="64" t="s">
        <v>210</v>
      </c>
      <c r="AE13" s="65"/>
      <c r="AF13" s="64" t="s">
        <v>211</v>
      </c>
      <c r="AG13" s="65"/>
      <c r="AH13" s="66" t="s">
        <v>154</v>
      </c>
    </row>
    <row r="14" spans="1:38" s="67" customFormat="1" ht="45">
      <c r="A14" s="58">
        <v>13</v>
      </c>
      <c r="B14" s="59" t="s">
        <v>31</v>
      </c>
      <c r="C14" s="52">
        <v>43487</v>
      </c>
      <c r="D14" s="58" t="s">
        <v>212</v>
      </c>
      <c r="E14" s="36"/>
      <c r="F14" s="36"/>
      <c r="G14" s="60"/>
      <c r="H14" s="19">
        <v>13.36</v>
      </c>
      <c r="I14" s="19">
        <v>13.36</v>
      </c>
      <c r="J14" s="19">
        <v>13.54</v>
      </c>
      <c r="K14" s="19">
        <v>13.54</v>
      </c>
      <c r="L14" s="19">
        <v>13.56</v>
      </c>
      <c r="M14" s="19">
        <v>13.57</v>
      </c>
      <c r="N14" s="61">
        <f t="shared" si="9"/>
        <v>13.36</v>
      </c>
      <c r="O14" s="61">
        <f t="shared" si="10"/>
        <v>13.54</v>
      </c>
      <c r="P14" s="61">
        <f t="shared" si="11"/>
        <v>13.565000000000001</v>
      </c>
      <c r="Q14" s="61"/>
      <c r="R14" s="37">
        <v>6.72</v>
      </c>
      <c r="S14" s="37">
        <v>6.72</v>
      </c>
      <c r="T14" s="37">
        <v>6.71</v>
      </c>
      <c r="U14" s="39" t="s">
        <v>120</v>
      </c>
      <c r="V14" s="39" t="s">
        <v>120</v>
      </c>
      <c r="W14" s="39" t="s">
        <v>120</v>
      </c>
      <c r="X14" s="62" t="s">
        <v>213</v>
      </c>
      <c r="Y14" s="62" t="s">
        <v>214</v>
      </c>
      <c r="Z14" s="62" t="s">
        <v>215</v>
      </c>
      <c r="AA14" s="63"/>
      <c r="AB14" s="64" t="s">
        <v>216</v>
      </c>
      <c r="AC14" s="65"/>
      <c r="AD14" s="64" t="s">
        <v>217</v>
      </c>
      <c r="AE14" s="65"/>
      <c r="AF14" s="64" t="s">
        <v>218</v>
      </c>
      <c r="AG14" s="65"/>
      <c r="AH14" s="66" t="s">
        <v>183</v>
      </c>
    </row>
    <row r="15" spans="1:38" s="67" customFormat="1" ht="45">
      <c r="A15" s="58">
        <v>14</v>
      </c>
      <c r="B15" s="59" t="s">
        <v>31</v>
      </c>
      <c r="C15" s="52">
        <v>43487</v>
      </c>
      <c r="D15" s="58" t="s">
        <v>212</v>
      </c>
      <c r="E15" s="36">
        <v>13</v>
      </c>
      <c r="F15" s="36" t="s">
        <v>222</v>
      </c>
      <c r="G15" s="60"/>
      <c r="H15" s="19">
        <v>13.76</v>
      </c>
      <c r="I15" s="19">
        <v>13.77</v>
      </c>
      <c r="J15" s="19">
        <v>13.69</v>
      </c>
      <c r="K15" s="19">
        <v>13.69</v>
      </c>
      <c r="L15" s="19">
        <v>13.79</v>
      </c>
      <c r="M15" s="19">
        <v>13.81</v>
      </c>
      <c r="N15" s="61">
        <f t="shared" si="9"/>
        <v>13.765000000000001</v>
      </c>
      <c r="O15" s="61">
        <f t="shared" si="10"/>
        <v>13.69</v>
      </c>
      <c r="P15" s="61">
        <f t="shared" si="11"/>
        <v>13.8</v>
      </c>
      <c r="Q15" s="61"/>
      <c r="R15" s="37">
        <v>6.65</v>
      </c>
      <c r="S15" s="37">
        <v>6.66</v>
      </c>
      <c r="T15" s="37">
        <v>6.65</v>
      </c>
      <c r="U15" s="39" t="s">
        <v>120</v>
      </c>
      <c r="V15" s="39" t="s">
        <v>120</v>
      </c>
      <c r="W15" s="39" t="s">
        <v>120</v>
      </c>
      <c r="X15" s="62" t="s">
        <v>219</v>
      </c>
      <c r="Y15" s="62" t="s">
        <v>220</v>
      </c>
      <c r="Z15" s="62" t="s">
        <v>221</v>
      </c>
      <c r="AA15" s="63"/>
      <c r="AB15" s="64" t="s">
        <v>223</v>
      </c>
      <c r="AC15" s="65"/>
      <c r="AD15" s="64" t="s">
        <v>224</v>
      </c>
      <c r="AE15" s="65"/>
      <c r="AF15" s="64" t="s">
        <v>225</v>
      </c>
      <c r="AG15" s="65"/>
      <c r="AH15" s="66" t="s">
        <v>154</v>
      </c>
    </row>
    <row r="16" spans="1:38" ht="45">
      <c r="A16" s="32">
        <v>15</v>
      </c>
      <c r="B16" s="59" t="s">
        <v>39</v>
      </c>
      <c r="C16" s="52">
        <v>43488</v>
      </c>
      <c r="D16" s="58" t="s">
        <v>131</v>
      </c>
      <c r="E16" s="22"/>
      <c r="F16" s="36"/>
      <c r="G16" s="12"/>
      <c r="H16" s="54">
        <v>18.34</v>
      </c>
      <c r="I16" s="54">
        <v>18.34</v>
      </c>
      <c r="J16" s="54">
        <v>18.05</v>
      </c>
      <c r="K16" s="54">
        <v>18.059999999999999</v>
      </c>
      <c r="L16" s="19">
        <v>17.97</v>
      </c>
      <c r="M16" s="54">
        <v>17.96</v>
      </c>
      <c r="N16" s="55">
        <f t="shared" si="9"/>
        <v>18.34</v>
      </c>
      <c r="O16" s="55">
        <f t="shared" si="10"/>
        <v>18.055</v>
      </c>
      <c r="P16" s="55">
        <f t="shared" si="11"/>
        <v>17.965</v>
      </c>
      <c r="Q16" s="55"/>
      <c r="R16" s="23">
        <v>6.6</v>
      </c>
      <c r="S16" s="23">
        <v>6.6</v>
      </c>
      <c r="T16" s="23">
        <v>6.6</v>
      </c>
      <c r="U16" s="39" t="s">
        <v>120</v>
      </c>
      <c r="V16" s="39" t="s">
        <v>120</v>
      </c>
      <c r="W16" s="39" t="s">
        <v>120</v>
      </c>
      <c r="X16" s="25" t="s">
        <v>226</v>
      </c>
      <c r="Y16" s="25" t="s">
        <v>227</v>
      </c>
      <c r="Z16" s="25" t="s">
        <v>228</v>
      </c>
      <c r="AA16" s="35"/>
      <c r="AB16" s="64" t="s">
        <v>229</v>
      </c>
      <c r="AC16" s="65"/>
      <c r="AD16" s="64" t="s">
        <v>230</v>
      </c>
      <c r="AE16" s="65"/>
      <c r="AF16" s="64" t="s">
        <v>231</v>
      </c>
      <c r="AG16" s="26"/>
      <c r="AH16" s="66" t="s">
        <v>154</v>
      </c>
    </row>
    <row r="17" spans="1:34" s="70" customFormat="1" ht="45">
      <c r="A17" s="58">
        <v>16</v>
      </c>
      <c r="B17" s="71" t="s">
        <v>232</v>
      </c>
      <c r="C17" s="52">
        <v>43488</v>
      </c>
      <c r="D17" s="58" t="s">
        <v>233</v>
      </c>
      <c r="E17" s="36">
        <v>16.22</v>
      </c>
      <c r="F17" s="36"/>
      <c r="G17" s="36"/>
      <c r="H17" s="19">
        <v>16.28</v>
      </c>
      <c r="I17" s="19">
        <v>16.29</v>
      </c>
      <c r="J17" s="19">
        <v>16</v>
      </c>
      <c r="K17" s="19">
        <v>16</v>
      </c>
      <c r="L17" s="19">
        <v>15.99</v>
      </c>
      <c r="M17" s="19">
        <v>15.99</v>
      </c>
      <c r="N17" s="61">
        <f t="shared" si="9"/>
        <v>16.285</v>
      </c>
      <c r="O17" s="61">
        <f t="shared" si="10"/>
        <v>16</v>
      </c>
      <c r="P17" s="61">
        <f t="shared" si="11"/>
        <v>15.99</v>
      </c>
      <c r="Q17" s="61"/>
      <c r="R17" s="37">
        <v>4.37</v>
      </c>
      <c r="S17" s="37">
        <v>4.37</v>
      </c>
      <c r="T17" s="37">
        <v>4.37</v>
      </c>
      <c r="U17" s="39" t="s">
        <v>120</v>
      </c>
      <c r="V17" s="39" t="s">
        <v>120</v>
      </c>
      <c r="W17" s="39" t="s">
        <v>120</v>
      </c>
      <c r="X17" s="62" t="s">
        <v>234</v>
      </c>
      <c r="Y17" s="62" t="s">
        <v>235</v>
      </c>
      <c r="Z17" s="62" t="s">
        <v>238</v>
      </c>
      <c r="AA17" s="63"/>
      <c r="AB17" s="64" t="s">
        <v>236</v>
      </c>
      <c r="AC17" s="65"/>
      <c r="AD17" s="64" t="s">
        <v>237</v>
      </c>
      <c r="AE17" s="65"/>
      <c r="AF17" s="64" t="s">
        <v>239</v>
      </c>
      <c r="AG17" s="65"/>
      <c r="AH17" s="66" t="s">
        <v>183</v>
      </c>
    </row>
    <row r="18" spans="1:34" s="67" customFormat="1" ht="45">
      <c r="A18" s="58">
        <v>17</v>
      </c>
      <c r="B18" s="59" t="s">
        <v>32</v>
      </c>
      <c r="C18" s="52">
        <v>43527</v>
      </c>
      <c r="D18" s="58" t="s">
        <v>240</v>
      </c>
      <c r="E18" s="36"/>
      <c r="F18" s="36"/>
      <c r="G18" s="60"/>
      <c r="H18" s="19">
        <v>14.76</v>
      </c>
      <c r="I18" s="19">
        <v>14.77</v>
      </c>
      <c r="J18" s="19">
        <v>14.97</v>
      </c>
      <c r="K18" s="19">
        <v>14.97</v>
      </c>
      <c r="L18" s="19">
        <v>15</v>
      </c>
      <c r="M18" s="19">
        <v>15</v>
      </c>
      <c r="N18" s="61">
        <f t="shared" si="9"/>
        <v>14.765000000000001</v>
      </c>
      <c r="O18" s="61">
        <f t="shared" si="10"/>
        <v>14.97</v>
      </c>
      <c r="P18" s="61">
        <f t="shared" si="11"/>
        <v>15</v>
      </c>
      <c r="Q18" s="61"/>
      <c r="R18" s="37">
        <v>6.61</v>
      </c>
      <c r="S18" s="37">
        <v>6.6</v>
      </c>
      <c r="T18" s="37">
        <v>6.6</v>
      </c>
      <c r="U18" s="39" t="s">
        <v>120</v>
      </c>
      <c r="V18" s="39" t="s">
        <v>120</v>
      </c>
      <c r="W18" s="39" t="s">
        <v>120</v>
      </c>
      <c r="X18" s="62" t="s">
        <v>241</v>
      </c>
      <c r="Y18" s="62" t="s">
        <v>242</v>
      </c>
      <c r="Z18" s="62" t="s">
        <v>243</v>
      </c>
      <c r="AA18" s="63"/>
      <c r="AB18" s="64" t="s">
        <v>244</v>
      </c>
      <c r="AC18" s="65"/>
      <c r="AD18" s="64" t="s">
        <v>245</v>
      </c>
      <c r="AE18" s="65"/>
      <c r="AF18" s="64" t="s">
        <v>246</v>
      </c>
      <c r="AG18" s="65"/>
      <c r="AH18" s="66" t="s">
        <v>128</v>
      </c>
    </row>
    <row r="19" spans="1:34" s="67" customFormat="1" ht="45">
      <c r="A19" s="58">
        <v>18</v>
      </c>
      <c r="B19" s="59" t="s">
        <v>39</v>
      </c>
      <c r="C19" s="52">
        <v>43528</v>
      </c>
      <c r="D19" s="58" t="s">
        <v>240</v>
      </c>
      <c r="E19" s="36"/>
      <c r="F19" s="36"/>
      <c r="G19" s="60"/>
      <c r="H19" s="19">
        <v>17.8</v>
      </c>
      <c r="I19" s="19">
        <v>17.79</v>
      </c>
      <c r="J19" s="19">
        <v>17.68</v>
      </c>
      <c r="K19" s="19">
        <v>17.690000000000001</v>
      </c>
      <c r="L19" s="19">
        <v>17.7</v>
      </c>
      <c r="M19" s="19">
        <v>17.7</v>
      </c>
      <c r="N19" s="61">
        <f t="shared" si="9"/>
        <v>17.795000000000002</v>
      </c>
      <c r="O19" s="61">
        <f t="shared" si="10"/>
        <v>17.685000000000002</v>
      </c>
      <c r="P19" s="61">
        <f t="shared" si="11"/>
        <v>17.7</v>
      </c>
      <c r="Q19" s="61"/>
      <c r="R19" s="37">
        <v>6.62</v>
      </c>
      <c r="S19" s="37">
        <v>6.62</v>
      </c>
      <c r="T19" s="37">
        <v>6.62</v>
      </c>
      <c r="U19" s="39" t="s">
        <v>120</v>
      </c>
      <c r="V19" s="39" t="s">
        <v>120</v>
      </c>
      <c r="W19" s="39" t="s">
        <v>120</v>
      </c>
      <c r="X19" s="62" t="s">
        <v>248</v>
      </c>
      <c r="Y19" s="62" t="s">
        <v>249</v>
      </c>
      <c r="Z19" s="62" t="s">
        <v>250</v>
      </c>
      <c r="AA19" s="63"/>
      <c r="AB19" s="64" t="s">
        <v>257</v>
      </c>
      <c r="AC19" s="65"/>
      <c r="AD19" s="64" t="s">
        <v>258</v>
      </c>
      <c r="AE19" s="65"/>
      <c r="AF19" s="64" t="s">
        <v>259</v>
      </c>
      <c r="AG19" s="65"/>
      <c r="AH19" s="66" t="s">
        <v>154</v>
      </c>
    </row>
    <row r="20" spans="1:34" s="67" customFormat="1" ht="45">
      <c r="A20" s="58">
        <v>19</v>
      </c>
      <c r="B20" s="59" t="s">
        <v>46</v>
      </c>
      <c r="C20" s="52">
        <v>43528</v>
      </c>
      <c r="D20" s="58" t="s">
        <v>233</v>
      </c>
      <c r="E20" s="36"/>
      <c r="F20" s="36"/>
      <c r="G20" s="60"/>
      <c r="H20" s="19">
        <v>14.51</v>
      </c>
      <c r="I20" s="19">
        <v>14.52</v>
      </c>
      <c r="J20" s="19">
        <v>14.57</v>
      </c>
      <c r="K20" s="19">
        <v>14.56</v>
      </c>
      <c r="L20" s="19">
        <v>14.51</v>
      </c>
      <c r="M20" s="19">
        <v>14.5</v>
      </c>
      <c r="N20" s="61">
        <f t="shared" si="9"/>
        <v>14.515000000000001</v>
      </c>
      <c r="O20" s="61">
        <f t="shared" si="10"/>
        <v>14.565000000000001</v>
      </c>
      <c r="P20" s="61">
        <f t="shared" si="11"/>
        <v>14.504999999999999</v>
      </c>
      <c r="Q20" s="61"/>
      <c r="R20" s="37" t="s">
        <v>247</v>
      </c>
      <c r="S20" s="37">
        <v>4.21</v>
      </c>
      <c r="T20" s="37">
        <v>4.21</v>
      </c>
      <c r="U20" s="39" t="s">
        <v>120</v>
      </c>
      <c r="V20" s="39" t="s">
        <v>120</v>
      </c>
      <c r="W20" s="39" t="s">
        <v>120</v>
      </c>
      <c r="X20" s="62" t="s">
        <v>251</v>
      </c>
      <c r="Y20" s="62" t="s">
        <v>252</v>
      </c>
      <c r="Z20" s="62" t="s">
        <v>253</v>
      </c>
      <c r="AA20" s="63"/>
      <c r="AB20" s="64" t="s">
        <v>254</v>
      </c>
      <c r="AC20" s="65"/>
      <c r="AD20" s="64" t="s">
        <v>255</v>
      </c>
      <c r="AE20" s="65"/>
      <c r="AF20" s="64" t="s">
        <v>256</v>
      </c>
      <c r="AG20" s="65"/>
      <c r="AH20" s="66" t="s">
        <v>154</v>
      </c>
    </row>
    <row r="21" spans="1:34" s="67" customFormat="1" ht="45">
      <c r="A21" s="58">
        <v>19</v>
      </c>
      <c r="B21" s="59" t="s">
        <v>46</v>
      </c>
      <c r="C21" s="52">
        <v>43529</v>
      </c>
      <c r="D21" s="58" t="s">
        <v>233</v>
      </c>
      <c r="E21" s="36"/>
      <c r="F21" s="36"/>
      <c r="G21" s="60"/>
      <c r="H21" s="19">
        <v>14.87</v>
      </c>
      <c r="I21" s="19">
        <v>14.88</v>
      </c>
      <c r="J21" s="19">
        <v>15.06</v>
      </c>
      <c r="K21" s="19">
        <v>15.11</v>
      </c>
      <c r="L21" s="19">
        <v>15.06</v>
      </c>
      <c r="M21" s="19">
        <v>14.99</v>
      </c>
      <c r="N21" s="61">
        <f t="shared" ref="N21:N22" si="12">AVERAGE(H21:I21)</f>
        <v>14.875</v>
      </c>
      <c r="O21" s="61">
        <f t="shared" ref="O21:O26" si="13">AVERAGE(J21:K21)</f>
        <v>15.085000000000001</v>
      </c>
      <c r="P21" s="61">
        <f t="shared" ref="P21:P22" si="14">AVERAGE(L21:M21)</f>
        <v>15.025</v>
      </c>
      <c r="Q21" s="61"/>
      <c r="R21" s="37">
        <v>4.2300000000000004</v>
      </c>
      <c r="S21" s="37">
        <v>4.21</v>
      </c>
      <c r="T21" s="37">
        <v>4.21</v>
      </c>
      <c r="U21" s="39" t="s">
        <v>120</v>
      </c>
      <c r="V21" s="39" t="s">
        <v>120</v>
      </c>
      <c r="W21" s="39" t="s">
        <v>120</v>
      </c>
      <c r="X21" s="62" t="s">
        <v>260</v>
      </c>
      <c r="Y21" s="62" t="s">
        <v>261</v>
      </c>
      <c r="Z21" s="62" t="s">
        <v>262</v>
      </c>
      <c r="AA21" s="63"/>
      <c r="AB21" s="64" t="s">
        <v>263</v>
      </c>
      <c r="AC21" s="65"/>
      <c r="AD21" s="64" t="s">
        <v>264</v>
      </c>
      <c r="AE21" s="65"/>
      <c r="AF21" s="64" t="s">
        <v>265</v>
      </c>
      <c r="AG21" s="65"/>
      <c r="AH21" s="66" t="s">
        <v>183</v>
      </c>
    </row>
    <row r="22" spans="1:34" ht="45">
      <c r="A22" s="86">
        <v>20</v>
      </c>
      <c r="B22" s="84" t="s">
        <v>266</v>
      </c>
      <c r="C22" s="82">
        <v>43556</v>
      </c>
      <c r="D22" s="32" t="s">
        <v>240</v>
      </c>
      <c r="E22" s="74" t="s">
        <v>267</v>
      </c>
      <c r="F22" s="36"/>
      <c r="G22" s="12"/>
      <c r="H22" s="54">
        <v>14.53</v>
      </c>
      <c r="I22" s="54">
        <v>14.53</v>
      </c>
      <c r="J22" s="54" t="s">
        <v>268</v>
      </c>
      <c r="K22" s="54" t="s">
        <v>268</v>
      </c>
      <c r="L22" s="19">
        <v>15.13</v>
      </c>
      <c r="M22" s="54">
        <v>15.16</v>
      </c>
      <c r="N22" s="55">
        <f t="shared" si="12"/>
        <v>14.53</v>
      </c>
      <c r="O22" s="61" t="s">
        <v>268</v>
      </c>
      <c r="P22" s="55">
        <f t="shared" si="14"/>
        <v>15.145</v>
      </c>
      <c r="Q22" s="55"/>
      <c r="R22" s="23">
        <v>4.3600000000000003</v>
      </c>
      <c r="S22" s="23" t="s">
        <v>268</v>
      </c>
      <c r="T22" s="23">
        <v>4.41</v>
      </c>
      <c r="U22" s="24" t="s">
        <v>120</v>
      </c>
      <c r="V22" s="24"/>
      <c r="W22" s="24" t="s">
        <v>120</v>
      </c>
      <c r="X22" s="25" t="s">
        <v>269</v>
      </c>
      <c r="Y22" s="25"/>
      <c r="Z22" s="25" t="s">
        <v>271</v>
      </c>
      <c r="AA22" s="35"/>
      <c r="AB22" s="72" t="s">
        <v>272</v>
      </c>
      <c r="AC22" s="26"/>
      <c r="AD22" s="26"/>
      <c r="AE22" s="26"/>
      <c r="AF22" s="72" t="s">
        <v>274</v>
      </c>
      <c r="AG22" s="26"/>
      <c r="AH22" s="88" t="s">
        <v>187</v>
      </c>
    </row>
    <row r="23" spans="1:34" ht="45">
      <c r="A23" s="87"/>
      <c r="B23" s="85"/>
      <c r="C23" s="83"/>
      <c r="D23" s="32" t="s">
        <v>191</v>
      </c>
      <c r="E23" s="74" t="s">
        <v>267</v>
      </c>
      <c r="F23" s="36"/>
      <c r="G23" s="12"/>
      <c r="H23" s="54" t="s">
        <v>268</v>
      </c>
      <c r="I23" s="54" t="s">
        <v>268</v>
      </c>
      <c r="J23" s="54">
        <v>15.09</v>
      </c>
      <c r="K23" s="54">
        <v>15.09</v>
      </c>
      <c r="L23" s="19" t="s">
        <v>268</v>
      </c>
      <c r="M23" s="54" t="s">
        <v>268</v>
      </c>
      <c r="N23" s="55" t="s">
        <v>268</v>
      </c>
      <c r="O23" s="61">
        <f t="shared" si="13"/>
        <v>15.09</v>
      </c>
      <c r="P23" s="55" t="s">
        <v>268</v>
      </c>
      <c r="Q23" s="55"/>
      <c r="R23" s="23" t="s">
        <v>268</v>
      </c>
      <c r="S23" s="23">
        <v>4.3899999999999997</v>
      </c>
      <c r="T23" s="23" t="s">
        <v>268</v>
      </c>
      <c r="U23" s="24"/>
      <c r="V23" s="24" t="s">
        <v>120</v>
      </c>
      <c r="W23" s="24"/>
      <c r="X23" s="25"/>
      <c r="Y23" s="25" t="s">
        <v>270</v>
      </c>
      <c r="Z23" s="25"/>
      <c r="AA23" s="35"/>
      <c r="AB23" s="26"/>
      <c r="AC23" s="26"/>
      <c r="AD23" s="72" t="s">
        <v>273</v>
      </c>
      <c r="AE23" s="26"/>
      <c r="AF23" s="26"/>
      <c r="AG23" s="26"/>
      <c r="AH23" s="89"/>
    </row>
    <row r="24" spans="1:34">
      <c r="A24" s="32">
        <v>21</v>
      </c>
      <c r="B24" s="59" t="s">
        <v>37</v>
      </c>
      <c r="C24" s="73">
        <v>43562</v>
      </c>
      <c r="D24" s="32" t="s">
        <v>240</v>
      </c>
      <c r="E24" s="22"/>
      <c r="F24" s="36"/>
      <c r="G24" s="12"/>
      <c r="H24" s="54">
        <v>15.02</v>
      </c>
      <c r="I24" s="54">
        <v>15.02</v>
      </c>
      <c r="J24" s="54">
        <v>15.32</v>
      </c>
      <c r="K24" s="54">
        <v>15.32</v>
      </c>
      <c r="L24" s="19"/>
      <c r="M24" s="54"/>
      <c r="N24" s="55">
        <f t="shared" ref="N24:N39" si="15">AVERAGE(H24:I24)</f>
        <v>15.02</v>
      </c>
      <c r="O24" s="55">
        <f>AVERAGE(J24:K24)</f>
        <v>15.32</v>
      </c>
      <c r="P24" s="55" t="e">
        <f t="shared" ref="P24:P30" si="16">AVERAGE(L24:M24)</f>
        <v>#DIV/0!</v>
      </c>
      <c r="Q24" s="55"/>
      <c r="R24" s="23">
        <v>6.78</v>
      </c>
      <c r="S24" s="23">
        <v>6.79</v>
      </c>
      <c r="T24" s="23"/>
      <c r="U24" s="24" t="s">
        <v>120</v>
      </c>
      <c r="V24" s="24" t="s">
        <v>120</v>
      </c>
      <c r="W24" s="24"/>
      <c r="X24" s="25"/>
      <c r="Y24" s="25"/>
      <c r="Z24" s="25"/>
      <c r="AA24" s="35"/>
      <c r="AB24" s="26"/>
      <c r="AC24" s="26"/>
      <c r="AD24" s="26"/>
      <c r="AE24" s="26"/>
      <c r="AF24" s="26"/>
      <c r="AG24" s="26"/>
      <c r="AH24" s="18"/>
    </row>
    <row r="25" spans="1:34">
      <c r="A25" s="32">
        <v>22</v>
      </c>
      <c r="B25" s="59" t="s">
        <v>150</v>
      </c>
      <c r="C25" s="73">
        <v>43563</v>
      </c>
      <c r="D25" s="32" t="s">
        <v>240</v>
      </c>
      <c r="E25" s="22"/>
      <c r="F25" s="36"/>
      <c r="G25" s="12"/>
      <c r="H25" s="54">
        <v>15.66</v>
      </c>
      <c r="I25" s="54">
        <v>15.67</v>
      </c>
      <c r="J25" s="54">
        <v>15.61</v>
      </c>
      <c r="K25" s="54">
        <v>15.61</v>
      </c>
      <c r="L25" s="19">
        <v>15.31</v>
      </c>
      <c r="M25" s="54">
        <v>15.33</v>
      </c>
      <c r="N25" s="55">
        <f t="shared" si="15"/>
        <v>15.664999999999999</v>
      </c>
      <c r="O25" s="55">
        <f t="shared" si="13"/>
        <v>15.61</v>
      </c>
      <c r="P25" s="55">
        <f t="shared" si="16"/>
        <v>15.32</v>
      </c>
      <c r="Q25" s="55"/>
      <c r="R25" s="23">
        <v>6.73</v>
      </c>
      <c r="S25" s="23">
        <v>6.81</v>
      </c>
      <c r="T25" s="23">
        <v>6.81</v>
      </c>
      <c r="U25" s="24" t="s">
        <v>120</v>
      </c>
      <c r="V25" s="39" t="s">
        <v>120</v>
      </c>
      <c r="W25" s="39" t="s">
        <v>120</v>
      </c>
      <c r="X25" s="25" t="s">
        <v>275</v>
      </c>
      <c r="Y25" s="25" t="s">
        <v>276</v>
      </c>
      <c r="Z25" s="25" t="s">
        <v>277</v>
      </c>
      <c r="AA25" s="35"/>
      <c r="AB25" s="26"/>
      <c r="AC25" s="26"/>
      <c r="AD25" s="26" t="s">
        <v>278</v>
      </c>
      <c r="AE25" s="26"/>
      <c r="AF25" s="26" t="s">
        <v>279</v>
      </c>
      <c r="AG25" s="26"/>
      <c r="AH25" s="18" t="s">
        <v>154</v>
      </c>
    </row>
    <row r="26" spans="1:34">
      <c r="A26" s="32">
        <v>23</v>
      </c>
      <c r="B26" s="59" t="s">
        <v>198</v>
      </c>
      <c r="C26" s="75">
        <v>43565</v>
      </c>
      <c r="D26" s="32" t="s">
        <v>191</v>
      </c>
      <c r="E26" s="22"/>
      <c r="F26" s="36"/>
      <c r="G26" s="12"/>
      <c r="H26" s="54">
        <v>15.54</v>
      </c>
      <c r="I26" s="54">
        <v>15.55</v>
      </c>
      <c r="J26" s="54">
        <v>15.36</v>
      </c>
      <c r="K26" s="54">
        <v>15.36</v>
      </c>
      <c r="L26" s="54">
        <v>15.56</v>
      </c>
      <c r="M26" s="54">
        <v>15.57</v>
      </c>
      <c r="N26" s="55">
        <f t="shared" si="15"/>
        <v>15.545</v>
      </c>
      <c r="O26" s="55">
        <f t="shared" si="13"/>
        <v>15.36</v>
      </c>
      <c r="P26" s="55">
        <f t="shared" si="16"/>
        <v>15.565000000000001</v>
      </c>
      <c r="Q26" s="55"/>
      <c r="R26" s="23">
        <v>6.7</v>
      </c>
      <c r="S26" s="23">
        <v>6.67</v>
      </c>
      <c r="T26" s="23">
        <v>6.68</v>
      </c>
      <c r="U26" s="24" t="s">
        <v>120</v>
      </c>
      <c r="V26" s="39" t="s">
        <v>120</v>
      </c>
      <c r="W26" s="39" t="s">
        <v>120</v>
      </c>
      <c r="X26" s="25" t="s">
        <v>280</v>
      </c>
      <c r="Y26" s="25" t="s">
        <v>281</v>
      </c>
      <c r="Z26" s="25" t="s">
        <v>282</v>
      </c>
      <c r="AA26" s="35"/>
      <c r="AB26" s="26" t="s">
        <v>283</v>
      </c>
      <c r="AC26" s="26"/>
      <c r="AD26" s="26" t="s">
        <v>284</v>
      </c>
      <c r="AE26" s="26"/>
      <c r="AF26" s="26" t="s">
        <v>285</v>
      </c>
      <c r="AG26" s="26"/>
      <c r="AH26" s="18" t="s">
        <v>128</v>
      </c>
    </row>
    <row r="27" spans="1:34">
      <c r="A27" s="32">
        <v>24</v>
      </c>
      <c r="B27" s="59" t="s">
        <v>150</v>
      </c>
      <c r="C27" s="73">
        <v>43570</v>
      </c>
      <c r="D27" s="32" t="s">
        <v>191</v>
      </c>
      <c r="E27" s="22">
        <v>15.22</v>
      </c>
      <c r="F27" s="36"/>
      <c r="G27" s="12"/>
      <c r="H27" s="54">
        <v>15.18</v>
      </c>
      <c r="I27" s="54">
        <v>15.2</v>
      </c>
      <c r="J27" s="54">
        <v>15.48</v>
      </c>
      <c r="K27" s="54">
        <v>15.47</v>
      </c>
      <c r="L27" s="54">
        <v>15.38</v>
      </c>
      <c r="M27" s="54">
        <v>15.4</v>
      </c>
      <c r="N27" s="55">
        <f t="shared" si="15"/>
        <v>15.19</v>
      </c>
      <c r="O27" s="55">
        <f t="shared" ref="O27:O30" si="17">AVERAGE(J27:K27)</f>
        <v>15.475000000000001</v>
      </c>
      <c r="P27" s="55">
        <f t="shared" si="16"/>
        <v>15.39</v>
      </c>
      <c r="Q27" s="55"/>
      <c r="R27" s="23">
        <v>6.77</v>
      </c>
      <c r="S27" s="23">
        <v>6.81</v>
      </c>
      <c r="T27" s="23">
        <v>6.81</v>
      </c>
      <c r="U27" s="24" t="s">
        <v>120</v>
      </c>
      <c r="V27" s="39" t="s">
        <v>120</v>
      </c>
      <c r="W27" s="39" t="s">
        <v>120</v>
      </c>
      <c r="X27" s="25" t="s">
        <v>286</v>
      </c>
      <c r="Y27" s="25" t="s">
        <v>287</v>
      </c>
      <c r="Z27" s="25" t="s">
        <v>288</v>
      </c>
      <c r="AA27" s="35"/>
      <c r="AB27" s="26" t="s">
        <v>289</v>
      </c>
      <c r="AC27" s="26"/>
      <c r="AD27" s="26" t="s">
        <v>290</v>
      </c>
      <c r="AE27" s="26"/>
      <c r="AF27" s="26" t="s">
        <v>291</v>
      </c>
      <c r="AG27" s="26"/>
      <c r="AH27" s="18" t="s">
        <v>183</v>
      </c>
    </row>
    <row r="28" spans="1:34">
      <c r="A28" s="32">
        <v>25</v>
      </c>
      <c r="B28" s="9" t="s">
        <v>46</v>
      </c>
      <c r="C28" s="73">
        <v>43570</v>
      </c>
      <c r="D28" s="32" t="s">
        <v>233</v>
      </c>
      <c r="E28" s="22"/>
      <c r="F28" s="36"/>
      <c r="G28" s="12"/>
      <c r="H28" s="54">
        <v>14.92</v>
      </c>
      <c r="I28" s="54">
        <v>14.96</v>
      </c>
      <c r="J28" s="54">
        <v>14.89</v>
      </c>
      <c r="K28" s="54">
        <v>14.89</v>
      </c>
      <c r="L28" s="54">
        <v>15.51</v>
      </c>
      <c r="M28" s="54">
        <v>15.55</v>
      </c>
      <c r="N28" s="55">
        <f t="shared" si="15"/>
        <v>14.940000000000001</v>
      </c>
      <c r="O28" s="55">
        <f t="shared" si="17"/>
        <v>14.89</v>
      </c>
      <c r="P28" s="55">
        <f t="shared" si="16"/>
        <v>15.530000000000001</v>
      </c>
      <c r="Q28" s="55"/>
      <c r="R28" s="23">
        <v>4.22</v>
      </c>
      <c r="S28" s="23">
        <v>4.22</v>
      </c>
      <c r="T28" s="23">
        <v>4.22</v>
      </c>
      <c r="U28" s="24" t="s">
        <v>120</v>
      </c>
      <c r="V28" s="39" t="s">
        <v>120</v>
      </c>
      <c r="W28" s="39" t="s">
        <v>120</v>
      </c>
      <c r="X28" s="25" t="s">
        <v>292</v>
      </c>
      <c r="Y28" s="25" t="s">
        <v>293</v>
      </c>
      <c r="Z28" s="25" t="s">
        <v>294</v>
      </c>
      <c r="AA28" s="35"/>
      <c r="AB28" s="26" t="s">
        <v>295</v>
      </c>
      <c r="AC28" s="26"/>
      <c r="AD28" s="26" t="s">
        <v>296</v>
      </c>
      <c r="AE28" s="26"/>
      <c r="AF28" s="26" t="s">
        <v>297</v>
      </c>
      <c r="AG28" s="26"/>
      <c r="AH28" s="18" t="s">
        <v>183</v>
      </c>
    </row>
    <row r="29" spans="1:34">
      <c r="A29" s="32">
        <v>26</v>
      </c>
      <c r="B29" s="59" t="s">
        <v>150</v>
      </c>
      <c r="C29" s="73">
        <v>43577</v>
      </c>
      <c r="D29" s="32" t="s">
        <v>240</v>
      </c>
      <c r="E29" s="22"/>
      <c r="F29" s="36"/>
      <c r="G29" s="12"/>
      <c r="H29" s="54">
        <v>15.4</v>
      </c>
      <c r="I29" s="54">
        <v>15.39</v>
      </c>
      <c r="J29" s="54">
        <v>15.82</v>
      </c>
      <c r="K29" s="54">
        <v>15.83</v>
      </c>
      <c r="L29" s="54">
        <v>15.28</v>
      </c>
      <c r="M29" s="54">
        <v>15.27</v>
      </c>
      <c r="N29" s="55">
        <f t="shared" si="15"/>
        <v>15.395</v>
      </c>
      <c r="O29" s="55">
        <f t="shared" si="17"/>
        <v>15.824999999999999</v>
      </c>
      <c r="P29" s="55">
        <f t="shared" si="16"/>
        <v>15.274999999999999</v>
      </c>
      <c r="Q29" s="55"/>
      <c r="R29" s="23">
        <v>6.75</v>
      </c>
      <c r="S29" s="23">
        <v>6.79</v>
      </c>
      <c r="T29" s="23">
        <v>6.76</v>
      </c>
      <c r="U29" s="24" t="s">
        <v>120</v>
      </c>
      <c r="V29" s="39" t="s">
        <v>120</v>
      </c>
      <c r="W29" s="39" t="s">
        <v>120</v>
      </c>
      <c r="X29" s="25" t="s">
        <v>299</v>
      </c>
      <c r="Y29" s="25" t="s">
        <v>300</v>
      </c>
      <c r="Z29" s="25" t="s">
        <v>301</v>
      </c>
      <c r="AA29" s="35"/>
      <c r="AB29" s="26" t="s">
        <v>302</v>
      </c>
      <c r="AC29" s="26"/>
      <c r="AD29" s="26" t="s">
        <v>303</v>
      </c>
      <c r="AE29" s="26"/>
      <c r="AF29" s="26" t="s">
        <v>304</v>
      </c>
      <c r="AG29" s="26"/>
      <c r="AH29" s="18" t="s">
        <v>298</v>
      </c>
    </row>
    <row r="30" spans="1:34">
      <c r="A30" s="32">
        <v>27</v>
      </c>
      <c r="B30" s="9" t="s">
        <v>46</v>
      </c>
      <c r="C30" s="73">
        <v>43577</v>
      </c>
      <c r="D30" s="32" t="s">
        <v>233</v>
      </c>
      <c r="E30" s="22"/>
      <c r="F30" s="36"/>
      <c r="G30" s="12"/>
      <c r="H30" s="54">
        <v>14.48</v>
      </c>
      <c r="I30" s="54">
        <v>14.49</v>
      </c>
      <c r="J30" s="54">
        <v>15.02</v>
      </c>
      <c r="K30" s="54">
        <v>15.02</v>
      </c>
      <c r="L30" s="54">
        <v>15.07</v>
      </c>
      <c r="M30" s="54">
        <v>15.09</v>
      </c>
      <c r="N30" s="55">
        <f t="shared" si="15"/>
        <v>14.484999999999999</v>
      </c>
      <c r="O30" s="55">
        <f t="shared" si="17"/>
        <v>15.02</v>
      </c>
      <c r="P30" s="55">
        <f t="shared" si="16"/>
        <v>15.08</v>
      </c>
      <c r="Q30" s="55"/>
      <c r="R30" s="23">
        <v>4.1900000000000004</v>
      </c>
      <c r="S30" s="23">
        <v>4.18</v>
      </c>
      <c r="T30" s="23">
        <v>4.18</v>
      </c>
      <c r="U30" s="24" t="s">
        <v>120</v>
      </c>
      <c r="V30" s="39" t="s">
        <v>120</v>
      </c>
      <c r="W30" s="39" t="s">
        <v>120</v>
      </c>
      <c r="X30" s="25" t="s">
        <v>305</v>
      </c>
      <c r="Y30" s="25" t="s">
        <v>306</v>
      </c>
      <c r="Z30" s="25" t="s">
        <v>307</v>
      </c>
      <c r="AA30" s="35"/>
      <c r="AB30" s="26" t="s">
        <v>308</v>
      </c>
      <c r="AC30" s="26"/>
      <c r="AD30" s="26" t="s">
        <v>309</v>
      </c>
      <c r="AE30" s="26"/>
      <c r="AF30" s="26" t="s">
        <v>310</v>
      </c>
      <c r="AG30" s="26"/>
      <c r="AH30" s="18" t="s">
        <v>183</v>
      </c>
    </row>
    <row r="31" spans="1:34">
      <c r="A31" s="32">
        <v>28</v>
      </c>
      <c r="B31" s="59" t="s">
        <v>37</v>
      </c>
      <c r="C31" s="73">
        <v>43582</v>
      </c>
      <c r="D31" s="32" t="s">
        <v>240</v>
      </c>
      <c r="E31" s="22"/>
      <c r="F31" s="36"/>
      <c r="G31" s="12"/>
      <c r="H31" s="54">
        <v>15.05</v>
      </c>
      <c r="I31" s="54">
        <v>15.05</v>
      </c>
      <c r="J31" s="54">
        <v>15.34</v>
      </c>
      <c r="K31" s="54">
        <v>15.34</v>
      </c>
      <c r="L31" s="54">
        <v>15.11</v>
      </c>
      <c r="M31" s="54">
        <v>15.1</v>
      </c>
      <c r="N31" s="55">
        <f t="shared" si="15"/>
        <v>15.05</v>
      </c>
      <c r="O31" s="55">
        <f t="shared" ref="O31:O70" si="18">AVERAGE(J31:K31)</f>
        <v>15.34</v>
      </c>
      <c r="P31" s="55">
        <f t="shared" ref="P31:P70" si="19">AVERAGE(L31:M31)</f>
        <v>15.105</v>
      </c>
      <c r="Q31" s="55"/>
      <c r="R31" s="23">
        <v>6.73</v>
      </c>
      <c r="S31" s="23">
        <v>6.73</v>
      </c>
      <c r="T31" s="23">
        <v>6.74</v>
      </c>
      <c r="U31" s="24" t="s">
        <v>120</v>
      </c>
      <c r="V31" s="39" t="s">
        <v>120</v>
      </c>
      <c r="W31" s="39" t="s">
        <v>120</v>
      </c>
      <c r="X31" s="25" t="s">
        <v>311</v>
      </c>
      <c r="Y31" s="25" t="s">
        <v>312</v>
      </c>
      <c r="Z31" s="25" t="s">
        <v>313</v>
      </c>
      <c r="AA31" s="35"/>
      <c r="AB31" s="26" t="s">
        <v>314</v>
      </c>
      <c r="AC31" s="26"/>
      <c r="AD31" s="26" t="s">
        <v>315</v>
      </c>
      <c r="AE31" s="26"/>
      <c r="AF31" s="26" t="s">
        <v>316</v>
      </c>
      <c r="AG31" s="26"/>
      <c r="AH31" s="18" t="s">
        <v>164</v>
      </c>
    </row>
    <row r="32" spans="1:34">
      <c r="A32" s="32">
        <v>29</v>
      </c>
      <c r="B32" s="9" t="s">
        <v>266</v>
      </c>
      <c r="C32" s="73">
        <v>43581</v>
      </c>
      <c r="D32" s="32" t="s">
        <v>240</v>
      </c>
      <c r="E32" s="22"/>
      <c r="F32" s="36"/>
      <c r="G32" s="12"/>
      <c r="H32" s="54">
        <v>15.06</v>
      </c>
      <c r="I32" s="54">
        <v>15.07</v>
      </c>
      <c r="J32" s="54">
        <v>15.35</v>
      </c>
      <c r="K32" s="54">
        <v>15.35</v>
      </c>
      <c r="L32" s="54">
        <v>15.12</v>
      </c>
      <c r="M32" s="54">
        <v>15.12</v>
      </c>
      <c r="N32" s="55">
        <f t="shared" si="15"/>
        <v>15.065000000000001</v>
      </c>
      <c r="O32" s="55">
        <f t="shared" si="18"/>
        <v>15.35</v>
      </c>
      <c r="P32" s="55">
        <f t="shared" si="19"/>
        <v>15.12</v>
      </c>
      <c r="Q32" s="55"/>
      <c r="R32" s="23">
        <v>4.3899999999999997</v>
      </c>
      <c r="S32" s="23">
        <v>4.41</v>
      </c>
      <c r="T32" s="23">
        <v>4.42</v>
      </c>
      <c r="U32" s="24" t="s">
        <v>120</v>
      </c>
      <c r="V32" s="39" t="s">
        <v>120</v>
      </c>
      <c r="W32" s="39" t="s">
        <v>120</v>
      </c>
      <c r="X32" s="25" t="s">
        <v>318</v>
      </c>
      <c r="Y32" s="25" t="s">
        <v>319</v>
      </c>
      <c r="Z32" s="25" t="s">
        <v>320</v>
      </c>
      <c r="AA32" s="35"/>
      <c r="AB32" s="76" t="s">
        <v>325</v>
      </c>
      <c r="AC32" s="26"/>
      <c r="AD32" s="76" t="s">
        <v>326</v>
      </c>
      <c r="AE32" s="26"/>
      <c r="AF32" s="76" t="s">
        <v>327</v>
      </c>
      <c r="AG32" s="26"/>
      <c r="AH32" s="18" t="s">
        <v>321</v>
      </c>
    </row>
    <row r="33" spans="1:34">
      <c r="A33" s="32">
        <v>30</v>
      </c>
      <c r="B33" s="9" t="s">
        <v>317</v>
      </c>
      <c r="C33" s="73">
        <v>43582</v>
      </c>
      <c r="D33" s="32" t="s">
        <v>191</v>
      </c>
      <c r="E33" s="22"/>
      <c r="F33" s="36"/>
      <c r="G33" s="12"/>
      <c r="H33" s="54">
        <v>13.83</v>
      </c>
      <c r="I33" s="54">
        <v>13.83</v>
      </c>
      <c r="J33" s="54">
        <v>13.69</v>
      </c>
      <c r="K33" s="54">
        <v>13.71</v>
      </c>
      <c r="L33" s="54">
        <v>13.63</v>
      </c>
      <c r="M33" s="54">
        <v>13.61</v>
      </c>
      <c r="N33" s="55">
        <f t="shared" si="15"/>
        <v>13.83</v>
      </c>
      <c r="O33" s="55">
        <f t="shared" si="18"/>
        <v>13.7</v>
      </c>
      <c r="P33" s="55">
        <f t="shared" si="19"/>
        <v>13.620000000000001</v>
      </c>
      <c r="Q33" s="55"/>
      <c r="R33" s="23">
        <v>6.65</v>
      </c>
      <c r="S33" s="23">
        <v>6.66</v>
      </c>
      <c r="T33" s="23">
        <v>6.61</v>
      </c>
      <c r="U33" s="24" t="s">
        <v>120</v>
      </c>
      <c r="V33" s="39" t="s">
        <v>120</v>
      </c>
      <c r="W33" s="39" t="s">
        <v>120</v>
      </c>
      <c r="X33" s="25" t="s">
        <v>322</v>
      </c>
      <c r="Y33" s="25" t="s">
        <v>323</v>
      </c>
      <c r="Z33" s="25" t="s">
        <v>324</v>
      </c>
      <c r="AA33" s="35"/>
      <c r="AB33" s="77" t="s">
        <v>330</v>
      </c>
      <c r="AC33" s="26"/>
      <c r="AD33" s="77" t="s">
        <v>328</v>
      </c>
      <c r="AE33" s="26"/>
      <c r="AF33" s="77" t="s">
        <v>329</v>
      </c>
      <c r="AG33" s="26"/>
      <c r="AH33" s="18" t="s">
        <v>321</v>
      </c>
    </row>
    <row r="34" spans="1:34">
      <c r="A34" s="32">
        <v>31</v>
      </c>
      <c r="B34" s="59" t="s">
        <v>37</v>
      </c>
      <c r="C34" s="73">
        <v>43584</v>
      </c>
      <c r="D34" s="32" t="s">
        <v>240</v>
      </c>
      <c r="E34" s="22"/>
      <c r="F34" s="36"/>
      <c r="G34" s="12"/>
      <c r="H34" s="54">
        <v>15.44</v>
      </c>
      <c r="I34" s="54">
        <v>15.45</v>
      </c>
      <c r="J34" s="54">
        <v>15.53</v>
      </c>
      <c r="K34" s="54">
        <v>15.52</v>
      </c>
      <c r="L34" s="54">
        <v>15.54</v>
      </c>
      <c r="M34" s="54">
        <v>15.55</v>
      </c>
      <c r="N34" s="55">
        <f t="shared" si="15"/>
        <v>15.445</v>
      </c>
      <c r="O34" s="55">
        <f t="shared" si="18"/>
        <v>15.524999999999999</v>
      </c>
      <c r="P34" s="55">
        <f t="shared" si="19"/>
        <v>15.545</v>
      </c>
      <c r="Q34" s="55"/>
      <c r="R34" s="23">
        <v>6.82</v>
      </c>
      <c r="S34" s="23">
        <v>6.82</v>
      </c>
      <c r="T34" s="23">
        <v>6.83</v>
      </c>
      <c r="U34" s="24" t="s">
        <v>120</v>
      </c>
      <c r="V34" s="39" t="s">
        <v>120</v>
      </c>
      <c r="W34" s="39" t="s">
        <v>120</v>
      </c>
      <c r="X34" s="25" t="s">
        <v>335</v>
      </c>
      <c r="Y34" s="25" t="s">
        <v>336</v>
      </c>
      <c r="Z34" s="25" t="s">
        <v>337</v>
      </c>
      <c r="AA34" s="35"/>
      <c r="AB34" s="76" t="s">
        <v>338</v>
      </c>
      <c r="AC34" s="26"/>
      <c r="AD34" s="76" t="s">
        <v>339</v>
      </c>
      <c r="AE34" s="26"/>
      <c r="AF34" s="76" t="s">
        <v>340</v>
      </c>
      <c r="AG34" s="26"/>
      <c r="AH34" s="18" t="s">
        <v>164</v>
      </c>
    </row>
    <row r="35" spans="1:34">
      <c r="A35" s="32">
        <v>31</v>
      </c>
      <c r="B35" s="59" t="s">
        <v>150</v>
      </c>
      <c r="C35" s="73">
        <v>43585</v>
      </c>
      <c r="D35" s="32" t="s">
        <v>240</v>
      </c>
      <c r="E35" s="22"/>
      <c r="F35" s="36"/>
      <c r="G35" s="12"/>
      <c r="H35" s="54">
        <v>15.25</v>
      </c>
      <c r="I35" s="54">
        <v>15.26</v>
      </c>
      <c r="J35" s="54">
        <v>15.22</v>
      </c>
      <c r="K35" s="54">
        <v>15.23</v>
      </c>
      <c r="L35" s="54">
        <v>14.94</v>
      </c>
      <c r="M35" s="54">
        <v>14.95</v>
      </c>
      <c r="N35" s="55">
        <f t="shared" si="15"/>
        <v>15.254999999999999</v>
      </c>
      <c r="O35" s="55">
        <f t="shared" si="18"/>
        <v>15.225000000000001</v>
      </c>
      <c r="P35" s="55">
        <f t="shared" si="19"/>
        <v>14.945</v>
      </c>
      <c r="Q35" s="55"/>
      <c r="R35" s="23">
        <v>6.85</v>
      </c>
      <c r="S35" s="23">
        <v>6.84</v>
      </c>
      <c r="T35" s="23">
        <v>6.84</v>
      </c>
      <c r="U35" s="24" t="s">
        <v>120</v>
      </c>
      <c r="V35" s="39" t="s">
        <v>120</v>
      </c>
      <c r="W35" s="39" t="s">
        <v>120</v>
      </c>
      <c r="X35" s="25" t="s">
        <v>331</v>
      </c>
      <c r="Y35" s="25" t="s">
        <v>332</v>
      </c>
      <c r="Z35" s="25" t="s">
        <v>333</v>
      </c>
      <c r="AA35" s="35"/>
      <c r="AB35" s="26">
        <v>5.32</v>
      </c>
      <c r="AC35" s="26"/>
      <c r="AD35" s="26">
        <v>5.08</v>
      </c>
      <c r="AE35" s="26"/>
      <c r="AF35" s="26">
        <v>4.6100000000000003</v>
      </c>
      <c r="AG35" s="26"/>
      <c r="AH35" s="18" t="s">
        <v>334</v>
      </c>
    </row>
    <row r="36" spans="1:34">
      <c r="A36" s="32">
        <v>33</v>
      </c>
      <c r="B36" s="9" t="s">
        <v>341</v>
      </c>
      <c r="C36" s="73">
        <v>43585</v>
      </c>
      <c r="D36" s="32" t="s">
        <v>240</v>
      </c>
      <c r="E36" s="22"/>
      <c r="F36" s="36"/>
      <c r="G36" s="12"/>
      <c r="H36" s="54">
        <v>17.47</v>
      </c>
      <c r="I36" s="54">
        <v>17.47</v>
      </c>
      <c r="J36" s="54">
        <v>16.579999999999998</v>
      </c>
      <c r="K36" s="54">
        <v>16.57</v>
      </c>
      <c r="L36" s="54">
        <v>16.59</v>
      </c>
      <c r="M36" s="54">
        <v>16.489999999999998</v>
      </c>
      <c r="N36" s="55">
        <f t="shared" si="15"/>
        <v>17.47</v>
      </c>
      <c r="O36" s="55">
        <f t="shared" si="18"/>
        <v>16.574999999999999</v>
      </c>
      <c r="P36" s="55">
        <f t="shared" si="19"/>
        <v>16.54</v>
      </c>
      <c r="Q36" s="55"/>
      <c r="R36" s="23">
        <v>4.26</v>
      </c>
      <c r="S36" s="23">
        <v>4.26</v>
      </c>
      <c r="T36" s="23">
        <v>4.26</v>
      </c>
      <c r="U36" s="24" t="s">
        <v>120</v>
      </c>
      <c r="V36" s="39" t="s">
        <v>120</v>
      </c>
      <c r="W36" s="39" t="s">
        <v>120</v>
      </c>
      <c r="X36" s="25" t="s">
        <v>342</v>
      </c>
      <c r="Y36" s="25" t="s">
        <v>343</v>
      </c>
      <c r="Z36" s="25" t="s">
        <v>344</v>
      </c>
      <c r="AA36" s="35"/>
      <c r="AB36" s="26">
        <v>10.25</v>
      </c>
      <c r="AC36" s="26"/>
      <c r="AD36" s="26">
        <v>8.9</v>
      </c>
      <c r="AE36" s="26"/>
      <c r="AF36" s="26">
        <v>8.81</v>
      </c>
      <c r="AG36" s="26"/>
      <c r="AH36" s="18" t="s">
        <v>164</v>
      </c>
    </row>
    <row r="37" spans="1:34">
      <c r="A37" s="32">
        <v>34</v>
      </c>
      <c r="B37" s="59" t="s">
        <v>150</v>
      </c>
      <c r="C37" s="73">
        <v>43588</v>
      </c>
      <c r="D37" s="32" t="s">
        <v>240</v>
      </c>
      <c r="E37" s="22">
        <v>14.97</v>
      </c>
      <c r="F37" s="36"/>
      <c r="G37" s="12"/>
      <c r="H37" s="54">
        <v>15.23</v>
      </c>
      <c r="I37" s="54">
        <v>15.23</v>
      </c>
      <c r="J37" s="54">
        <v>15.17</v>
      </c>
      <c r="K37" s="54">
        <v>15.18</v>
      </c>
      <c r="L37" s="54">
        <v>15.23</v>
      </c>
      <c r="M37" s="54">
        <v>15.23</v>
      </c>
      <c r="N37" s="55">
        <f t="shared" si="15"/>
        <v>15.23</v>
      </c>
      <c r="O37" s="55">
        <f t="shared" si="18"/>
        <v>15.175000000000001</v>
      </c>
      <c r="P37" s="55">
        <f t="shared" si="19"/>
        <v>15.23</v>
      </c>
      <c r="Q37" s="55"/>
      <c r="R37" s="23">
        <v>6.8</v>
      </c>
      <c r="S37" s="23">
        <v>6.79</v>
      </c>
      <c r="T37" s="23">
        <v>6.79</v>
      </c>
      <c r="U37" s="24" t="s">
        <v>120</v>
      </c>
      <c r="V37" s="39" t="s">
        <v>120</v>
      </c>
      <c r="W37" s="39" t="s">
        <v>120</v>
      </c>
      <c r="X37" s="25" t="s">
        <v>345</v>
      </c>
      <c r="Y37" s="25" t="s">
        <v>346</v>
      </c>
      <c r="Z37" s="25" t="s">
        <v>347</v>
      </c>
      <c r="AA37" s="35"/>
      <c r="AB37" s="26">
        <v>6.06</v>
      </c>
      <c r="AC37" s="26"/>
      <c r="AD37" s="26">
        <v>5.46</v>
      </c>
      <c r="AE37" s="26"/>
      <c r="AF37" s="26">
        <v>5.07</v>
      </c>
      <c r="AG37" s="26"/>
      <c r="AH37" s="18" t="s">
        <v>128</v>
      </c>
    </row>
    <row r="38" spans="1:34">
      <c r="A38" s="32">
        <v>35</v>
      </c>
      <c r="B38" s="9" t="s">
        <v>348</v>
      </c>
      <c r="C38" s="75">
        <v>43591</v>
      </c>
      <c r="D38" s="32" t="s">
        <v>240</v>
      </c>
      <c r="E38" s="22"/>
      <c r="F38" s="36"/>
      <c r="G38" s="12"/>
      <c r="H38" s="54">
        <v>17.5</v>
      </c>
      <c r="I38" s="54">
        <v>17.510000000000002</v>
      </c>
      <c r="J38" s="54">
        <v>17.43</v>
      </c>
      <c r="K38" s="54">
        <v>17.440000000000001</v>
      </c>
      <c r="L38" s="54">
        <v>17.399999999999999</v>
      </c>
      <c r="M38" s="54">
        <v>17.399999999999999</v>
      </c>
      <c r="N38" s="55">
        <f t="shared" si="15"/>
        <v>17.505000000000003</v>
      </c>
      <c r="O38" s="55">
        <f t="shared" si="18"/>
        <v>17.435000000000002</v>
      </c>
      <c r="P38" s="55">
        <f t="shared" si="19"/>
        <v>17.399999999999999</v>
      </c>
      <c r="Q38" s="55"/>
      <c r="R38" s="23">
        <v>6.73</v>
      </c>
      <c r="S38" s="23">
        <v>6.73</v>
      </c>
      <c r="T38" s="23">
        <v>6.76</v>
      </c>
      <c r="U38" s="24" t="s">
        <v>120</v>
      </c>
      <c r="V38" s="39" t="s">
        <v>120</v>
      </c>
      <c r="W38" s="39" t="s">
        <v>120</v>
      </c>
      <c r="X38" s="25" t="s">
        <v>349</v>
      </c>
      <c r="Y38" s="25" t="s">
        <v>350</v>
      </c>
      <c r="Z38" s="25" t="s">
        <v>351</v>
      </c>
      <c r="AA38" s="35"/>
      <c r="AB38" s="26">
        <v>8.6</v>
      </c>
      <c r="AC38" s="26"/>
      <c r="AD38" s="26">
        <v>7.95</v>
      </c>
      <c r="AE38" s="26"/>
      <c r="AF38" s="26">
        <v>6.83</v>
      </c>
      <c r="AG38" s="26"/>
      <c r="AH38" s="18" t="s">
        <v>128</v>
      </c>
    </row>
    <row r="39" spans="1:34">
      <c r="A39" s="32">
        <v>36</v>
      </c>
      <c r="B39" s="9" t="s">
        <v>266</v>
      </c>
      <c r="C39" s="75">
        <v>43591</v>
      </c>
      <c r="D39" s="32" t="s">
        <v>240</v>
      </c>
      <c r="E39" s="22"/>
      <c r="F39" s="36"/>
      <c r="G39" s="12"/>
      <c r="H39" s="54">
        <v>14.82</v>
      </c>
      <c r="I39" s="54">
        <v>14.82</v>
      </c>
      <c r="J39" s="54">
        <v>15.14</v>
      </c>
      <c r="K39" s="54">
        <v>15.15</v>
      </c>
      <c r="L39" s="54">
        <v>14.87</v>
      </c>
      <c r="M39" s="54">
        <v>14.88</v>
      </c>
      <c r="N39" s="55">
        <f t="shared" si="15"/>
        <v>14.82</v>
      </c>
      <c r="O39" s="55">
        <f t="shared" si="18"/>
        <v>15.145</v>
      </c>
      <c r="P39" s="55">
        <f t="shared" si="19"/>
        <v>14.875</v>
      </c>
      <c r="Q39" s="55"/>
      <c r="R39" s="23">
        <v>4.3899999999999997</v>
      </c>
      <c r="S39" s="23">
        <v>4.4400000000000004</v>
      </c>
      <c r="T39" s="23">
        <v>4.4400000000000004</v>
      </c>
      <c r="U39" s="24" t="s">
        <v>120</v>
      </c>
      <c r="V39" s="39" t="s">
        <v>120</v>
      </c>
      <c r="W39" s="39" t="s">
        <v>120</v>
      </c>
      <c r="X39" s="25" t="s">
        <v>352</v>
      </c>
      <c r="Y39" s="25" t="s">
        <v>353</v>
      </c>
      <c r="Z39" s="25" t="s">
        <v>354</v>
      </c>
      <c r="AA39" s="35"/>
      <c r="AB39" s="26">
        <v>9.99</v>
      </c>
      <c r="AC39" s="26"/>
      <c r="AD39" s="26">
        <v>10.5</v>
      </c>
      <c r="AE39" s="26"/>
      <c r="AF39" s="26">
        <v>10.48</v>
      </c>
      <c r="AG39" s="26"/>
      <c r="AH39" s="18" t="s">
        <v>128</v>
      </c>
    </row>
    <row r="40" spans="1:34">
      <c r="A40" s="32">
        <v>37</v>
      </c>
      <c r="B40" s="9" t="s">
        <v>46</v>
      </c>
      <c r="C40" s="75">
        <v>43592</v>
      </c>
      <c r="D40" s="32" t="s">
        <v>240</v>
      </c>
      <c r="E40" s="22"/>
      <c r="F40" s="36"/>
      <c r="G40" s="12"/>
      <c r="H40" s="54">
        <v>14.46</v>
      </c>
      <c r="I40" s="54">
        <v>14.48</v>
      </c>
      <c r="J40" s="54">
        <v>15.54</v>
      </c>
      <c r="K40" s="54">
        <v>15.49</v>
      </c>
      <c r="L40" s="54">
        <v>14.95</v>
      </c>
      <c r="M40" s="54">
        <v>14.92</v>
      </c>
      <c r="N40" s="55">
        <f>AVERAGE(H40:I40)</f>
        <v>14.47</v>
      </c>
      <c r="O40" s="55">
        <f t="shared" si="18"/>
        <v>15.515000000000001</v>
      </c>
      <c r="P40" s="55">
        <f t="shared" si="19"/>
        <v>14.934999999999999</v>
      </c>
      <c r="Q40" s="55"/>
      <c r="R40" s="23">
        <v>4.22</v>
      </c>
      <c r="S40" s="23">
        <v>4.28</v>
      </c>
      <c r="T40" s="23">
        <v>4.24</v>
      </c>
      <c r="U40" s="24" t="s">
        <v>120</v>
      </c>
      <c r="V40" s="39" t="s">
        <v>120</v>
      </c>
      <c r="W40" s="39" t="s">
        <v>120</v>
      </c>
      <c r="X40" s="25" t="s">
        <v>355</v>
      </c>
      <c r="Y40" s="25" t="s">
        <v>356</v>
      </c>
      <c r="Z40" s="25" t="s">
        <v>357</v>
      </c>
      <c r="AA40" s="35"/>
      <c r="AB40" s="26">
        <v>1014</v>
      </c>
      <c r="AC40" s="26"/>
      <c r="AD40" s="26">
        <v>696</v>
      </c>
      <c r="AE40" s="26"/>
      <c r="AF40" s="26">
        <v>6760</v>
      </c>
      <c r="AG40" s="26"/>
      <c r="AH40" s="18" t="s">
        <v>128</v>
      </c>
    </row>
    <row r="41" spans="1:34">
      <c r="A41" s="32">
        <v>38</v>
      </c>
      <c r="B41" s="9" t="s">
        <v>317</v>
      </c>
      <c r="C41" s="75">
        <v>43592</v>
      </c>
      <c r="D41" s="32" t="s">
        <v>240</v>
      </c>
      <c r="E41" s="22"/>
      <c r="F41" s="36"/>
      <c r="G41" s="12"/>
      <c r="H41" s="54">
        <v>13.65</v>
      </c>
      <c r="I41" s="54">
        <v>13.66</v>
      </c>
      <c r="J41" s="54">
        <v>13.57</v>
      </c>
      <c r="K41" s="54">
        <v>13.58</v>
      </c>
      <c r="L41" s="54">
        <v>13.78</v>
      </c>
      <c r="M41" s="54">
        <v>13.79</v>
      </c>
      <c r="N41" s="55">
        <f t="shared" ref="N41:N70" si="20">AVERAGE(H41:I41)</f>
        <v>13.655000000000001</v>
      </c>
      <c r="O41" s="55">
        <f t="shared" si="18"/>
        <v>13.574999999999999</v>
      </c>
      <c r="P41" s="55">
        <f t="shared" si="19"/>
        <v>13.785</v>
      </c>
      <c r="Q41" s="55"/>
      <c r="R41" s="23">
        <v>6.67</v>
      </c>
      <c r="S41" s="23">
        <v>6.7</v>
      </c>
      <c r="T41" s="23">
        <v>6.71</v>
      </c>
      <c r="U41" s="24" t="s">
        <v>120</v>
      </c>
      <c r="V41" s="39" t="s">
        <v>120</v>
      </c>
      <c r="W41" s="39" t="s">
        <v>120</v>
      </c>
      <c r="X41" s="25" t="s">
        <v>358</v>
      </c>
      <c r="Y41" s="25" t="s">
        <v>359</v>
      </c>
      <c r="Z41" s="25" t="s">
        <v>360</v>
      </c>
      <c r="AA41" s="35"/>
      <c r="AB41" s="26">
        <v>3.39</v>
      </c>
      <c r="AC41" s="26"/>
      <c r="AD41" s="26">
        <v>3.36</v>
      </c>
      <c r="AE41" s="26"/>
      <c r="AF41" s="26">
        <v>3.21</v>
      </c>
      <c r="AG41" s="26"/>
      <c r="AH41" s="18" t="s">
        <v>128</v>
      </c>
    </row>
    <row r="42" spans="1:34">
      <c r="A42" s="32">
        <v>39</v>
      </c>
      <c r="B42" s="9" t="s">
        <v>46</v>
      </c>
      <c r="C42" s="75">
        <v>43592</v>
      </c>
      <c r="D42" s="32" t="s">
        <v>233</v>
      </c>
      <c r="E42" s="22"/>
      <c r="F42" s="36"/>
      <c r="G42" s="12"/>
      <c r="H42" s="54">
        <v>14.71</v>
      </c>
      <c r="I42" s="54">
        <v>14.71</v>
      </c>
      <c r="J42" s="54">
        <v>14.9</v>
      </c>
      <c r="K42" s="54">
        <v>14.9</v>
      </c>
      <c r="L42" s="54">
        <v>14.91</v>
      </c>
      <c r="M42" s="54">
        <v>14.91</v>
      </c>
      <c r="N42" s="55">
        <f t="shared" si="20"/>
        <v>14.71</v>
      </c>
      <c r="O42" s="55">
        <f t="shared" si="18"/>
        <v>14.9</v>
      </c>
      <c r="P42" s="55">
        <f t="shared" si="19"/>
        <v>14.91</v>
      </c>
      <c r="Q42" s="55"/>
      <c r="R42" s="23">
        <v>4.18</v>
      </c>
      <c r="S42" s="23">
        <v>4.18</v>
      </c>
      <c r="T42" s="23">
        <v>4.18</v>
      </c>
      <c r="U42" s="24" t="s">
        <v>120</v>
      </c>
      <c r="V42" s="39" t="s">
        <v>120</v>
      </c>
      <c r="W42" s="39" t="s">
        <v>120</v>
      </c>
      <c r="X42" s="25" t="s">
        <v>361</v>
      </c>
      <c r="Y42" s="25" t="s">
        <v>362</v>
      </c>
      <c r="Z42" s="25" t="s">
        <v>363</v>
      </c>
      <c r="AA42" s="35"/>
      <c r="AB42" s="26">
        <v>818</v>
      </c>
      <c r="AC42" s="26"/>
      <c r="AD42" s="26">
        <v>568</v>
      </c>
      <c r="AE42" s="26"/>
      <c r="AF42" s="26" t="s">
        <v>364</v>
      </c>
      <c r="AG42" s="26"/>
      <c r="AH42" s="18" t="s">
        <v>183</v>
      </c>
    </row>
    <row r="43" spans="1:34">
      <c r="A43" s="32">
        <v>40</v>
      </c>
      <c r="B43" s="59" t="s">
        <v>32</v>
      </c>
      <c r="C43" s="75">
        <v>43593</v>
      </c>
      <c r="D43" s="32" t="s">
        <v>240</v>
      </c>
      <c r="E43" s="22"/>
      <c r="F43" s="36"/>
      <c r="G43" s="12"/>
      <c r="H43" s="54">
        <v>14.86</v>
      </c>
      <c r="I43" s="54">
        <v>14.87</v>
      </c>
      <c r="J43" s="54">
        <v>14.78</v>
      </c>
      <c r="K43" s="54">
        <v>14.77</v>
      </c>
      <c r="L43" s="54">
        <v>14.95</v>
      </c>
      <c r="M43" s="54">
        <v>14.95</v>
      </c>
      <c r="N43" s="55">
        <f t="shared" si="20"/>
        <v>14.864999999999998</v>
      </c>
      <c r="O43" s="55">
        <f t="shared" si="18"/>
        <v>14.774999999999999</v>
      </c>
      <c r="P43" s="55">
        <f t="shared" si="19"/>
        <v>14.95</v>
      </c>
      <c r="Q43" s="55"/>
      <c r="R43" s="23">
        <v>6.61</v>
      </c>
      <c r="S43" s="23">
        <v>6.62</v>
      </c>
      <c r="T43" s="23">
        <v>6.63</v>
      </c>
      <c r="U43" s="24" t="s">
        <v>120</v>
      </c>
      <c r="V43" s="39" t="s">
        <v>120</v>
      </c>
      <c r="W43" s="39" t="s">
        <v>120</v>
      </c>
      <c r="X43" s="25" t="s">
        <v>365</v>
      </c>
      <c r="Y43" s="25" t="s">
        <v>366</v>
      </c>
      <c r="Z43" s="25" t="s">
        <v>367</v>
      </c>
      <c r="AA43" s="35"/>
      <c r="AB43" s="26">
        <v>7.53</v>
      </c>
      <c r="AC43" s="26"/>
      <c r="AD43" s="26">
        <v>7.59</v>
      </c>
      <c r="AE43" s="26"/>
      <c r="AF43" s="26">
        <v>7.01</v>
      </c>
      <c r="AG43" s="26"/>
      <c r="AH43" s="18" t="s">
        <v>128</v>
      </c>
    </row>
    <row r="44" spans="1:34">
      <c r="A44" s="32">
        <v>41</v>
      </c>
      <c r="B44" s="9" t="s">
        <v>470</v>
      </c>
      <c r="C44" s="75">
        <v>43594</v>
      </c>
      <c r="D44" s="32" t="s">
        <v>233</v>
      </c>
      <c r="E44" s="22" t="s">
        <v>380</v>
      </c>
      <c r="F44" s="36" t="s">
        <v>382</v>
      </c>
      <c r="G44" s="12"/>
      <c r="H44" s="54">
        <v>13.52</v>
      </c>
      <c r="I44" s="54">
        <v>13.44</v>
      </c>
      <c r="J44" s="54">
        <v>13.15</v>
      </c>
      <c r="K44" s="54">
        <v>13.17</v>
      </c>
      <c r="L44" s="54">
        <v>12.91</v>
      </c>
      <c r="M44" s="54">
        <v>12.93</v>
      </c>
      <c r="N44" s="55">
        <f t="shared" si="20"/>
        <v>13.48</v>
      </c>
      <c r="O44" s="55">
        <f t="shared" si="18"/>
        <v>13.16</v>
      </c>
      <c r="P44" s="55">
        <f t="shared" si="19"/>
        <v>12.92</v>
      </c>
      <c r="Q44" s="55"/>
      <c r="R44" s="23">
        <v>4.28</v>
      </c>
      <c r="S44" s="23">
        <v>4.3</v>
      </c>
      <c r="T44" s="23">
        <v>4.3</v>
      </c>
      <c r="U44" s="24"/>
      <c r="V44" s="24"/>
      <c r="W44" s="24"/>
      <c r="X44" s="25" t="s">
        <v>370</v>
      </c>
      <c r="Y44" s="25" t="s">
        <v>371</v>
      </c>
      <c r="Z44" s="25" t="s">
        <v>372</v>
      </c>
      <c r="AA44" s="35"/>
      <c r="AB44" s="26">
        <v>3.87</v>
      </c>
      <c r="AC44" s="26"/>
      <c r="AD44" s="26">
        <v>3.63</v>
      </c>
      <c r="AE44" s="26"/>
      <c r="AF44" s="26">
        <v>3.6</v>
      </c>
      <c r="AG44" s="26"/>
      <c r="AH44" s="18" t="s">
        <v>183</v>
      </c>
    </row>
    <row r="45" spans="1:34">
      <c r="A45" s="32">
        <v>42</v>
      </c>
      <c r="B45" s="9" t="s">
        <v>368</v>
      </c>
      <c r="C45" s="75">
        <v>43594</v>
      </c>
      <c r="D45" s="32" t="s">
        <v>233</v>
      </c>
      <c r="E45" s="22" t="s">
        <v>379</v>
      </c>
      <c r="F45" s="36" t="s">
        <v>382</v>
      </c>
      <c r="G45" s="12"/>
      <c r="H45" s="54">
        <v>12.86</v>
      </c>
      <c r="I45" s="54">
        <v>12.38</v>
      </c>
      <c r="J45" s="54">
        <v>12.54</v>
      </c>
      <c r="K45" s="54">
        <v>12.4</v>
      </c>
      <c r="L45" s="54">
        <v>10.61</v>
      </c>
      <c r="M45" s="54">
        <v>10.79</v>
      </c>
      <c r="N45" s="55">
        <f t="shared" si="20"/>
        <v>12.620000000000001</v>
      </c>
      <c r="O45" s="55">
        <f t="shared" si="18"/>
        <v>12.469999999999999</v>
      </c>
      <c r="P45" s="55">
        <f t="shared" si="19"/>
        <v>10.7</v>
      </c>
      <c r="Q45" s="55"/>
      <c r="R45" s="23">
        <v>4.3499999999999996</v>
      </c>
      <c r="S45" s="23">
        <v>4.3499999999999996</v>
      </c>
      <c r="T45" s="23">
        <v>4.3499999999999996</v>
      </c>
      <c r="U45" s="24"/>
      <c r="V45" s="24"/>
      <c r="W45" s="24"/>
      <c r="X45" s="25" t="s">
        <v>373</v>
      </c>
      <c r="Y45" s="25" t="s">
        <v>374</v>
      </c>
      <c r="Z45" s="25" t="s">
        <v>375</v>
      </c>
      <c r="AA45" s="35"/>
      <c r="AB45" s="26">
        <v>3.58</v>
      </c>
      <c r="AC45" s="26"/>
      <c r="AD45" s="26">
        <v>3.69</v>
      </c>
      <c r="AE45" s="26"/>
      <c r="AF45" s="26">
        <v>3.72</v>
      </c>
      <c r="AG45" s="26"/>
      <c r="AH45" s="18" t="s">
        <v>183</v>
      </c>
    </row>
    <row r="46" spans="1:34">
      <c r="A46" s="32">
        <v>43</v>
      </c>
      <c r="B46" s="9" t="s">
        <v>369</v>
      </c>
      <c r="C46" s="75">
        <v>43594</v>
      </c>
      <c r="D46" s="32" t="s">
        <v>233</v>
      </c>
      <c r="E46" s="22" t="s">
        <v>381</v>
      </c>
      <c r="F46" s="36" t="s">
        <v>382</v>
      </c>
      <c r="G46" s="12"/>
      <c r="H46" s="54">
        <v>12.02</v>
      </c>
      <c r="I46" s="54">
        <v>12.04</v>
      </c>
      <c r="J46" s="54">
        <v>13.29</v>
      </c>
      <c r="K46" s="54">
        <v>13.12</v>
      </c>
      <c r="L46" s="54">
        <v>12.93</v>
      </c>
      <c r="M46" s="54">
        <v>13.09</v>
      </c>
      <c r="N46" s="55">
        <f t="shared" si="20"/>
        <v>12.03</v>
      </c>
      <c r="O46" s="55">
        <f t="shared" si="18"/>
        <v>13.204999999999998</v>
      </c>
      <c r="P46" s="55">
        <f t="shared" si="19"/>
        <v>13.01</v>
      </c>
      <c r="Q46" s="55"/>
      <c r="R46" s="23">
        <v>4.3499999999999996</v>
      </c>
      <c r="S46" s="23">
        <v>4.3499999999999996</v>
      </c>
      <c r="T46" s="23">
        <v>4.3499999999999996</v>
      </c>
      <c r="U46" s="24"/>
      <c r="V46" s="24"/>
      <c r="W46" s="24"/>
      <c r="X46" s="25" t="s">
        <v>376</v>
      </c>
      <c r="Y46" s="25" t="s">
        <v>377</v>
      </c>
      <c r="Z46" s="25" t="s">
        <v>378</v>
      </c>
      <c r="AA46" s="35"/>
      <c r="AB46" s="26">
        <v>3.11</v>
      </c>
      <c r="AC46" s="26"/>
      <c r="AD46" s="26">
        <v>3.16</v>
      </c>
      <c r="AE46" s="26"/>
      <c r="AF46" s="26">
        <v>3.13</v>
      </c>
      <c r="AG46" s="26"/>
      <c r="AH46" s="18" t="s">
        <v>164</v>
      </c>
    </row>
    <row r="47" spans="1:34">
      <c r="A47" s="32">
        <v>44</v>
      </c>
      <c r="B47" s="9" t="s">
        <v>383</v>
      </c>
      <c r="C47" s="75">
        <v>43595</v>
      </c>
      <c r="D47" s="32" t="s">
        <v>233</v>
      </c>
      <c r="E47" s="22">
        <v>12.27</v>
      </c>
      <c r="F47" s="36" t="s">
        <v>382</v>
      </c>
      <c r="G47" s="12"/>
      <c r="H47" s="54">
        <v>13.13</v>
      </c>
      <c r="I47" s="54">
        <v>12.91</v>
      </c>
      <c r="J47" s="54">
        <v>11.75</v>
      </c>
      <c r="K47" s="54">
        <v>11.51</v>
      </c>
      <c r="L47" s="54">
        <v>12.9</v>
      </c>
      <c r="M47" s="54">
        <v>12.84</v>
      </c>
      <c r="N47" s="55">
        <f t="shared" si="20"/>
        <v>13.02</v>
      </c>
      <c r="O47" s="55">
        <f t="shared" si="18"/>
        <v>11.629999999999999</v>
      </c>
      <c r="P47" s="55">
        <f t="shared" si="19"/>
        <v>12.870000000000001</v>
      </c>
      <c r="Q47" s="55"/>
      <c r="R47" s="23">
        <v>4.3899999999999997</v>
      </c>
      <c r="S47" s="23">
        <v>4.38</v>
      </c>
      <c r="T47" s="23">
        <v>4.37</v>
      </c>
      <c r="U47" s="24"/>
      <c r="V47" s="24"/>
      <c r="W47" s="24"/>
      <c r="X47" s="25" t="s">
        <v>384</v>
      </c>
      <c r="Y47" s="25" t="s">
        <v>385</v>
      </c>
      <c r="Z47" s="25" t="s">
        <v>386</v>
      </c>
      <c r="AA47" s="35"/>
      <c r="AB47" s="26">
        <v>4.0199999999999996</v>
      </c>
      <c r="AC47" s="26"/>
      <c r="AD47" s="26">
        <v>3.83</v>
      </c>
      <c r="AE47" s="26"/>
      <c r="AF47" s="26">
        <v>3.85</v>
      </c>
      <c r="AG47" s="26"/>
      <c r="AH47" s="18" t="s">
        <v>128</v>
      </c>
    </row>
    <row r="48" spans="1:34">
      <c r="A48" s="32">
        <v>45</v>
      </c>
      <c r="B48" s="9" t="s">
        <v>387</v>
      </c>
      <c r="C48" s="75">
        <v>43596</v>
      </c>
      <c r="D48" s="32" t="s">
        <v>240</v>
      </c>
      <c r="E48" s="22"/>
      <c r="F48" s="36"/>
      <c r="G48" s="12"/>
      <c r="H48" s="54">
        <v>14.71</v>
      </c>
      <c r="I48" s="54">
        <v>14.72</v>
      </c>
      <c r="J48" s="54">
        <v>14.78</v>
      </c>
      <c r="K48" s="54">
        <v>14.78</v>
      </c>
      <c r="L48" s="54">
        <v>14.28</v>
      </c>
      <c r="M48" s="54">
        <v>14.31</v>
      </c>
      <c r="N48" s="55">
        <f t="shared" si="20"/>
        <v>14.715</v>
      </c>
      <c r="O48" s="55">
        <f t="shared" si="18"/>
        <v>14.78</v>
      </c>
      <c r="P48" s="55">
        <f t="shared" si="19"/>
        <v>14.295</v>
      </c>
      <c r="Q48" s="55"/>
      <c r="R48" s="23">
        <v>4.5999999999999996</v>
      </c>
      <c r="S48" s="23">
        <v>4.46</v>
      </c>
      <c r="T48" s="23">
        <v>4.46</v>
      </c>
      <c r="U48" s="24"/>
      <c r="V48" s="24"/>
      <c r="W48" s="24"/>
      <c r="X48" s="25" t="s">
        <v>388</v>
      </c>
      <c r="Y48" s="25" t="s">
        <v>389</v>
      </c>
      <c r="Z48" s="25" t="s">
        <v>390</v>
      </c>
      <c r="AA48" s="35"/>
      <c r="AB48" s="26">
        <v>11.58</v>
      </c>
      <c r="AC48" s="26"/>
      <c r="AD48" s="26">
        <v>11.3</v>
      </c>
      <c r="AE48" s="26"/>
      <c r="AF48" s="26" t="s">
        <v>364</v>
      </c>
      <c r="AG48" s="26"/>
      <c r="AH48" s="18" t="s">
        <v>183</v>
      </c>
    </row>
    <row r="49" spans="1:34">
      <c r="A49" s="32">
        <v>46</v>
      </c>
      <c r="B49" s="59" t="s">
        <v>37</v>
      </c>
      <c r="C49" s="75">
        <v>43597</v>
      </c>
      <c r="D49" s="32" t="s">
        <v>240</v>
      </c>
      <c r="E49" s="22"/>
      <c r="F49" s="36"/>
      <c r="G49" s="12"/>
      <c r="H49" s="54">
        <v>15.73</v>
      </c>
      <c r="I49" s="54">
        <v>15.73</v>
      </c>
      <c r="J49" s="54">
        <v>15.8</v>
      </c>
      <c r="K49" s="54">
        <v>15.8</v>
      </c>
      <c r="L49" s="54">
        <v>15.36</v>
      </c>
      <c r="M49" s="54">
        <v>15.36</v>
      </c>
      <c r="N49" s="55">
        <f t="shared" si="20"/>
        <v>15.73</v>
      </c>
      <c r="O49" s="55">
        <f t="shared" si="18"/>
        <v>15.8</v>
      </c>
      <c r="P49" s="55">
        <f t="shared" si="19"/>
        <v>15.36</v>
      </c>
      <c r="Q49" s="55"/>
      <c r="R49" s="23">
        <v>6.86</v>
      </c>
      <c r="S49" s="23">
        <v>6.86</v>
      </c>
      <c r="T49" s="23">
        <v>6.86</v>
      </c>
      <c r="U49" s="24"/>
      <c r="V49" s="24"/>
      <c r="W49" s="24"/>
      <c r="X49" s="25" t="s">
        <v>391</v>
      </c>
      <c r="Y49" s="25" t="s">
        <v>392</v>
      </c>
      <c r="Z49" s="25" t="s">
        <v>393</v>
      </c>
      <c r="AA49" s="35"/>
      <c r="AB49" s="26">
        <v>5.26</v>
      </c>
      <c r="AC49" s="26"/>
      <c r="AD49" s="26">
        <v>5.16</v>
      </c>
      <c r="AE49" s="26"/>
      <c r="AF49" s="26">
        <v>4.8</v>
      </c>
      <c r="AG49" s="26"/>
      <c r="AH49" s="18" t="s">
        <v>128</v>
      </c>
    </row>
    <row r="50" spans="1:34">
      <c r="A50" s="32">
        <v>47</v>
      </c>
      <c r="B50" s="9" t="s">
        <v>394</v>
      </c>
      <c r="C50" s="75">
        <v>43598</v>
      </c>
      <c r="D50" s="32" t="s">
        <v>240</v>
      </c>
      <c r="E50" s="22"/>
      <c r="F50" s="36"/>
      <c r="G50" s="12"/>
      <c r="H50" s="54">
        <v>17.91</v>
      </c>
      <c r="I50" s="54">
        <v>17.920000000000002</v>
      </c>
      <c r="J50" s="54">
        <v>17.8</v>
      </c>
      <c r="K50" s="54">
        <v>17.809999999999999</v>
      </c>
      <c r="L50" s="54">
        <v>17.739999999999998</v>
      </c>
      <c r="M50" s="54">
        <v>17.739999999999998</v>
      </c>
      <c r="N50" s="55">
        <f t="shared" si="20"/>
        <v>17.914999999999999</v>
      </c>
      <c r="O50" s="55">
        <f t="shared" si="18"/>
        <v>17.805</v>
      </c>
      <c r="P50" s="55">
        <f t="shared" si="19"/>
        <v>17.739999999999998</v>
      </c>
      <c r="Q50" s="55"/>
      <c r="R50" s="23">
        <v>6.67</v>
      </c>
      <c r="S50" s="23">
        <v>6.66</v>
      </c>
      <c r="T50" s="23">
        <v>6.66</v>
      </c>
      <c r="U50" s="24" t="s">
        <v>120</v>
      </c>
      <c r="V50" s="39" t="s">
        <v>120</v>
      </c>
      <c r="W50" s="39" t="s">
        <v>120</v>
      </c>
      <c r="X50" s="25" t="s">
        <v>395</v>
      </c>
      <c r="Y50" s="25" t="s">
        <v>396</v>
      </c>
      <c r="Z50" s="25" t="s">
        <v>397</v>
      </c>
      <c r="AA50" s="35"/>
      <c r="AB50" s="26">
        <v>5.14</v>
      </c>
      <c r="AC50" s="26"/>
      <c r="AD50" s="26">
        <v>5.0599999999999996</v>
      </c>
      <c r="AE50" s="26"/>
      <c r="AF50" s="26">
        <v>4.99</v>
      </c>
      <c r="AG50" s="26"/>
      <c r="AH50" s="18" t="s">
        <v>164</v>
      </c>
    </row>
    <row r="51" spans="1:34">
      <c r="A51" s="32">
        <v>48</v>
      </c>
      <c r="B51" s="9" t="s">
        <v>46</v>
      </c>
      <c r="C51" s="75">
        <v>43597</v>
      </c>
      <c r="D51" s="32" t="s">
        <v>233</v>
      </c>
      <c r="E51" s="22"/>
      <c r="F51" s="36"/>
      <c r="G51" s="12"/>
      <c r="H51" s="54">
        <v>14.85</v>
      </c>
      <c r="I51" s="54">
        <v>14.86</v>
      </c>
      <c r="J51" s="54">
        <v>14.95</v>
      </c>
      <c r="K51" s="54">
        <v>15</v>
      </c>
      <c r="L51" s="54">
        <v>14.97</v>
      </c>
      <c r="M51" s="54">
        <v>14.98</v>
      </c>
      <c r="N51" s="55">
        <f t="shared" si="20"/>
        <v>14.855</v>
      </c>
      <c r="O51" s="55">
        <f t="shared" si="18"/>
        <v>14.975</v>
      </c>
      <c r="P51" s="55">
        <f t="shared" si="19"/>
        <v>14.975000000000001</v>
      </c>
      <c r="Q51" s="55"/>
      <c r="R51" s="23">
        <v>4.24</v>
      </c>
      <c r="S51" s="23">
        <v>4.2300000000000004</v>
      </c>
      <c r="T51" s="23">
        <v>4.2300000000000004</v>
      </c>
      <c r="U51" s="24" t="s">
        <v>120</v>
      </c>
      <c r="V51" s="39" t="s">
        <v>120</v>
      </c>
      <c r="W51" s="39" t="s">
        <v>120</v>
      </c>
      <c r="X51" s="25" t="s">
        <v>398</v>
      </c>
      <c r="Y51" s="25" t="s">
        <v>399</v>
      </c>
      <c r="Z51" s="25" t="s">
        <v>400</v>
      </c>
      <c r="AA51" s="35"/>
      <c r="AB51" s="26">
        <v>693.6</v>
      </c>
      <c r="AC51" s="26"/>
      <c r="AD51" s="26">
        <v>658.8</v>
      </c>
      <c r="AE51" s="26"/>
      <c r="AF51" s="26" t="s">
        <v>364</v>
      </c>
      <c r="AG51" s="26"/>
      <c r="AH51" s="18" t="s">
        <v>164</v>
      </c>
    </row>
    <row r="52" spans="1:34">
      <c r="A52" s="32">
        <v>49</v>
      </c>
      <c r="B52" s="9" t="s">
        <v>198</v>
      </c>
      <c r="C52" s="75">
        <v>43598</v>
      </c>
      <c r="D52" s="32" t="s">
        <v>240</v>
      </c>
      <c r="E52" s="22"/>
      <c r="F52" s="36"/>
      <c r="G52" s="12"/>
      <c r="H52" s="54">
        <v>15.37</v>
      </c>
      <c r="I52" s="54">
        <v>15.37</v>
      </c>
      <c r="J52" s="54">
        <v>15.14</v>
      </c>
      <c r="K52" s="54">
        <v>15.15</v>
      </c>
      <c r="L52" s="54">
        <v>15.32</v>
      </c>
      <c r="M52" s="54">
        <v>15.32</v>
      </c>
      <c r="N52" s="55">
        <f t="shared" si="20"/>
        <v>15.37</v>
      </c>
      <c r="O52" s="55">
        <f t="shared" si="18"/>
        <v>15.145</v>
      </c>
      <c r="P52" s="55">
        <f t="shared" si="19"/>
        <v>15.32</v>
      </c>
      <c r="Q52" s="55"/>
      <c r="R52" s="23">
        <v>6.75</v>
      </c>
      <c r="S52" s="23">
        <v>6.74</v>
      </c>
      <c r="T52" s="23">
        <v>6.73</v>
      </c>
      <c r="U52" s="24"/>
      <c r="V52" s="24"/>
      <c r="W52" s="24"/>
      <c r="X52" s="25" t="s">
        <v>401</v>
      </c>
      <c r="Y52" s="25" t="s">
        <v>402</v>
      </c>
      <c r="Z52" s="25" t="s">
        <v>403</v>
      </c>
      <c r="AA52" s="35"/>
      <c r="AB52" s="26">
        <v>3.37</v>
      </c>
      <c r="AC52" s="26"/>
      <c r="AD52" s="26">
        <v>3.13</v>
      </c>
      <c r="AE52" s="26"/>
      <c r="AF52" s="26">
        <v>3.17</v>
      </c>
      <c r="AG52" s="26"/>
      <c r="AH52" s="18" t="s">
        <v>298</v>
      </c>
    </row>
    <row r="53" spans="1:34">
      <c r="A53" s="32">
        <v>50</v>
      </c>
      <c r="B53" s="9" t="s">
        <v>46</v>
      </c>
      <c r="C53" s="75">
        <v>43598</v>
      </c>
      <c r="D53" s="32" t="s">
        <v>233</v>
      </c>
      <c r="E53" s="22"/>
      <c r="F53" s="36"/>
      <c r="G53" s="12"/>
      <c r="H53" s="54">
        <v>14.66</v>
      </c>
      <c r="I53" s="54">
        <v>14.62</v>
      </c>
      <c r="J53" s="54">
        <v>14.67</v>
      </c>
      <c r="K53" s="54">
        <v>14.65</v>
      </c>
      <c r="L53" s="54">
        <v>14.99</v>
      </c>
      <c r="M53" s="54">
        <v>14.94</v>
      </c>
      <c r="N53" s="55">
        <f t="shared" si="20"/>
        <v>14.64</v>
      </c>
      <c r="O53" s="55">
        <f t="shared" si="18"/>
        <v>14.66</v>
      </c>
      <c r="P53" s="55">
        <f t="shared" si="19"/>
        <v>14.965</v>
      </c>
      <c r="Q53" s="55"/>
      <c r="R53" s="23">
        <v>4.1900000000000004</v>
      </c>
      <c r="S53" s="23">
        <v>4.1900000000000004</v>
      </c>
      <c r="T53" s="23">
        <v>4.2</v>
      </c>
      <c r="U53" s="24" t="s">
        <v>120</v>
      </c>
      <c r="V53" s="24" t="s">
        <v>120</v>
      </c>
      <c r="W53" s="24" t="s">
        <v>120</v>
      </c>
      <c r="X53" s="25" t="s">
        <v>404</v>
      </c>
      <c r="Y53" s="25" t="s">
        <v>405</v>
      </c>
      <c r="Z53" s="25" t="s">
        <v>406</v>
      </c>
      <c r="AA53" s="35"/>
      <c r="AB53" s="26">
        <v>872</v>
      </c>
      <c r="AC53" s="26"/>
      <c r="AD53" s="26">
        <v>1610</v>
      </c>
      <c r="AE53" s="26"/>
      <c r="AF53" s="26" t="s">
        <v>364</v>
      </c>
      <c r="AG53" s="26"/>
      <c r="AH53" s="18" t="s">
        <v>183</v>
      </c>
    </row>
    <row r="54" spans="1:34">
      <c r="A54" s="32">
        <v>51</v>
      </c>
      <c r="B54" s="9" t="s">
        <v>407</v>
      </c>
      <c r="C54" s="75">
        <v>43599</v>
      </c>
      <c r="D54" s="32" t="s">
        <v>240</v>
      </c>
      <c r="E54" s="22"/>
      <c r="F54" s="36" t="s">
        <v>382</v>
      </c>
      <c r="G54" s="12"/>
      <c r="H54" s="54">
        <v>17.12</v>
      </c>
      <c r="I54" s="54">
        <v>17.11</v>
      </c>
      <c r="J54" s="54">
        <v>17.13</v>
      </c>
      <c r="K54" s="54">
        <v>17.14</v>
      </c>
      <c r="L54" s="54">
        <v>16.95</v>
      </c>
      <c r="M54" s="54">
        <v>16.97</v>
      </c>
      <c r="N54" s="55">
        <f t="shared" si="20"/>
        <v>17.115000000000002</v>
      </c>
      <c r="O54" s="55">
        <f t="shared" si="18"/>
        <v>17.134999999999998</v>
      </c>
      <c r="P54" s="55">
        <f t="shared" si="19"/>
        <v>16.96</v>
      </c>
      <c r="Q54" s="55"/>
      <c r="R54" s="23">
        <v>4.45</v>
      </c>
      <c r="S54" s="23">
        <v>4.4400000000000004</v>
      </c>
      <c r="T54" s="23">
        <v>4.4400000000000004</v>
      </c>
      <c r="U54" s="24" t="s">
        <v>409</v>
      </c>
      <c r="V54" s="24" t="s">
        <v>409</v>
      </c>
      <c r="W54" s="24" t="s">
        <v>408</v>
      </c>
      <c r="X54" s="25" t="s">
        <v>410</v>
      </c>
      <c r="Y54" s="25" t="s">
        <v>411</v>
      </c>
      <c r="Z54" s="25" t="s">
        <v>412</v>
      </c>
      <c r="AA54" s="35"/>
      <c r="AB54" s="26">
        <v>9.91</v>
      </c>
      <c r="AC54" s="26"/>
      <c r="AD54" s="26">
        <v>9.65</v>
      </c>
      <c r="AE54" s="26"/>
      <c r="AF54" s="26">
        <v>9.59</v>
      </c>
      <c r="AG54" s="26"/>
      <c r="AH54" s="18" t="s">
        <v>164</v>
      </c>
    </row>
    <row r="55" spans="1:34">
      <c r="A55" s="32">
        <v>52</v>
      </c>
      <c r="B55" s="9" t="s">
        <v>150</v>
      </c>
      <c r="C55" s="75">
        <v>43597</v>
      </c>
      <c r="D55" s="32" t="s">
        <v>240</v>
      </c>
      <c r="E55" s="22"/>
      <c r="F55" s="36"/>
      <c r="G55" s="12"/>
      <c r="H55" s="54">
        <v>15.3</v>
      </c>
      <c r="I55" s="54">
        <v>15.3</v>
      </c>
      <c r="J55" s="54">
        <v>15.21</v>
      </c>
      <c r="K55" s="54">
        <v>15.22</v>
      </c>
      <c r="L55" s="54">
        <v>15.25</v>
      </c>
      <c r="M55" s="54">
        <v>15.25</v>
      </c>
      <c r="N55" s="55">
        <f t="shared" si="20"/>
        <v>15.3</v>
      </c>
      <c r="O55" s="55">
        <f t="shared" si="18"/>
        <v>15.215</v>
      </c>
      <c r="P55" s="55">
        <f t="shared" si="19"/>
        <v>15.25</v>
      </c>
      <c r="Q55" s="55"/>
      <c r="R55" s="23">
        <v>6.86</v>
      </c>
      <c r="S55" s="23">
        <v>6.85</v>
      </c>
      <c r="T55" s="23">
        <v>6.85</v>
      </c>
      <c r="U55" s="24" t="s">
        <v>120</v>
      </c>
      <c r="V55" s="24" t="s">
        <v>120</v>
      </c>
      <c r="W55" s="24" t="s">
        <v>120</v>
      </c>
      <c r="X55" s="25" t="s">
        <v>413</v>
      </c>
      <c r="Y55" s="25" t="s">
        <v>414</v>
      </c>
      <c r="Z55" s="25" t="s">
        <v>415</v>
      </c>
      <c r="AA55" s="35"/>
      <c r="AB55" s="26">
        <v>4.71</v>
      </c>
      <c r="AC55" s="26"/>
      <c r="AD55" s="26">
        <v>4.74</v>
      </c>
      <c r="AE55" s="26"/>
      <c r="AF55" s="26">
        <v>4.91</v>
      </c>
      <c r="AG55" s="26"/>
      <c r="AH55" s="18" t="s">
        <v>164</v>
      </c>
    </row>
    <row r="56" spans="1:34">
      <c r="A56" s="32">
        <v>53</v>
      </c>
      <c r="B56" s="9" t="s">
        <v>416</v>
      </c>
      <c r="C56" s="75">
        <v>43599</v>
      </c>
      <c r="D56" s="32" t="s">
        <v>240</v>
      </c>
      <c r="E56" s="22"/>
      <c r="F56" s="36"/>
      <c r="G56" s="12"/>
      <c r="H56" s="54">
        <v>17.23</v>
      </c>
      <c r="I56" s="54">
        <v>17.239999999999998</v>
      </c>
      <c r="J56" s="54">
        <v>16.84</v>
      </c>
      <c r="K56" s="54">
        <v>16.84</v>
      </c>
      <c r="L56" s="54">
        <v>16.89</v>
      </c>
      <c r="M56" s="54">
        <v>16.89</v>
      </c>
      <c r="N56" s="55">
        <f t="shared" si="20"/>
        <v>17.234999999999999</v>
      </c>
      <c r="O56" s="55">
        <f t="shared" si="18"/>
        <v>16.84</v>
      </c>
      <c r="P56" s="55">
        <f t="shared" si="19"/>
        <v>16.89</v>
      </c>
      <c r="Q56" s="55"/>
      <c r="R56" s="23">
        <v>4.3899999999999997</v>
      </c>
      <c r="S56" s="23">
        <v>4.3899999999999997</v>
      </c>
      <c r="T56" s="23">
        <v>4.3899999999999997</v>
      </c>
      <c r="U56" s="24" t="s">
        <v>120</v>
      </c>
      <c r="V56" s="24" t="s">
        <v>120</v>
      </c>
      <c r="W56" s="24" t="s">
        <v>120</v>
      </c>
      <c r="X56" s="25" t="s">
        <v>417</v>
      </c>
      <c r="Y56" s="25" t="s">
        <v>418</v>
      </c>
      <c r="Z56" s="25" t="s">
        <v>419</v>
      </c>
      <c r="AA56" s="35"/>
      <c r="AB56" s="26">
        <v>9.94</v>
      </c>
      <c r="AC56" s="26"/>
      <c r="AD56" s="26">
        <v>9.75</v>
      </c>
      <c r="AE56" s="26"/>
      <c r="AF56" s="26">
        <v>9.57</v>
      </c>
      <c r="AG56" s="26"/>
      <c r="AH56" s="18" t="s">
        <v>128</v>
      </c>
    </row>
    <row r="57" spans="1:34">
      <c r="A57" s="32">
        <v>54</v>
      </c>
      <c r="B57" s="9" t="s">
        <v>266</v>
      </c>
      <c r="C57" s="75">
        <v>43600</v>
      </c>
      <c r="D57" s="32" t="s">
        <v>240</v>
      </c>
      <c r="E57" s="22"/>
      <c r="F57" s="36"/>
      <c r="G57" s="12"/>
      <c r="H57" s="54">
        <v>14.42</v>
      </c>
      <c r="I57" s="54">
        <v>14.42</v>
      </c>
      <c r="J57" s="54">
        <v>14.71</v>
      </c>
      <c r="K57" s="54">
        <v>14.73</v>
      </c>
      <c r="L57" s="54">
        <v>14.57</v>
      </c>
      <c r="M57" s="54">
        <v>14.58</v>
      </c>
      <c r="N57" s="55">
        <f t="shared" si="20"/>
        <v>14.42</v>
      </c>
      <c r="O57" s="55">
        <f t="shared" si="18"/>
        <v>14.72</v>
      </c>
      <c r="P57" s="55">
        <f t="shared" si="19"/>
        <v>14.574999999999999</v>
      </c>
      <c r="Q57" s="55"/>
      <c r="R57" s="23">
        <v>4.3899999999999997</v>
      </c>
      <c r="S57" s="23">
        <v>4.4000000000000004</v>
      </c>
      <c r="T57" s="23">
        <v>4.3899999999999997</v>
      </c>
      <c r="U57" s="24" t="s">
        <v>120</v>
      </c>
      <c r="V57" s="24" t="s">
        <v>120</v>
      </c>
      <c r="W57" s="24" t="s">
        <v>120</v>
      </c>
      <c r="X57" s="25" t="s">
        <v>420</v>
      </c>
      <c r="Y57" s="25" t="s">
        <v>421</v>
      </c>
      <c r="Z57" s="25" t="s">
        <v>422</v>
      </c>
      <c r="AA57" s="35"/>
      <c r="AB57" s="26">
        <v>9.6</v>
      </c>
      <c r="AC57" s="26"/>
      <c r="AD57" s="26">
        <v>10.25</v>
      </c>
      <c r="AE57" s="26"/>
      <c r="AF57" s="26">
        <v>9.23</v>
      </c>
      <c r="AG57" s="26"/>
      <c r="AH57" s="18" t="s">
        <v>128</v>
      </c>
    </row>
    <row r="58" spans="1:34">
      <c r="A58" s="32">
        <v>55</v>
      </c>
      <c r="B58" s="59" t="s">
        <v>37</v>
      </c>
      <c r="C58" s="75">
        <v>43602</v>
      </c>
      <c r="D58" s="32" t="s">
        <v>240</v>
      </c>
      <c r="E58" s="22"/>
      <c r="F58" s="36"/>
      <c r="G58" s="12"/>
      <c r="H58" s="54">
        <v>15.21</v>
      </c>
      <c r="I58" s="54">
        <v>15.22</v>
      </c>
      <c r="J58" s="54">
        <v>15.23</v>
      </c>
      <c r="K58" s="54">
        <v>15.23</v>
      </c>
      <c r="L58" s="54">
        <v>14.9</v>
      </c>
      <c r="M58" s="54">
        <v>14.89</v>
      </c>
      <c r="N58" s="55">
        <f t="shared" si="20"/>
        <v>15.215</v>
      </c>
      <c r="O58" s="55">
        <f t="shared" si="18"/>
        <v>15.23</v>
      </c>
      <c r="P58" s="55">
        <f t="shared" si="19"/>
        <v>14.895</v>
      </c>
      <c r="Q58" s="55"/>
      <c r="R58" s="23">
        <v>6.79</v>
      </c>
      <c r="S58" s="23">
        <v>6.78</v>
      </c>
      <c r="T58" s="23">
        <v>6.78</v>
      </c>
      <c r="U58" s="24" t="s">
        <v>120</v>
      </c>
      <c r="V58" s="24" t="s">
        <v>120</v>
      </c>
      <c r="W58" s="24" t="s">
        <v>120</v>
      </c>
      <c r="X58" s="25" t="s">
        <v>423</v>
      </c>
      <c r="Y58" s="25" t="s">
        <v>424</v>
      </c>
      <c r="Z58" s="25" t="s">
        <v>425</v>
      </c>
      <c r="AA58" s="35"/>
      <c r="AB58" s="26">
        <v>5.12</v>
      </c>
      <c r="AC58" s="26"/>
      <c r="AD58" s="26">
        <v>4.5</v>
      </c>
      <c r="AE58" s="26"/>
      <c r="AF58" s="26">
        <v>4.3</v>
      </c>
      <c r="AG58" s="26"/>
      <c r="AH58" s="18" t="s">
        <v>298</v>
      </c>
    </row>
    <row r="59" spans="1:34">
      <c r="A59" s="32">
        <v>56</v>
      </c>
      <c r="B59" s="9" t="s">
        <v>348</v>
      </c>
      <c r="C59" s="75">
        <v>43605</v>
      </c>
      <c r="D59" s="32" t="s">
        <v>240</v>
      </c>
      <c r="E59" s="22"/>
      <c r="F59" s="36"/>
      <c r="G59" s="12"/>
      <c r="H59" s="54">
        <v>17.420000000000002</v>
      </c>
      <c r="I59" s="54">
        <v>17.420000000000002</v>
      </c>
      <c r="J59" s="54">
        <v>17.88</v>
      </c>
      <c r="K59" s="54">
        <v>17.89</v>
      </c>
      <c r="L59" s="54">
        <v>14.62</v>
      </c>
      <c r="M59" s="54">
        <v>14.61</v>
      </c>
      <c r="N59" s="55">
        <f t="shared" si="20"/>
        <v>17.420000000000002</v>
      </c>
      <c r="O59" s="55">
        <f t="shared" si="18"/>
        <v>17.884999999999998</v>
      </c>
      <c r="P59" s="55">
        <f t="shared" si="19"/>
        <v>14.614999999999998</v>
      </c>
      <c r="Q59" s="55"/>
      <c r="R59" s="23">
        <v>6.83</v>
      </c>
      <c r="S59" s="23">
        <v>6.83</v>
      </c>
      <c r="T59" s="23">
        <v>6.83</v>
      </c>
      <c r="U59" s="24"/>
      <c r="V59" s="24"/>
      <c r="W59" s="24"/>
      <c r="X59" s="25" t="s">
        <v>426</v>
      </c>
      <c r="Y59" s="25" t="s">
        <v>427</v>
      </c>
      <c r="Z59" s="25" t="s">
        <v>428</v>
      </c>
      <c r="AA59" s="35"/>
      <c r="AB59" s="26">
        <v>8.74</v>
      </c>
      <c r="AC59" s="26"/>
      <c r="AD59" s="26">
        <v>8.66</v>
      </c>
      <c r="AE59" s="26"/>
      <c r="AF59" s="26">
        <v>8.0299999999999994</v>
      </c>
      <c r="AG59" s="26"/>
      <c r="AH59" s="18" t="s">
        <v>298</v>
      </c>
    </row>
    <row r="60" spans="1:34">
      <c r="A60" s="32">
        <v>57</v>
      </c>
      <c r="B60" s="9" t="s">
        <v>429</v>
      </c>
      <c r="C60" s="75">
        <v>43606</v>
      </c>
      <c r="D60" s="32" t="s">
        <v>240</v>
      </c>
      <c r="E60" s="22"/>
      <c r="F60" s="36"/>
      <c r="G60" s="12"/>
      <c r="H60" s="54">
        <v>12.73</v>
      </c>
      <c r="I60" s="54">
        <v>12.64</v>
      </c>
      <c r="J60" s="54">
        <v>12.28</v>
      </c>
      <c r="K60" s="54">
        <v>12.24</v>
      </c>
      <c r="L60" s="54">
        <v>12.34</v>
      </c>
      <c r="M60" s="54">
        <v>12.41</v>
      </c>
      <c r="N60" s="55">
        <f t="shared" si="20"/>
        <v>12.685</v>
      </c>
      <c r="O60" s="55">
        <f t="shared" si="18"/>
        <v>12.26</v>
      </c>
      <c r="P60" s="55">
        <f t="shared" si="19"/>
        <v>12.375</v>
      </c>
      <c r="Q60" s="55"/>
      <c r="R60" s="23">
        <v>6.61</v>
      </c>
      <c r="S60" s="23">
        <v>6.61</v>
      </c>
      <c r="T60" s="23">
        <v>6.61</v>
      </c>
      <c r="U60" s="24" t="s">
        <v>120</v>
      </c>
      <c r="V60" s="24" t="s">
        <v>120</v>
      </c>
      <c r="W60" s="24" t="s">
        <v>120</v>
      </c>
      <c r="X60" s="25" t="s">
        <v>430</v>
      </c>
      <c r="Y60" s="25" t="s">
        <v>431</v>
      </c>
      <c r="Z60" s="25" t="s">
        <v>432</v>
      </c>
      <c r="AA60" s="35"/>
      <c r="AB60" s="26">
        <v>2.86</v>
      </c>
      <c r="AC60" s="26"/>
      <c r="AD60" s="26">
        <v>2.81</v>
      </c>
      <c r="AE60" s="26"/>
      <c r="AF60" s="26">
        <v>2.68</v>
      </c>
      <c r="AG60" s="26"/>
      <c r="AH60" s="18" t="s">
        <v>164</v>
      </c>
    </row>
    <row r="61" spans="1:34">
      <c r="A61" s="32">
        <v>58</v>
      </c>
      <c r="B61" s="59" t="s">
        <v>37</v>
      </c>
      <c r="C61" s="75">
        <v>43607</v>
      </c>
      <c r="D61" s="32" t="s">
        <v>240</v>
      </c>
      <c r="E61" s="22"/>
      <c r="F61" s="36"/>
      <c r="G61" s="12"/>
      <c r="H61" s="54">
        <v>15.69</v>
      </c>
      <c r="I61" s="54">
        <v>15.69</v>
      </c>
      <c r="J61" s="54">
        <v>15.8</v>
      </c>
      <c r="K61" s="54">
        <v>15.8</v>
      </c>
      <c r="L61" s="54">
        <v>15.52</v>
      </c>
      <c r="M61" s="54">
        <v>15.52</v>
      </c>
      <c r="N61" s="55">
        <f t="shared" si="20"/>
        <v>15.69</v>
      </c>
      <c r="O61" s="55">
        <f t="shared" si="18"/>
        <v>15.8</v>
      </c>
      <c r="P61" s="55">
        <f t="shared" si="19"/>
        <v>15.52</v>
      </c>
      <c r="Q61" s="55"/>
      <c r="R61" s="23">
        <v>6.76</v>
      </c>
      <c r="S61" s="23">
        <v>6.76</v>
      </c>
      <c r="T61" s="23">
        <v>6.75</v>
      </c>
      <c r="U61" s="24" t="s">
        <v>120</v>
      </c>
      <c r="V61" s="24" t="s">
        <v>120</v>
      </c>
      <c r="W61" s="24" t="s">
        <v>120</v>
      </c>
      <c r="X61" s="25" t="s">
        <v>433</v>
      </c>
      <c r="Y61" s="25" t="s">
        <v>434</v>
      </c>
      <c r="Z61" s="25" t="s">
        <v>435</v>
      </c>
      <c r="AA61" s="35"/>
      <c r="AB61" s="26">
        <v>5.26</v>
      </c>
      <c r="AC61" s="26"/>
      <c r="AD61" s="26">
        <v>5.3</v>
      </c>
      <c r="AE61" s="26"/>
      <c r="AF61" s="26">
        <v>4.92</v>
      </c>
      <c r="AG61" s="26"/>
      <c r="AH61" s="18" t="s">
        <v>128</v>
      </c>
    </row>
    <row r="62" spans="1:34">
      <c r="A62" s="32">
        <v>59</v>
      </c>
      <c r="B62" s="59" t="s">
        <v>37</v>
      </c>
      <c r="C62" s="75">
        <v>43607</v>
      </c>
      <c r="D62" s="32" t="s">
        <v>240</v>
      </c>
      <c r="E62" s="22"/>
      <c r="F62" s="36"/>
      <c r="G62" s="12"/>
      <c r="H62" s="54">
        <v>15.74</v>
      </c>
      <c r="I62" s="54">
        <v>15.75</v>
      </c>
      <c r="J62" s="54">
        <v>15.61</v>
      </c>
      <c r="K62" s="54">
        <v>15.61</v>
      </c>
      <c r="L62" s="54">
        <v>15.49</v>
      </c>
      <c r="M62" s="54">
        <v>15.5</v>
      </c>
      <c r="N62" s="55">
        <f t="shared" si="20"/>
        <v>15.745000000000001</v>
      </c>
      <c r="O62" s="55">
        <f t="shared" si="18"/>
        <v>15.61</v>
      </c>
      <c r="P62" s="55">
        <f t="shared" si="19"/>
        <v>15.495000000000001</v>
      </c>
      <c r="Q62" s="55"/>
      <c r="R62" s="23">
        <v>6.79</v>
      </c>
      <c r="S62" s="23">
        <v>6.79</v>
      </c>
      <c r="T62" s="23">
        <v>6.79</v>
      </c>
      <c r="U62" s="24" t="s">
        <v>120</v>
      </c>
      <c r="V62" s="24" t="s">
        <v>120</v>
      </c>
      <c r="W62" s="24" t="s">
        <v>120</v>
      </c>
      <c r="X62" s="25" t="s">
        <v>436</v>
      </c>
      <c r="Y62" s="25" t="s">
        <v>437</v>
      </c>
      <c r="Z62" s="25" t="s">
        <v>438</v>
      </c>
      <c r="AA62" s="35"/>
      <c r="AB62" s="26">
        <v>5.44</v>
      </c>
      <c r="AC62" s="26"/>
      <c r="AD62" s="26">
        <v>5.35</v>
      </c>
      <c r="AE62" s="26"/>
      <c r="AF62" s="26">
        <v>5.23</v>
      </c>
      <c r="AG62" s="26"/>
      <c r="AH62" s="18" t="s">
        <v>164</v>
      </c>
    </row>
    <row r="63" spans="1:34">
      <c r="A63" s="32">
        <v>60</v>
      </c>
      <c r="B63" s="9" t="s">
        <v>150</v>
      </c>
      <c r="C63" s="75">
        <v>43608</v>
      </c>
      <c r="D63" s="32" t="s">
        <v>439</v>
      </c>
      <c r="E63" s="22"/>
      <c r="F63" s="36"/>
      <c r="G63" s="12"/>
      <c r="H63" s="54">
        <v>15.13</v>
      </c>
      <c r="I63" s="54">
        <v>15.13</v>
      </c>
      <c r="J63" s="54">
        <v>15.15</v>
      </c>
      <c r="K63" s="54">
        <v>15.15</v>
      </c>
      <c r="L63" s="54">
        <v>14.89</v>
      </c>
      <c r="M63" s="54">
        <v>14.89</v>
      </c>
      <c r="N63" s="55">
        <f t="shared" si="20"/>
        <v>15.13</v>
      </c>
      <c r="O63" s="55">
        <f t="shared" si="18"/>
        <v>15.15</v>
      </c>
      <c r="P63" s="55">
        <f t="shared" si="19"/>
        <v>14.89</v>
      </c>
      <c r="Q63" s="55"/>
      <c r="R63" s="23">
        <v>6.8</v>
      </c>
      <c r="S63" s="23">
        <v>6.82</v>
      </c>
      <c r="T63" s="23">
        <v>6.82</v>
      </c>
      <c r="U63" s="24" t="s">
        <v>120</v>
      </c>
      <c r="V63" s="24" t="s">
        <v>120</v>
      </c>
      <c r="W63" s="24" t="s">
        <v>120</v>
      </c>
      <c r="X63" s="25" t="s">
        <v>440</v>
      </c>
      <c r="Y63" s="25" t="s">
        <v>441</v>
      </c>
      <c r="Z63" s="25" t="s">
        <v>442</v>
      </c>
      <c r="AA63" s="35"/>
      <c r="AB63" s="26">
        <v>5.04</v>
      </c>
      <c r="AC63" s="26"/>
      <c r="AD63" s="26">
        <v>5.0199999999999996</v>
      </c>
      <c r="AE63" s="26"/>
      <c r="AF63" s="26">
        <v>4.6100000000000003</v>
      </c>
      <c r="AG63" s="26"/>
      <c r="AH63" s="18" t="s">
        <v>183</v>
      </c>
    </row>
    <row r="64" spans="1:34">
      <c r="A64" s="32">
        <v>61</v>
      </c>
      <c r="B64" s="9" t="s">
        <v>317</v>
      </c>
      <c r="C64" s="75">
        <v>43608</v>
      </c>
      <c r="D64" s="32" t="s">
        <v>240</v>
      </c>
      <c r="E64" s="22"/>
      <c r="F64" s="36"/>
      <c r="G64" s="12"/>
      <c r="H64" s="54">
        <v>13.79</v>
      </c>
      <c r="I64" s="54">
        <v>13.79</v>
      </c>
      <c r="J64" s="54">
        <v>13.89</v>
      </c>
      <c r="K64" s="54">
        <v>13.89</v>
      </c>
      <c r="L64" s="54">
        <v>13.69</v>
      </c>
      <c r="M64" s="54">
        <v>13.7</v>
      </c>
      <c r="N64" s="55">
        <f t="shared" si="20"/>
        <v>13.79</v>
      </c>
      <c r="O64" s="55">
        <f t="shared" si="18"/>
        <v>13.89</v>
      </c>
      <c r="P64" s="55">
        <f t="shared" si="19"/>
        <v>13.695</v>
      </c>
      <c r="Q64" s="55"/>
      <c r="R64" s="23">
        <v>6.69</v>
      </c>
      <c r="S64" s="23">
        <v>6.69</v>
      </c>
      <c r="T64" s="23">
        <v>6.68</v>
      </c>
      <c r="U64" s="24" t="s">
        <v>120</v>
      </c>
      <c r="V64" s="24" t="s">
        <v>120</v>
      </c>
      <c r="W64" s="24" t="s">
        <v>120</v>
      </c>
      <c r="X64" s="25" t="s">
        <v>443</v>
      </c>
      <c r="Y64" s="25" t="s">
        <v>444</v>
      </c>
      <c r="Z64" s="25" t="s">
        <v>445</v>
      </c>
      <c r="AA64" s="35"/>
      <c r="AB64" s="26">
        <v>3.7</v>
      </c>
      <c r="AC64" s="26"/>
      <c r="AD64" s="26">
        <v>3.12</v>
      </c>
      <c r="AE64" s="26"/>
      <c r="AF64" s="26">
        <v>2.38</v>
      </c>
      <c r="AG64" s="26"/>
      <c r="AH64" s="18" t="s">
        <v>446</v>
      </c>
    </row>
    <row r="65" spans="1:34">
      <c r="A65" s="32">
        <v>62</v>
      </c>
      <c r="B65" s="9" t="s">
        <v>387</v>
      </c>
      <c r="C65" s="75">
        <v>43609</v>
      </c>
      <c r="D65" s="32" t="s">
        <v>240</v>
      </c>
      <c r="E65" s="22"/>
      <c r="F65" s="36"/>
      <c r="G65" s="12"/>
      <c r="H65" s="54">
        <v>14.01</v>
      </c>
      <c r="I65" s="54">
        <v>14</v>
      </c>
      <c r="J65" s="54">
        <v>14.68</v>
      </c>
      <c r="K65" s="54">
        <v>14.69</v>
      </c>
      <c r="L65" s="54">
        <v>14.62</v>
      </c>
      <c r="M65" s="54">
        <v>14.63</v>
      </c>
      <c r="N65" s="55">
        <f t="shared" si="20"/>
        <v>14.004999999999999</v>
      </c>
      <c r="O65" s="55">
        <f t="shared" si="18"/>
        <v>14.684999999999999</v>
      </c>
      <c r="P65" s="55">
        <f t="shared" si="19"/>
        <v>14.625</v>
      </c>
      <c r="Q65" s="55"/>
      <c r="R65" s="23">
        <v>4.43</v>
      </c>
      <c r="S65" s="23">
        <v>4.43</v>
      </c>
      <c r="T65" s="23">
        <v>4.43</v>
      </c>
      <c r="U65" s="24"/>
      <c r="V65" s="24"/>
      <c r="W65" s="24"/>
      <c r="X65" s="25" t="s">
        <v>447</v>
      </c>
      <c r="Y65" s="25" t="s">
        <v>448</v>
      </c>
      <c r="Z65" s="25" t="s">
        <v>449</v>
      </c>
      <c r="AA65" s="35"/>
      <c r="AB65" s="26">
        <v>9.1</v>
      </c>
      <c r="AC65" s="26"/>
      <c r="AD65" s="26">
        <v>9.01</v>
      </c>
      <c r="AE65" s="26"/>
      <c r="AF65" s="26">
        <v>9.74</v>
      </c>
      <c r="AG65" s="26"/>
      <c r="AH65" s="18" t="s">
        <v>128</v>
      </c>
    </row>
    <row r="66" spans="1:34">
      <c r="A66" s="32">
        <v>63</v>
      </c>
      <c r="B66" s="9" t="s">
        <v>46</v>
      </c>
      <c r="C66" s="75">
        <v>43607</v>
      </c>
      <c r="D66" s="32" t="s">
        <v>233</v>
      </c>
      <c r="E66" s="22"/>
      <c r="F66" s="36"/>
      <c r="G66" s="12"/>
      <c r="H66" s="54">
        <v>15.16</v>
      </c>
      <c r="I66" s="54">
        <v>15.5</v>
      </c>
      <c r="J66" s="54">
        <v>15.7</v>
      </c>
      <c r="K66" s="54">
        <v>15.6</v>
      </c>
      <c r="L66" s="54">
        <v>15.5</v>
      </c>
      <c r="M66" s="54">
        <v>15.7</v>
      </c>
      <c r="N66" s="55">
        <f t="shared" si="20"/>
        <v>15.33</v>
      </c>
      <c r="O66" s="55">
        <f t="shared" si="18"/>
        <v>15.649999999999999</v>
      </c>
      <c r="P66" s="55">
        <f t="shared" si="19"/>
        <v>15.6</v>
      </c>
      <c r="Q66" s="55"/>
      <c r="R66" s="23">
        <v>4.2</v>
      </c>
      <c r="S66" s="23">
        <v>4.1900000000000004</v>
      </c>
      <c r="T66" s="23">
        <v>4.1900000000000004</v>
      </c>
      <c r="U66" s="24" t="s">
        <v>120</v>
      </c>
      <c r="V66" s="24" t="s">
        <v>120</v>
      </c>
      <c r="W66" s="24" t="s">
        <v>120</v>
      </c>
      <c r="X66" s="25" t="s">
        <v>450</v>
      </c>
      <c r="Y66" s="25" t="s">
        <v>451</v>
      </c>
      <c r="Z66" s="25" t="s">
        <v>452</v>
      </c>
      <c r="AA66" s="35"/>
      <c r="AB66" s="26" t="s">
        <v>454</v>
      </c>
      <c r="AC66" s="26"/>
      <c r="AD66" s="26" t="s">
        <v>453</v>
      </c>
      <c r="AE66" s="26"/>
      <c r="AF66" s="26" t="s">
        <v>455</v>
      </c>
      <c r="AG66" s="26"/>
      <c r="AH66" s="18" t="s">
        <v>164</v>
      </c>
    </row>
    <row r="67" spans="1:34">
      <c r="A67" s="32">
        <v>64</v>
      </c>
      <c r="B67" s="9" t="s">
        <v>456</v>
      </c>
      <c r="C67" s="75">
        <v>43632</v>
      </c>
      <c r="D67" s="32" t="s">
        <v>240</v>
      </c>
      <c r="E67" s="22"/>
      <c r="F67" s="36"/>
      <c r="G67" s="12"/>
      <c r="H67" s="54">
        <v>15.31</v>
      </c>
      <c r="I67" s="54">
        <v>15.31</v>
      </c>
      <c r="J67" s="54">
        <v>15.39</v>
      </c>
      <c r="K67" s="54">
        <v>15.39</v>
      </c>
      <c r="L67" s="54">
        <v>14.65</v>
      </c>
      <c r="M67" s="54">
        <v>14.62</v>
      </c>
      <c r="N67" s="55">
        <f t="shared" si="20"/>
        <v>15.31</v>
      </c>
      <c r="O67" s="55">
        <f t="shared" si="18"/>
        <v>15.39</v>
      </c>
      <c r="P67" s="55">
        <f t="shared" si="19"/>
        <v>14.635</v>
      </c>
      <c r="Q67" s="55"/>
      <c r="R67" s="23">
        <v>6.74</v>
      </c>
      <c r="S67" s="23">
        <v>6.74</v>
      </c>
      <c r="T67" s="23">
        <v>6.72</v>
      </c>
      <c r="U67" s="24" t="s">
        <v>120</v>
      </c>
      <c r="V67" s="24" t="s">
        <v>120</v>
      </c>
      <c r="W67" s="24" t="s">
        <v>120</v>
      </c>
      <c r="X67" s="25" t="s">
        <v>457</v>
      </c>
      <c r="Y67" s="25" t="s">
        <v>458</v>
      </c>
      <c r="Z67" s="25" t="s">
        <v>459</v>
      </c>
      <c r="AA67" s="35"/>
      <c r="AB67" s="26">
        <v>4.0199999999999996</v>
      </c>
      <c r="AC67" s="26"/>
      <c r="AD67" s="26">
        <v>3.9</v>
      </c>
      <c r="AE67" s="26"/>
      <c r="AF67" s="26">
        <v>3.27</v>
      </c>
      <c r="AG67" s="26"/>
      <c r="AH67" s="18" t="s">
        <v>460</v>
      </c>
    </row>
    <row r="68" spans="1:34">
      <c r="A68" s="32">
        <v>65</v>
      </c>
      <c r="B68" s="59" t="s">
        <v>32</v>
      </c>
      <c r="C68" s="75">
        <v>43633</v>
      </c>
      <c r="D68" s="32" t="s">
        <v>240</v>
      </c>
      <c r="E68" s="22"/>
      <c r="F68" s="36"/>
      <c r="G68" s="12"/>
      <c r="H68" s="54">
        <v>15.54</v>
      </c>
      <c r="I68" s="54">
        <v>15.62</v>
      </c>
      <c r="J68" s="54">
        <v>14.97</v>
      </c>
      <c r="K68" s="54">
        <v>14.97</v>
      </c>
      <c r="L68" s="54">
        <v>14.01</v>
      </c>
      <c r="M68" s="54">
        <v>13.95</v>
      </c>
      <c r="N68" s="55">
        <f t="shared" si="20"/>
        <v>15.579999999999998</v>
      </c>
      <c r="O68" s="55">
        <f t="shared" si="18"/>
        <v>14.97</v>
      </c>
      <c r="P68" s="55">
        <f t="shared" si="19"/>
        <v>13.98</v>
      </c>
      <c r="Q68" s="55"/>
      <c r="R68" s="23">
        <v>6.59</v>
      </c>
      <c r="S68" s="23">
        <v>6.58</v>
      </c>
      <c r="T68" s="23">
        <v>6.57</v>
      </c>
      <c r="U68" s="24" t="s">
        <v>120</v>
      </c>
      <c r="V68" s="24" t="s">
        <v>120</v>
      </c>
      <c r="W68" s="24" t="s">
        <v>120</v>
      </c>
      <c r="X68" s="25" t="s">
        <v>461</v>
      </c>
      <c r="Y68" s="25" t="s">
        <v>462</v>
      </c>
      <c r="Z68" s="25" t="s">
        <v>463</v>
      </c>
      <c r="AA68" s="35"/>
      <c r="AB68" s="26">
        <v>7.66</v>
      </c>
      <c r="AC68" s="26"/>
      <c r="AD68" s="26">
        <v>7.49</v>
      </c>
      <c r="AE68" s="26"/>
      <c r="AF68" s="26">
        <v>6.07</v>
      </c>
      <c r="AG68" s="26"/>
      <c r="AH68" s="18" t="s">
        <v>128</v>
      </c>
    </row>
    <row r="69" spans="1:34">
      <c r="A69" s="32">
        <v>66</v>
      </c>
      <c r="B69" s="9" t="s">
        <v>387</v>
      </c>
      <c r="C69" s="75">
        <v>43635</v>
      </c>
      <c r="D69" s="32" t="s">
        <v>240</v>
      </c>
      <c r="E69" s="22"/>
      <c r="F69" s="36"/>
      <c r="G69" s="12"/>
      <c r="H69" s="54">
        <v>14.14</v>
      </c>
      <c r="I69" s="54">
        <v>14.23</v>
      </c>
      <c r="J69" s="54">
        <v>14.57</v>
      </c>
      <c r="K69" s="54">
        <v>14.74</v>
      </c>
      <c r="L69" s="54">
        <v>14.63</v>
      </c>
      <c r="M69" s="54">
        <v>14.66</v>
      </c>
      <c r="N69" s="55">
        <f t="shared" si="20"/>
        <v>14.185</v>
      </c>
      <c r="O69" s="55">
        <f t="shared" si="18"/>
        <v>14.655000000000001</v>
      </c>
      <c r="P69" s="55">
        <f t="shared" si="19"/>
        <v>14.645</v>
      </c>
      <c r="Q69" s="55"/>
      <c r="R69" s="23">
        <v>4.4400000000000004</v>
      </c>
      <c r="S69" s="23">
        <v>4.43</v>
      </c>
      <c r="T69" s="23">
        <v>4.43</v>
      </c>
      <c r="U69" s="24" t="s">
        <v>120</v>
      </c>
      <c r="V69" s="24" t="s">
        <v>120</v>
      </c>
      <c r="W69" s="24" t="s">
        <v>120</v>
      </c>
      <c r="X69" s="25" t="s">
        <v>464</v>
      </c>
      <c r="Y69" s="25" t="s">
        <v>465</v>
      </c>
      <c r="Z69" s="25" t="s">
        <v>466</v>
      </c>
      <c r="AA69" s="35"/>
      <c r="AB69" s="26">
        <v>8.5</v>
      </c>
      <c r="AC69" s="26"/>
      <c r="AD69" s="26">
        <v>9.65</v>
      </c>
      <c r="AE69" s="26"/>
      <c r="AF69" s="26">
        <v>9.51</v>
      </c>
      <c r="AG69" s="26"/>
      <c r="AH69" s="18" t="s">
        <v>164</v>
      </c>
    </row>
    <row r="70" spans="1:34">
      <c r="A70" s="32">
        <v>67</v>
      </c>
      <c r="B70" s="9" t="s">
        <v>348</v>
      </c>
      <c r="C70" s="75">
        <v>43635</v>
      </c>
      <c r="D70" s="32" t="s">
        <v>240</v>
      </c>
      <c r="E70" s="22"/>
      <c r="F70" s="36"/>
      <c r="G70" s="12"/>
      <c r="H70" s="54">
        <v>17.02</v>
      </c>
      <c r="I70" s="54">
        <v>17.12</v>
      </c>
      <c r="J70" s="54">
        <v>17.18</v>
      </c>
      <c r="K70" s="54">
        <v>17.190000000000001</v>
      </c>
      <c r="L70" s="54">
        <v>17.3</v>
      </c>
      <c r="M70" s="54">
        <v>17.399999999999999</v>
      </c>
      <c r="N70" s="55">
        <f t="shared" si="20"/>
        <v>17.07</v>
      </c>
      <c r="O70" s="55">
        <f t="shared" si="18"/>
        <v>17.185000000000002</v>
      </c>
      <c r="P70" s="55">
        <f t="shared" si="19"/>
        <v>17.350000000000001</v>
      </c>
      <c r="Q70" s="55"/>
      <c r="R70" s="23">
        <v>6.76</v>
      </c>
      <c r="S70" s="23">
        <v>6.77</v>
      </c>
      <c r="T70" s="23">
        <v>6.78</v>
      </c>
      <c r="U70" s="24" t="s">
        <v>120</v>
      </c>
      <c r="V70" s="24" t="s">
        <v>120</v>
      </c>
      <c r="W70" s="24" t="s">
        <v>120</v>
      </c>
      <c r="X70" s="25" t="s">
        <v>467</v>
      </c>
      <c r="Y70" s="25" t="s">
        <v>468</v>
      </c>
      <c r="Z70" s="25" t="s">
        <v>469</v>
      </c>
      <c r="AA70" s="35"/>
      <c r="AB70" s="26">
        <v>8.8000000000000007</v>
      </c>
      <c r="AC70" s="26"/>
      <c r="AD70" s="26">
        <v>8.75</v>
      </c>
      <c r="AE70" s="26"/>
      <c r="AF70" s="26">
        <v>8.61</v>
      </c>
      <c r="AG70" s="26"/>
      <c r="AH70" s="18" t="s">
        <v>298</v>
      </c>
    </row>
    <row r="71" spans="1:34">
      <c r="A71" s="32">
        <v>68</v>
      </c>
      <c r="B71" s="9" t="s">
        <v>475</v>
      </c>
      <c r="C71" s="75">
        <v>43636</v>
      </c>
      <c r="D71" s="32" t="s">
        <v>240</v>
      </c>
      <c r="E71" s="22"/>
      <c r="F71" s="36"/>
      <c r="G71" s="12"/>
      <c r="H71" s="54">
        <v>14.65</v>
      </c>
      <c r="I71" s="54">
        <v>14.67</v>
      </c>
      <c r="J71" s="54">
        <v>15.02</v>
      </c>
      <c r="K71" s="54">
        <v>15.05</v>
      </c>
      <c r="L71" s="54">
        <v>15.04</v>
      </c>
      <c r="M71" s="54">
        <v>15.04</v>
      </c>
      <c r="N71" s="55">
        <f t="shared" ref="N71:N72" si="21">AVERAGE(H71:I71)</f>
        <v>14.66</v>
      </c>
      <c r="O71" s="55">
        <f t="shared" ref="O71:O72" si="22">AVERAGE(J71:K71)</f>
        <v>15.035</v>
      </c>
      <c r="P71" s="55">
        <f t="shared" ref="P71:P72" si="23">AVERAGE(L71:M71)</f>
        <v>15.04</v>
      </c>
      <c r="Q71" s="55"/>
      <c r="R71" s="23">
        <v>4.3600000000000003</v>
      </c>
      <c r="S71" s="23">
        <v>4.37</v>
      </c>
      <c r="T71" s="23">
        <v>4.3600000000000003</v>
      </c>
      <c r="U71" s="24" t="s">
        <v>120</v>
      </c>
      <c r="V71" s="24" t="s">
        <v>120</v>
      </c>
      <c r="W71" s="24" t="s">
        <v>120</v>
      </c>
      <c r="X71" s="25" t="s">
        <v>476</v>
      </c>
      <c r="Y71" s="25" t="s">
        <v>477</v>
      </c>
      <c r="Z71" s="25" t="s">
        <v>478</v>
      </c>
      <c r="AA71" s="35"/>
      <c r="AB71" s="26">
        <v>7.34</v>
      </c>
      <c r="AC71" s="26"/>
      <c r="AD71" s="26">
        <v>8.0399999999999991</v>
      </c>
      <c r="AE71" s="26"/>
      <c r="AF71" s="26">
        <v>6.98</v>
      </c>
      <c r="AG71" s="26"/>
      <c r="AH71" s="18" t="s">
        <v>164</v>
      </c>
    </row>
    <row r="72" spans="1:34">
      <c r="A72" s="32">
        <v>69</v>
      </c>
      <c r="B72" s="9" t="s">
        <v>266</v>
      </c>
      <c r="C72" s="75">
        <v>43637</v>
      </c>
      <c r="D72" s="32" t="s">
        <v>240</v>
      </c>
      <c r="E72" s="22"/>
      <c r="F72" s="36"/>
      <c r="G72" s="12"/>
      <c r="H72" s="54">
        <v>14.39</v>
      </c>
      <c r="I72" s="54">
        <v>14.62</v>
      </c>
      <c r="J72" s="54">
        <v>14.66</v>
      </c>
      <c r="K72" s="54">
        <v>14.67</v>
      </c>
      <c r="L72" s="54">
        <v>14.03</v>
      </c>
      <c r="M72" s="54">
        <v>14.07</v>
      </c>
      <c r="N72" s="55">
        <f t="shared" si="21"/>
        <v>14.504999999999999</v>
      </c>
      <c r="O72" s="55">
        <f t="shared" si="22"/>
        <v>14.664999999999999</v>
      </c>
      <c r="P72" s="55">
        <f t="shared" si="23"/>
        <v>14.05</v>
      </c>
      <c r="Q72" s="55"/>
      <c r="R72" s="79">
        <v>4.46</v>
      </c>
      <c r="S72" s="79">
        <v>4.4400000000000004</v>
      </c>
      <c r="T72" s="79">
        <v>4.43</v>
      </c>
      <c r="U72" s="24" t="s">
        <v>120</v>
      </c>
      <c r="V72" s="24" t="s">
        <v>120</v>
      </c>
      <c r="W72" s="24" t="s">
        <v>120</v>
      </c>
      <c r="X72" s="25" t="s">
        <v>479</v>
      </c>
      <c r="Y72" s="25" t="s">
        <v>480</v>
      </c>
      <c r="Z72" s="25" t="s">
        <v>481</v>
      </c>
      <c r="AA72" s="35"/>
      <c r="AB72" s="26">
        <v>9.2100000000000009</v>
      </c>
      <c r="AC72" s="26"/>
      <c r="AD72" s="26">
        <v>9.7200000000000006</v>
      </c>
      <c r="AE72" s="26"/>
      <c r="AF72" s="26">
        <v>9.27</v>
      </c>
      <c r="AG72" s="26"/>
      <c r="AH72" s="18" t="s">
        <v>482</v>
      </c>
    </row>
    <row r="73" spans="1:34">
      <c r="A73" s="32">
        <v>70</v>
      </c>
      <c r="B73" s="9" t="s">
        <v>471</v>
      </c>
      <c r="C73" s="75">
        <v>43637</v>
      </c>
      <c r="D73" s="32" t="s">
        <v>240</v>
      </c>
      <c r="E73" s="22"/>
      <c r="F73" s="36"/>
      <c r="G73" s="12"/>
      <c r="H73" s="54">
        <v>17.38</v>
      </c>
      <c r="I73" s="54">
        <v>17.489999999999998</v>
      </c>
      <c r="J73" s="54">
        <v>17.27</v>
      </c>
      <c r="K73" s="78">
        <v>17.100000000000001</v>
      </c>
      <c r="L73" s="78">
        <v>16.86</v>
      </c>
      <c r="M73" s="78">
        <v>16.97</v>
      </c>
      <c r="N73" s="55">
        <f t="shared" ref="N73:N84" si="24">AVERAGE(H73:I73)</f>
        <v>17.434999999999999</v>
      </c>
      <c r="O73" s="55">
        <f t="shared" ref="O73:O84" si="25">AVERAGE(J73:K73)</f>
        <v>17.185000000000002</v>
      </c>
      <c r="P73" s="55">
        <f t="shared" ref="P73:P84" si="26">AVERAGE(L73:M73)</f>
        <v>16.914999999999999</v>
      </c>
      <c r="Q73" s="55"/>
      <c r="R73" s="23">
        <v>4.4000000000000004</v>
      </c>
      <c r="S73" s="23">
        <v>4.4000000000000004</v>
      </c>
      <c r="T73" s="23">
        <v>4.4000000000000004</v>
      </c>
      <c r="U73" s="24" t="s">
        <v>120</v>
      </c>
      <c r="V73" s="24" t="s">
        <v>120</v>
      </c>
      <c r="W73" s="24" t="s">
        <v>120</v>
      </c>
      <c r="X73" s="25" t="s">
        <v>472</v>
      </c>
      <c r="Y73" s="25" t="s">
        <v>473</v>
      </c>
      <c r="Z73" s="25" t="s">
        <v>474</v>
      </c>
      <c r="AA73" s="35"/>
      <c r="AB73" s="26">
        <v>11.28</v>
      </c>
      <c r="AC73" s="26"/>
      <c r="AD73" s="26">
        <v>10.4</v>
      </c>
      <c r="AE73" s="26"/>
      <c r="AF73" s="26">
        <v>10.119999999999999</v>
      </c>
      <c r="AG73" s="26"/>
      <c r="AH73" s="18" t="s">
        <v>164</v>
      </c>
    </row>
    <row r="74" spans="1:34">
      <c r="A74" s="32">
        <v>71</v>
      </c>
      <c r="B74" s="9" t="s">
        <v>416</v>
      </c>
      <c r="C74" s="75">
        <v>43637</v>
      </c>
      <c r="D74" s="32" t="s">
        <v>240</v>
      </c>
      <c r="E74" s="22"/>
      <c r="F74" s="36"/>
      <c r="G74" s="12"/>
      <c r="H74" s="54">
        <v>18.079999999999998</v>
      </c>
      <c r="I74" s="54">
        <v>17.95</v>
      </c>
      <c r="J74" s="54">
        <v>17.96</v>
      </c>
      <c r="K74" s="54">
        <v>17.93</v>
      </c>
      <c r="L74" s="78">
        <v>14.89</v>
      </c>
      <c r="M74" s="78">
        <v>14.87</v>
      </c>
      <c r="N74" s="55">
        <f t="shared" si="24"/>
        <v>18.015000000000001</v>
      </c>
      <c r="O74" s="55">
        <f t="shared" si="25"/>
        <v>17.945</v>
      </c>
      <c r="P74" s="55">
        <f t="shared" si="26"/>
        <v>14.879999999999999</v>
      </c>
      <c r="Q74" s="55"/>
      <c r="R74" s="23">
        <v>4.4000000000000004</v>
      </c>
      <c r="S74" s="23">
        <v>4.3899999999999997</v>
      </c>
      <c r="T74" s="23">
        <v>4.38</v>
      </c>
      <c r="U74" s="24" t="s">
        <v>120</v>
      </c>
      <c r="V74" s="24" t="s">
        <v>120</v>
      </c>
      <c r="W74" s="80" t="s">
        <v>483</v>
      </c>
      <c r="X74" s="25" t="s">
        <v>484</v>
      </c>
      <c r="Y74" s="25" t="s">
        <v>485</v>
      </c>
      <c r="Z74" s="25" t="s">
        <v>486</v>
      </c>
      <c r="AA74" s="35"/>
      <c r="AB74" s="26">
        <v>11.96</v>
      </c>
      <c r="AC74" s="26"/>
      <c r="AD74" s="26">
        <v>12.86</v>
      </c>
      <c r="AE74" s="26"/>
      <c r="AF74" s="26">
        <v>8.3699999999999992</v>
      </c>
      <c r="AG74" s="26"/>
      <c r="AH74" s="18" t="s">
        <v>482</v>
      </c>
    </row>
    <row r="75" spans="1:34">
      <c r="A75" s="32">
        <v>72</v>
      </c>
      <c r="B75" s="9" t="s">
        <v>487</v>
      </c>
      <c r="C75" s="75">
        <v>43641</v>
      </c>
      <c r="D75" s="32" t="s">
        <v>240</v>
      </c>
      <c r="E75" s="22"/>
      <c r="F75" s="36"/>
      <c r="G75" s="12"/>
      <c r="H75" s="54">
        <v>15.7</v>
      </c>
      <c r="I75" s="54">
        <v>15.71</v>
      </c>
      <c r="J75" s="54">
        <v>15.54</v>
      </c>
      <c r="K75" s="54">
        <v>15.55</v>
      </c>
      <c r="L75" s="54">
        <v>15.49</v>
      </c>
      <c r="M75" s="54">
        <v>15.49</v>
      </c>
      <c r="N75" s="55">
        <f t="shared" si="24"/>
        <v>15.705</v>
      </c>
      <c r="O75" s="55">
        <f t="shared" si="25"/>
        <v>15.545</v>
      </c>
      <c r="P75" s="55">
        <f t="shared" si="26"/>
        <v>15.49</v>
      </c>
      <c r="Q75" s="55"/>
      <c r="R75" s="23">
        <v>4.74</v>
      </c>
      <c r="S75" s="23">
        <v>4.74</v>
      </c>
      <c r="T75" s="23">
        <v>4.74</v>
      </c>
      <c r="U75" s="24" t="s">
        <v>120</v>
      </c>
      <c r="V75" s="24" t="s">
        <v>120</v>
      </c>
      <c r="W75" s="24" t="s">
        <v>120</v>
      </c>
      <c r="X75" s="25" t="s">
        <v>488</v>
      </c>
      <c r="Y75" s="25" t="s">
        <v>489</v>
      </c>
      <c r="Z75" s="25" t="s">
        <v>490</v>
      </c>
      <c r="AA75" s="35"/>
      <c r="AB75" s="26">
        <v>4.88</v>
      </c>
      <c r="AC75" s="26"/>
      <c r="AD75" s="26">
        <v>4.78</v>
      </c>
      <c r="AE75" s="26"/>
      <c r="AF75" s="26">
        <v>5.32</v>
      </c>
      <c r="AG75" s="26"/>
      <c r="AH75" s="18" t="s">
        <v>164</v>
      </c>
    </row>
    <row r="76" spans="1:34">
      <c r="A76" s="32">
        <v>73</v>
      </c>
      <c r="B76" s="9" t="s">
        <v>46</v>
      </c>
      <c r="C76" s="75">
        <v>43640</v>
      </c>
      <c r="D76" s="32" t="s">
        <v>233</v>
      </c>
      <c r="E76" s="22"/>
      <c r="F76" s="36"/>
      <c r="G76" s="12"/>
      <c r="H76" s="54">
        <v>14.35</v>
      </c>
      <c r="I76" s="54">
        <v>14.37</v>
      </c>
      <c r="J76" s="54">
        <v>14.48</v>
      </c>
      <c r="K76" s="54">
        <v>14.45</v>
      </c>
      <c r="L76" s="54">
        <v>14.65</v>
      </c>
      <c r="M76" s="54">
        <v>14.62</v>
      </c>
      <c r="N76" s="55">
        <f t="shared" si="24"/>
        <v>14.36</v>
      </c>
      <c r="O76" s="55">
        <f t="shared" si="25"/>
        <v>14.465</v>
      </c>
      <c r="P76" s="55">
        <f t="shared" si="26"/>
        <v>14.635</v>
      </c>
      <c r="Q76" s="55"/>
      <c r="R76" s="23">
        <v>4.21</v>
      </c>
      <c r="S76" s="23">
        <v>4.1900000000000004</v>
      </c>
      <c r="T76" s="23">
        <v>4.1900000000000004</v>
      </c>
      <c r="U76" s="24" t="s">
        <v>120</v>
      </c>
      <c r="V76" s="24" t="s">
        <v>120</v>
      </c>
      <c r="W76" s="24" t="s">
        <v>120</v>
      </c>
      <c r="X76" s="25" t="s">
        <v>491</v>
      </c>
      <c r="Y76" s="25" t="s">
        <v>492</v>
      </c>
      <c r="Z76" s="25" t="s">
        <v>493</v>
      </c>
      <c r="AA76" s="35"/>
      <c r="AB76" s="26">
        <v>962</v>
      </c>
      <c r="AC76" s="26"/>
      <c r="AD76" s="26">
        <v>750</v>
      </c>
      <c r="AE76" s="26"/>
      <c r="AF76" s="26" t="s">
        <v>364</v>
      </c>
      <c r="AG76" s="26"/>
      <c r="AH76" s="18" t="s">
        <v>183</v>
      </c>
    </row>
    <row r="77" spans="1:34">
      <c r="A77" s="32">
        <v>74</v>
      </c>
      <c r="B77" s="9" t="s">
        <v>317</v>
      </c>
      <c r="C77" s="75">
        <v>43642</v>
      </c>
      <c r="D77" s="32" t="s">
        <v>191</v>
      </c>
      <c r="E77" s="22"/>
      <c r="F77" s="36"/>
      <c r="G77" s="12"/>
      <c r="H77" s="54">
        <v>14.01</v>
      </c>
      <c r="I77" s="54">
        <v>14.01</v>
      </c>
      <c r="J77" s="54">
        <v>13.93</v>
      </c>
      <c r="K77" s="54">
        <v>13.93</v>
      </c>
      <c r="L77" s="54">
        <v>14.08</v>
      </c>
      <c r="M77" s="54">
        <v>14.08</v>
      </c>
      <c r="N77" s="55">
        <f t="shared" si="24"/>
        <v>14.01</v>
      </c>
      <c r="O77" s="55">
        <f t="shared" si="25"/>
        <v>13.93</v>
      </c>
      <c r="P77" s="55">
        <f t="shared" si="26"/>
        <v>14.08</v>
      </c>
      <c r="Q77" s="55"/>
      <c r="R77" s="23">
        <v>6.7</v>
      </c>
      <c r="S77" s="23">
        <v>6.7</v>
      </c>
      <c r="T77" s="23">
        <v>6.7</v>
      </c>
      <c r="U77" s="24" t="s">
        <v>120</v>
      </c>
      <c r="V77" s="24" t="s">
        <v>120</v>
      </c>
      <c r="W77" s="24" t="s">
        <v>120</v>
      </c>
      <c r="X77" s="25" t="s">
        <v>494</v>
      </c>
      <c r="Y77" s="25" t="s">
        <v>495</v>
      </c>
      <c r="Z77" s="25" t="s">
        <v>496</v>
      </c>
      <c r="AA77" s="35"/>
      <c r="AB77" s="26">
        <v>2.85</v>
      </c>
      <c r="AC77" s="26"/>
      <c r="AD77" s="26">
        <v>3.25</v>
      </c>
      <c r="AE77" s="26"/>
      <c r="AF77" s="26">
        <v>3.36</v>
      </c>
      <c r="AG77" s="26"/>
      <c r="AH77" s="18" t="s">
        <v>482</v>
      </c>
    </row>
    <row r="78" spans="1:34">
      <c r="A78" s="32">
        <v>75</v>
      </c>
      <c r="B78" s="9" t="s">
        <v>46</v>
      </c>
      <c r="C78" s="75">
        <v>43643</v>
      </c>
      <c r="D78" s="32" t="s">
        <v>233</v>
      </c>
      <c r="E78" s="22"/>
      <c r="F78" s="36"/>
      <c r="G78" s="12"/>
      <c r="H78" s="54">
        <v>14.53</v>
      </c>
      <c r="I78" s="54">
        <v>14.55</v>
      </c>
      <c r="J78" s="54">
        <v>14.96</v>
      </c>
      <c r="K78" s="54">
        <v>14.96</v>
      </c>
      <c r="L78" s="54">
        <v>14.85</v>
      </c>
      <c r="M78" s="54">
        <v>14.87</v>
      </c>
      <c r="N78" s="55">
        <f t="shared" si="24"/>
        <v>14.54</v>
      </c>
      <c r="O78" s="55">
        <f t="shared" si="25"/>
        <v>14.96</v>
      </c>
      <c r="P78" s="55">
        <f t="shared" si="26"/>
        <v>14.86</v>
      </c>
      <c r="Q78" s="55"/>
      <c r="R78" s="23">
        <v>4.22</v>
      </c>
      <c r="S78" s="23">
        <v>4.22</v>
      </c>
      <c r="T78" s="23">
        <v>4.21</v>
      </c>
      <c r="U78" s="24" t="s">
        <v>120</v>
      </c>
      <c r="V78" s="24" t="s">
        <v>120</v>
      </c>
      <c r="W78" s="24" t="s">
        <v>120</v>
      </c>
      <c r="X78" s="25" t="s">
        <v>498</v>
      </c>
      <c r="Y78" s="25" t="s">
        <v>499</v>
      </c>
      <c r="Z78" s="25" t="s">
        <v>500</v>
      </c>
      <c r="AA78" s="35"/>
      <c r="AB78" s="26">
        <v>1244</v>
      </c>
      <c r="AC78" s="26"/>
      <c r="AD78" s="26">
        <v>986</v>
      </c>
      <c r="AE78" s="26"/>
      <c r="AF78" s="26">
        <v>1492</v>
      </c>
      <c r="AG78" s="26"/>
      <c r="AH78" s="18" t="s">
        <v>482</v>
      </c>
    </row>
    <row r="79" spans="1:34">
      <c r="A79" s="32">
        <v>76</v>
      </c>
      <c r="B79" s="9" t="s">
        <v>497</v>
      </c>
      <c r="C79" s="75">
        <v>43643</v>
      </c>
      <c r="D79" s="32" t="s">
        <v>240</v>
      </c>
      <c r="E79" s="22"/>
      <c r="F79" s="36"/>
      <c r="G79" s="12"/>
      <c r="H79" s="54">
        <v>14.79</v>
      </c>
      <c r="I79" s="54">
        <v>14.8</v>
      </c>
      <c r="J79" s="54">
        <v>14.59</v>
      </c>
      <c r="K79" s="54">
        <v>14.6</v>
      </c>
      <c r="L79" s="54">
        <v>10.93</v>
      </c>
      <c r="M79" s="54">
        <v>10.95</v>
      </c>
      <c r="N79" s="55">
        <f t="shared" si="24"/>
        <v>14.795</v>
      </c>
      <c r="O79" s="55">
        <f t="shared" si="25"/>
        <v>14.594999999999999</v>
      </c>
      <c r="P79" s="55">
        <f t="shared" si="26"/>
        <v>10.94</v>
      </c>
      <c r="Q79" s="55"/>
      <c r="R79" s="23">
        <v>4.38</v>
      </c>
      <c r="S79" s="23">
        <v>4.3600000000000003</v>
      </c>
      <c r="T79" s="23">
        <v>4.37</v>
      </c>
      <c r="U79" s="24" t="s">
        <v>120</v>
      </c>
      <c r="V79" s="24" t="s">
        <v>120</v>
      </c>
      <c r="W79" s="80" t="s">
        <v>483</v>
      </c>
      <c r="X79" s="25" t="s">
        <v>501</v>
      </c>
      <c r="Y79" s="25" t="s">
        <v>502</v>
      </c>
      <c r="Z79" s="25" t="s">
        <v>503</v>
      </c>
      <c r="AA79" s="35"/>
      <c r="AB79" s="26">
        <v>3.82</v>
      </c>
      <c r="AC79" s="26"/>
      <c r="AD79" s="26">
        <v>3.89</v>
      </c>
      <c r="AE79" s="26"/>
      <c r="AF79" s="26">
        <v>2.82</v>
      </c>
      <c r="AG79" s="26"/>
      <c r="AH79" s="18" t="s">
        <v>482</v>
      </c>
    </row>
    <row r="80" spans="1:34">
      <c r="A80" s="32">
        <v>77</v>
      </c>
      <c r="B80" s="9" t="s">
        <v>266</v>
      </c>
      <c r="C80" s="75">
        <v>43648</v>
      </c>
      <c r="D80" s="32" t="s">
        <v>240</v>
      </c>
      <c r="E80" s="22"/>
      <c r="F80" s="36"/>
      <c r="G80" s="12"/>
      <c r="H80" s="54">
        <v>14.96</v>
      </c>
      <c r="I80" s="54">
        <v>14.96</v>
      </c>
      <c r="J80" s="54">
        <v>14.83</v>
      </c>
      <c r="K80" s="54">
        <v>14.83</v>
      </c>
      <c r="L80" s="54">
        <v>15</v>
      </c>
      <c r="M80" s="54">
        <v>15.01</v>
      </c>
      <c r="N80" s="55">
        <f t="shared" si="24"/>
        <v>14.96</v>
      </c>
      <c r="O80" s="55">
        <f t="shared" si="25"/>
        <v>14.83</v>
      </c>
      <c r="P80" s="55">
        <f t="shared" si="26"/>
        <v>15.004999999999999</v>
      </c>
      <c r="Q80" s="55"/>
      <c r="R80" s="23">
        <v>4.4000000000000004</v>
      </c>
      <c r="S80" s="23">
        <v>4.3899999999999997</v>
      </c>
      <c r="T80" s="23">
        <v>4.3899999999999997</v>
      </c>
      <c r="U80" s="24" t="s">
        <v>120</v>
      </c>
      <c r="V80" s="24" t="s">
        <v>120</v>
      </c>
      <c r="W80" s="24" t="s">
        <v>120</v>
      </c>
      <c r="X80" s="25" t="s">
        <v>504</v>
      </c>
      <c r="Y80" s="25" t="s">
        <v>505</v>
      </c>
      <c r="Z80" s="25" t="s">
        <v>506</v>
      </c>
      <c r="AA80" s="35"/>
      <c r="AB80" s="26">
        <v>11.14</v>
      </c>
      <c r="AC80" s="26"/>
      <c r="AD80" s="26">
        <v>9.7100000000000009</v>
      </c>
      <c r="AE80" s="26"/>
      <c r="AF80" s="26">
        <v>11.18</v>
      </c>
      <c r="AG80" s="26"/>
      <c r="AH80" s="18" t="s">
        <v>164</v>
      </c>
    </row>
    <row r="81" spans="1:34">
      <c r="A81" s="32">
        <v>78</v>
      </c>
      <c r="B81" s="9" t="s">
        <v>46</v>
      </c>
      <c r="C81" s="75">
        <v>43648</v>
      </c>
      <c r="D81" s="32" t="s">
        <v>233</v>
      </c>
      <c r="E81" s="22"/>
      <c r="F81" s="36"/>
      <c r="G81" s="12"/>
      <c r="H81" s="54">
        <v>14.49</v>
      </c>
      <c r="I81" s="54">
        <v>14.46</v>
      </c>
      <c r="J81" s="54">
        <v>14.5</v>
      </c>
      <c r="K81" s="54">
        <v>14.51</v>
      </c>
      <c r="L81" s="54">
        <v>14.09</v>
      </c>
      <c r="M81" s="54">
        <v>14.1</v>
      </c>
      <c r="N81" s="55">
        <f t="shared" si="24"/>
        <v>14.475000000000001</v>
      </c>
      <c r="O81" s="55">
        <f t="shared" si="25"/>
        <v>14.504999999999999</v>
      </c>
      <c r="P81" s="55">
        <f t="shared" si="26"/>
        <v>14.094999999999999</v>
      </c>
      <c r="Q81" s="55"/>
      <c r="R81" s="23">
        <v>4.22</v>
      </c>
      <c r="S81" s="23">
        <v>4.21</v>
      </c>
      <c r="T81" s="23">
        <v>4.21</v>
      </c>
      <c r="U81" s="24" t="s">
        <v>120</v>
      </c>
      <c r="V81" s="24" t="s">
        <v>120</v>
      </c>
      <c r="W81" s="24" t="s">
        <v>120</v>
      </c>
      <c r="X81" s="25" t="s">
        <v>507</v>
      </c>
      <c r="Y81" s="25" t="s">
        <v>508</v>
      </c>
      <c r="Z81" s="25" t="s">
        <v>509</v>
      </c>
      <c r="AA81" s="35"/>
      <c r="AB81" s="26">
        <v>1216</v>
      </c>
      <c r="AC81" s="26"/>
      <c r="AD81" s="26">
        <v>1056</v>
      </c>
      <c r="AE81" s="26"/>
      <c r="AF81" s="26">
        <v>1414</v>
      </c>
      <c r="AG81" s="26"/>
      <c r="AH81" s="18" t="s">
        <v>482</v>
      </c>
    </row>
    <row r="82" spans="1:34">
      <c r="A82" s="32">
        <v>79</v>
      </c>
      <c r="B82" s="9" t="s">
        <v>46</v>
      </c>
      <c r="C82" s="75"/>
      <c r="D82" s="32" t="s">
        <v>233</v>
      </c>
      <c r="E82" s="22"/>
      <c r="F82" s="36"/>
      <c r="G82" s="12"/>
      <c r="H82" s="54"/>
      <c r="I82" s="54"/>
      <c r="J82" s="54">
        <v>14.81</v>
      </c>
      <c r="K82" s="54">
        <v>14.81</v>
      </c>
      <c r="L82" s="54">
        <v>14.95</v>
      </c>
      <c r="M82" s="54">
        <v>14.98</v>
      </c>
      <c r="N82" s="55" t="e">
        <f t="shared" si="24"/>
        <v>#DIV/0!</v>
      </c>
      <c r="O82" s="55">
        <f t="shared" si="25"/>
        <v>14.81</v>
      </c>
      <c r="P82" s="55">
        <f t="shared" si="26"/>
        <v>14.965</v>
      </c>
      <c r="Q82" s="55"/>
      <c r="R82" s="23"/>
      <c r="S82" s="23">
        <v>4.2300000000000004</v>
      </c>
      <c r="T82" s="23">
        <v>4.22</v>
      </c>
      <c r="U82" s="24"/>
      <c r="V82" s="24" t="s">
        <v>120</v>
      </c>
      <c r="W82" s="24" t="s">
        <v>120</v>
      </c>
      <c r="X82" s="25"/>
      <c r="Y82" s="25" t="s">
        <v>510</v>
      </c>
      <c r="Z82" s="25" t="s">
        <v>511</v>
      </c>
      <c r="AA82" s="35"/>
      <c r="AB82" s="26"/>
      <c r="AC82" s="26"/>
      <c r="AD82" s="26">
        <v>813.6</v>
      </c>
      <c r="AE82" s="26"/>
      <c r="AF82" s="26">
        <v>1099</v>
      </c>
      <c r="AG82" s="26"/>
      <c r="AH82" s="18" t="s">
        <v>164</v>
      </c>
    </row>
    <row r="83" spans="1:34">
      <c r="A83" s="32">
        <v>80</v>
      </c>
      <c r="B83" s="71" t="s">
        <v>232</v>
      </c>
      <c r="C83" s="75">
        <v>43650</v>
      </c>
      <c r="D83" s="32" t="s">
        <v>233</v>
      </c>
      <c r="E83" s="22"/>
      <c r="F83" s="36"/>
      <c r="G83" s="12"/>
      <c r="H83" s="54">
        <v>17.27</v>
      </c>
      <c r="I83" s="54">
        <v>17.28</v>
      </c>
      <c r="J83" s="54">
        <v>16.920000000000002</v>
      </c>
      <c r="K83" s="54">
        <v>16.920000000000002</v>
      </c>
      <c r="L83" s="54">
        <v>16.670000000000002</v>
      </c>
      <c r="M83" s="54">
        <v>16.68</v>
      </c>
      <c r="N83" s="55">
        <f t="shared" si="24"/>
        <v>17.274999999999999</v>
      </c>
      <c r="O83" s="55">
        <f t="shared" si="25"/>
        <v>16.920000000000002</v>
      </c>
      <c r="P83" s="55">
        <f t="shared" si="26"/>
        <v>16.675000000000001</v>
      </c>
      <c r="Q83" s="55"/>
      <c r="R83" s="23">
        <v>4.37</v>
      </c>
      <c r="S83" s="23">
        <v>4.3600000000000003</v>
      </c>
      <c r="T83" s="23">
        <v>4.3600000000000003</v>
      </c>
      <c r="U83" s="24" t="s">
        <v>120</v>
      </c>
      <c r="V83" s="24" t="s">
        <v>120</v>
      </c>
      <c r="W83" s="24" t="s">
        <v>120</v>
      </c>
      <c r="X83" s="25" t="s">
        <v>512</v>
      </c>
      <c r="Y83" s="25" t="s">
        <v>513</v>
      </c>
      <c r="Z83" s="25" t="s">
        <v>514</v>
      </c>
      <c r="AA83" s="35"/>
      <c r="AB83" s="26">
        <v>8.89</v>
      </c>
      <c r="AC83" s="26"/>
      <c r="AD83" s="26">
        <v>8.57</v>
      </c>
      <c r="AE83" s="26"/>
      <c r="AF83" s="26">
        <v>8.48</v>
      </c>
      <c r="AG83" s="26"/>
      <c r="AH83" s="18" t="s">
        <v>482</v>
      </c>
    </row>
    <row r="84" spans="1:34">
      <c r="A84" s="32">
        <v>81</v>
      </c>
      <c r="B84" s="9" t="s">
        <v>515</v>
      </c>
      <c r="C84" s="75">
        <v>43650</v>
      </c>
      <c r="D84" s="32" t="s">
        <v>240</v>
      </c>
      <c r="E84" s="22"/>
      <c r="F84" s="36"/>
      <c r="G84" s="12"/>
      <c r="H84" s="54">
        <v>14.9</v>
      </c>
      <c r="I84" s="54">
        <v>14.89</v>
      </c>
      <c r="J84" s="54">
        <v>15</v>
      </c>
      <c r="K84" s="54">
        <v>14.98</v>
      </c>
      <c r="L84" s="54">
        <v>15.01</v>
      </c>
      <c r="M84" s="54">
        <v>15.02</v>
      </c>
      <c r="N84" s="55">
        <f t="shared" si="24"/>
        <v>14.895</v>
      </c>
      <c r="O84" s="55">
        <f t="shared" si="25"/>
        <v>14.99</v>
      </c>
      <c r="P84" s="55">
        <f t="shared" si="26"/>
        <v>15.015000000000001</v>
      </c>
      <c r="Q84" s="55"/>
      <c r="R84" s="23">
        <v>4.4000000000000004</v>
      </c>
      <c r="S84" s="23">
        <v>4.4000000000000004</v>
      </c>
      <c r="T84" s="23">
        <v>4.4000000000000004</v>
      </c>
      <c r="U84" s="24" t="s">
        <v>120</v>
      </c>
      <c r="V84" s="24" t="s">
        <v>120</v>
      </c>
      <c r="W84" s="24" t="s">
        <v>120</v>
      </c>
      <c r="X84" s="25" t="s">
        <v>516</v>
      </c>
      <c r="Y84" s="25" t="s">
        <v>517</v>
      </c>
      <c r="Z84" s="25" t="s">
        <v>518</v>
      </c>
      <c r="AA84" s="35"/>
      <c r="AB84" s="26">
        <v>9.0500000000000007</v>
      </c>
      <c r="AC84" s="26"/>
      <c r="AD84" s="26">
        <v>9.18</v>
      </c>
      <c r="AE84" s="26"/>
      <c r="AF84" s="26">
        <v>9.17</v>
      </c>
      <c r="AG84" s="26"/>
      <c r="AH84" s="18" t="s">
        <v>164</v>
      </c>
    </row>
    <row r="85" spans="1:34">
      <c r="A85" s="32">
        <v>82</v>
      </c>
      <c r="B85" s="9" t="s">
        <v>519</v>
      </c>
      <c r="C85" s="75">
        <v>43654</v>
      </c>
      <c r="D85" s="32" t="s">
        <v>240</v>
      </c>
      <c r="E85" s="22"/>
      <c r="F85" s="36"/>
      <c r="G85" s="12"/>
      <c r="H85" s="54">
        <v>10.81</v>
      </c>
      <c r="I85" s="54">
        <v>10.82</v>
      </c>
      <c r="J85" s="54">
        <v>10.84</v>
      </c>
      <c r="K85" s="54">
        <v>10.85</v>
      </c>
      <c r="L85" s="54">
        <v>10.78</v>
      </c>
      <c r="M85" s="54">
        <v>10.79</v>
      </c>
      <c r="N85" s="55">
        <f t="shared" ref="N85:N88" si="27">AVERAGE(H85:I85)</f>
        <v>10.815000000000001</v>
      </c>
      <c r="O85" s="55">
        <f t="shared" ref="O85:O88" si="28">AVERAGE(J85:K85)</f>
        <v>10.844999999999999</v>
      </c>
      <c r="P85" s="55">
        <f t="shared" ref="P85:P88" si="29">AVERAGE(L85:M85)</f>
        <v>10.785</v>
      </c>
      <c r="Q85" s="55"/>
      <c r="R85" s="23">
        <v>7.04</v>
      </c>
      <c r="S85" s="23">
        <v>7.04</v>
      </c>
      <c r="T85" s="23">
        <v>7.05</v>
      </c>
      <c r="U85" s="24" t="s">
        <v>120</v>
      </c>
      <c r="V85" s="24" t="s">
        <v>120</v>
      </c>
      <c r="W85" s="24" t="s">
        <v>120</v>
      </c>
      <c r="X85" s="25" t="s">
        <v>520</v>
      </c>
      <c r="Y85" s="25" t="s">
        <v>521</v>
      </c>
      <c r="Z85" s="25" t="s">
        <v>522</v>
      </c>
      <c r="AA85" s="35"/>
      <c r="AB85" s="26">
        <v>4.1100000000000003</v>
      </c>
      <c r="AC85" s="26"/>
      <c r="AD85" s="26">
        <v>3.93</v>
      </c>
      <c r="AE85" s="26"/>
      <c r="AF85" s="26">
        <v>3.61</v>
      </c>
      <c r="AG85" s="26"/>
      <c r="AH85" s="18" t="s">
        <v>183</v>
      </c>
    </row>
    <row r="86" spans="1:34">
      <c r="A86" s="32">
        <v>83</v>
      </c>
      <c r="B86" s="9" t="s">
        <v>46</v>
      </c>
      <c r="C86" s="75">
        <v>43654</v>
      </c>
      <c r="D86" s="32" t="s">
        <v>240</v>
      </c>
      <c r="E86" s="22"/>
      <c r="F86" s="36"/>
      <c r="G86" s="12"/>
      <c r="H86" s="54">
        <v>14.01</v>
      </c>
      <c r="I86" s="54">
        <v>14.03</v>
      </c>
      <c r="J86" s="54">
        <v>13.94</v>
      </c>
      <c r="K86" s="54">
        <v>13.93</v>
      </c>
      <c r="L86" s="54">
        <v>14.21</v>
      </c>
      <c r="M86" s="54">
        <v>14.21</v>
      </c>
      <c r="N86" s="55">
        <f t="shared" si="27"/>
        <v>14.02</v>
      </c>
      <c r="O86" s="55">
        <f t="shared" si="28"/>
        <v>13.934999999999999</v>
      </c>
      <c r="P86" s="55">
        <f t="shared" si="29"/>
        <v>14.21</v>
      </c>
      <c r="Q86" s="55"/>
      <c r="R86" s="23">
        <v>4.2300000000000004</v>
      </c>
      <c r="S86" s="23">
        <v>4.1900000000000004</v>
      </c>
      <c r="T86" s="23">
        <v>4.22</v>
      </c>
      <c r="U86" s="24" t="s">
        <v>120</v>
      </c>
      <c r="V86" s="24" t="s">
        <v>120</v>
      </c>
      <c r="W86" s="24" t="s">
        <v>120</v>
      </c>
      <c r="X86" s="25" t="s">
        <v>523</v>
      </c>
      <c r="Y86" s="25" t="s">
        <v>524</v>
      </c>
      <c r="Z86" s="25" t="s">
        <v>525</v>
      </c>
      <c r="AA86" s="35"/>
      <c r="AB86" s="26">
        <v>678</v>
      </c>
      <c r="AC86" s="26"/>
      <c r="AD86" s="26">
        <v>454.8</v>
      </c>
      <c r="AE86" s="26"/>
      <c r="AF86" s="26">
        <v>835.2</v>
      </c>
      <c r="AG86" s="26"/>
      <c r="AH86" s="18" t="s">
        <v>164</v>
      </c>
    </row>
    <row r="87" spans="1:34">
      <c r="A87" s="32">
        <v>84</v>
      </c>
      <c r="B87" s="9" t="s">
        <v>155</v>
      </c>
      <c r="C87" s="75">
        <v>43654</v>
      </c>
      <c r="D87" s="32" t="s">
        <v>240</v>
      </c>
      <c r="E87" s="22"/>
      <c r="F87" s="36"/>
      <c r="G87" s="12"/>
      <c r="H87" s="54">
        <v>14.47</v>
      </c>
      <c r="I87" s="54">
        <v>14.46</v>
      </c>
      <c r="J87" s="54">
        <v>14.28</v>
      </c>
      <c r="K87" s="54">
        <v>14.29</v>
      </c>
      <c r="L87" s="54">
        <v>14.81</v>
      </c>
      <c r="M87" s="54">
        <v>14.81</v>
      </c>
      <c r="N87" s="55">
        <f t="shared" si="27"/>
        <v>14.465</v>
      </c>
      <c r="O87" s="55">
        <f t="shared" si="28"/>
        <v>14.285</v>
      </c>
      <c r="P87" s="55">
        <f t="shared" si="29"/>
        <v>14.81</v>
      </c>
      <c r="Q87" s="55"/>
      <c r="R87" s="23">
        <v>4.4000000000000004</v>
      </c>
      <c r="S87" s="23">
        <v>4.41</v>
      </c>
      <c r="T87" s="23">
        <v>4.41</v>
      </c>
      <c r="U87" s="24" t="s">
        <v>120</v>
      </c>
      <c r="V87" s="24"/>
      <c r="W87" s="24" t="s">
        <v>120</v>
      </c>
      <c r="X87" s="25" t="s">
        <v>526</v>
      </c>
      <c r="Y87" s="25" t="s">
        <v>527</v>
      </c>
      <c r="Z87" s="25" t="s">
        <v>528</v>
      </c>
      <c r="AA87" s="35"/>
      <c r="AB87" s="26">
        <v>11.76</v>
      </c>
      <c r="AC87" s="26"/>
      <c r="AD87" s="26">
        <v>10.92</v>
      </c>
      <c r="AE87" s="26"/>
      <c r="AF87" s="26">
        <v>11.63</v>
      </c>
      <c r="AG87" s="26"/>
      <c r="AH87" s="18" t="s">
        <v>164</v>
      </c>
    </row>
    <row r="88" spans="1:34">
      <c r="A88" s="32">
        <v>85</v>
      </c>
      <c r="B88" s="9" t="s">
        <v>46</v>
      </c>
      <c r="C88" s="75">
        <v>43657</v>
      </c>
      <c r="D88" s="32" t="s">
        <v>233</v>
      </c>
      <c r="E88" s="22"/>
      <c r="F88" s="36"/>
      <c r="G88" s="12"/>
      <c r="H88" s="54">
        <v>14.63</v>
      </c>
      <c r="I88" s="54">
        <v>14.63</v>
      </c>
      <c r="J88" s="54">
        <v>14.92</v>
      </c>
      <c r="K88" s="54">
        <v>14.922000000000001</v>
      </c>
      <c r="L88" s="54">
        <v>15.07</v>
      </c>
      <c r="M88" s="54">
        <v>15.07</v>
      </c>
      <c r="N88" s="55">
        <f t="shared" si="27"/>
        <v>14.63</v>
      </c>
      <c r="O88" s="55">
        <f t="shared" si="28"/>
        <v>14.920999999999999</v>
      </c>
      <c r="P88" s="55">
        <f t="shared" si="29"/>
        <v>15.07</v>
      </c>
      <c r="Q88" s="55"/>
      <c r="R88" s="23">
        <v>4.21</v>
      </c>
      <c r="S88" s="23">
        <v>4.21</v>
      </c>
      <c r="T88" s="23">
        <v>4.5</v>
      </c>
      <c r="U88" s="24" t="s">
        <v>120</v>
      </c>
      <c r="V88" s="24" t="s">
        <v>120</v>
      </c>
      <c r="W88" s="24" t="s">
        <v>120</v>
      </c>
      <c r="X88" s="25" t="s">
        <v>529</v>
      </c>
      <c r="Y88" s="25" t="s">
        <v>530</v>
      </c>
      <c r="Z88" s="25" t="s">
        <v>531</v>
      </c>
      <c r="AA88" s="35"/>
      <c r="AB88" s="26">
        <v>712.8</v>
      </c>
      <c r="AC88" s="26"/>
      <c r="AD88" s="26">
        <v>742.8</v>
      </c>
      <c r="AE88" s="26"/>
      <c r="AF88" s="26">
        <v>1106</v>
      </c>
      <c r="AG88" s="26"/>
      <c r="AH88" s="18" t="s">
        <v>164</v>
      </c>
    </row>
    <row r="89" spans="1:34">
      <c r="A89" s="32">
        <v>86</v>
      </c>
      <c r="B89" s="9" t="s">
        <v>41</v>
      </c>
      <c r="C89" s="75">
        <v>43659</v>
      </c>
      <c r="D89" s="32" t="s">
        <v>240</v>
      </c>
      <c r="E89" s="22"/>
      <c r="F89" s="36"/>
      <c r="G89" s="12"/>
      <c r="H89" s="54">
        <v>14.02</v>
      </c>
      <c r="I89" s="54">
        <v>14.04</v>
      </c>
      <c r="J89" s="54">
        <v>13.8</v>
      </c>
      <c r="K89" s="54">
        <v>13.81</v>
      </c>
      <c r="L89" s="54">
        <v>12.95</v>
      </c>
      <c r="M89" s="54">
        <v>12.95</v>
      </c>
      <c r="N89" s="55">
        <f t="shared" ref="N89:N91" si="30">AVERAGE(H89:I89)</f>
        <v>14.03</v>
      </c>
      <c r="O89" s="55">
        <f t="shared" ref="O89:O91" si="31">AVERAGE(J89:K89)</f>
        <v>13.805</v>
      </c>
      <c r="P89" s="55">
        <f t="shared" ref="P89:P91" si="32">AVERAGE(L89:M89)</f>
        <v>12.95</v>
      </c>
      <c r="Q89" s="55"/>
      <c r="R89" s="23">
        <v>4.5999999999999996</v>
      </c>
      <c r="S89" s="23">
        <v>4.5999999999999996</v>
      </c>
      <c r="T89" s="23">
        <v>4.5999999999999996</v>
      </c>
      <c r="U89" s="24"/>
      <c r="V89" s="24"/>
      <c r="W89" s="24"/>
      <c r="X89" s="25" t="s">
        <v>532</v>
      </c>
      <c r="Y89" s="25" t="s">
        <v>533</v>
      </c>
      <c r="Z89" s="25" t="s">
        <v>534</v>
      </c>
      <c r="AA89" s="35"/>
      <c r="AB89" s="26">
        <v>11.4</v>
      </c>
      <c r="AC89" s="26"/>
      <c r="AD89" s="26">
        <v>9.89</v>
      </c>
      <c r="AE89" s="26"/>
      <c r="AF89" s="26">
        <v>9.6</v>
      </c>
      <c r="AG89" s="26"/>
      <c r="AH89" s="18" t="s">
        <v>164</v>
      </c>
    </row>
    <row r="90" spans="1:34">
      <c r="A90" s="32">
        <v>87</v>
      </c>
      <c r="B90" s="9" t="s">
        <v>155</v>
      </c>
      <c r="C90" s="75">
        <v>43658</v>
      </c>
      <c r="D90" s="32" t="s">
        <v>240</v>
      </c>
      <c r="E90" s="22"/>
      <c r="F90" s="36"/>
      <c r="G90" s="12"/>
      <c r="H90" s="54">
        <v>14.69</v>
      </c>
      <c r="I90" s="54">
        <v>14.7</v>
      </c>
      <c r="J90" s="54">
        <v>14.79</v>
      </c>
      <c r="K90" s="54">
        <v>14.78</v>
      </c>
      <c r="L90" s="54">
        <v>14.11</v>
      </c>
      <c r="M90" s="54">
        <v>14.11</v>
      </c>
      <c r="N90" s="55">
        <f t="shared" si="30"/>
        <v>14.695</v>
      </c>
      <c r="O90" s="55">
        <f t="shared" si="31"/>
        <v>14.785</v>
      </c>
      <c r="P90" s="55">
        <f t="shared" si="32"/>
        <v>14.11</v>
      </c>
      <c r="Q90" s="55"/>
      <c r="R90" s="23">
        <v>4.33</v>
      </c>
      <c r="S90" s="23">
        <v>4.33</v>
      </c>
      <c r="T90" s="23">
        <v>4.32</v>
      </c>
      <c r="U90" s="24"/>
      <c r="V90" s="24"/>
      <c r="W90" s="24"/>
      <c r="X90" s="25" t="s">
        <v>535</v>
      </c>
      <c r="Y90" s="25" t="s">
        <v>536</v>
      </c>
      <c r="Z90" s="25" t="s">
        <v>537</v>
      </c>
      <c r="AA90" s="35"/>
      <c r="AB90" s="26">
        <v>8.49</v>
      </c>
      <c r="AC90" s="26"/>
      <c r="AD90" s="26">
        <v>7.54</v>
      </c>
      <c r="AE90" s="26"/>
      <c r="AF90" s="26">
        <v>7.28</v>
      </c>
      <c r="AG90" s="26"/>
      <c r="AH90" s="18" t="s">
        <v>183</v>
      </c>
    </row>
    <row r="91" spans="1:34">
      <c r="A91" s="32">
        <v>88</v>
      </c>
      <c r="B91" s="59" t="s">
        <v>37</v>
      </c>
      <c r="C91" s="75">
        <v>43662</v>
      </c>
      <c r="D91" s="32" t="s">
        <v>191</v>
      </c>
      <c r="E91" s="22"/>
      <c r="F91" s="36"/>
      <c r="G91" s="12"/>
      <c r="H91" s="54">
        <v>15.07</v>
      </c>
      <c r="I91" s="54">
        <v>15.06</v>
      </c>
      <c r="J91" s="54">
        <v>15.18</v>
      </c>
      <c r="K91" s="54">
        <v>15.19</v>
      </c>
      <c r="L91" s="54">
        <v>15.17</v>
      </c>
      <c r="M91" s="54">
        <v>15.18</v>
      </c>
      <c r="N91" s="55">
        <f t="shared" si="30"/>
        <v>15.065000000000001</v>
      </c>
      <c r="O91" s="55">
        <f t="shared" si="31"/>
        <v>15.184999999999999</v>
      </c>
      <c r="P91" s="55">
        <f t="shared" si="32"/>
        <v>15.175000000000001</v>
      </c>
      <c r="Q91" s="55"/>
      <c r="R91" s="23">
        <v>6.86</v>
      </c>
      <c r="S91" s="23">
        <v>6.86</v>
      </c>
      <c r="T91" s="23">
        <v>6.85</v>
      </c>
      <c r="U91" s="24" t="s">
        <v>120</v>
      </c>
      <c r="V91" s="24" t="s">
        <v>120</v>
      </c>
      <c r="W91" s="24" t="s">
        <v>120</v>
      </c>
      <c r="X91" s="25" t="s">
        <v>538</v>
      </c>
      <c r="Y91" s="25" t="s">
        <v>539</v>
      </c>
      <c r="Z91" s="25" t="s">
        <v>540</v>
      </c>
      <c r="AA91" s="35"/>
      <c r="AB91" s="26">
        <v>4.53</v>
      </c>
      <c r="AC91" s="26"/>
      <c r="AD91" s="26">
        <v>4.95</v>
      </c>
      <c r="AE91" s="26"/>
      <c r="AF91" s="26">
        <v>4.58</v>
      </c>
      <c r="AG91" s="26"/>
      <c r="AH91" s="18" t="s">
        <v>164</v>
      </c>
    </row>
    <row r="92" spans="1:34">
      <c r="A92" s="32"/>
      <c r="B92" s="9"/>
      <c r="C92" s="32"/>
      <c r="D92" s="32"/>
      <c r="E92" s="22"/>
      <c r="F92" s="36"/>
      <c r="G92" s="12"/>
      <c r="H92" s="54"/>
      <c r="I92" s="54"/>
      <c r="J92" s="54"/>
      <c r="K92" s="54"/>
      <c r="L92" s="54"/>
      <c r="M92" s="54"/>
      <c r="N92" s="55"/>
      <c r="O92" s="55"/>
      <c r="P92" s="55"/>
      <c r="Q92" s="55"/>
      <c r="R92" s="23"/>
      <c r="S92" s="23"/>
      <c r="T92" s="23"/>
      <c r="U92" s="24"/>
      <c r="V92" s="24"/>
      <c r="W92" s="24"/>
      <c r="X92" s="25"/>
      <c r="Y92" s="25"/>
      <c r="Z92" s="25"/>
      <c r="AA92" s="35"/>
      <c r="AB92" s="26"/>
      <c r="AC92" s="26"/>
      <c r="AD92" s="26"/>
      <c r="AE92" s="26"/>
      <c r="AF92" s="26"/>
      <c r="AG92" s="26"/>
      <c r="AH92" s="18"/>
    </row>
    <row r="93" spans="1:34">
      <c r="A93" s="32"/>
      <c r="B93" s="9"/>
      <c r="C93" s="32"/>
      <c r="D93" s="32"/>
      <c r="E93" s="22"/>
      <c r="F93" s="36"/>
      <c r="G93" s="12"/>
      <c r="H93" s="54"/>
      <c r="I93" s="54"/>
      <c r="J93" s="54"/>
      <c r="K93" s="54"/>
      <c r="L93" s="54"/>
      <c r="M93" s="54"/>
      <c r="N93" s="55"/>
      <c r="O93" s="55"/>
      <c r="P93" s="55"/>
      <c r="Q93" s="55"/>
      <c r="R93" s="23"/>
      <c r="S93" s="23"/>
      <c r="T93" s="23"/>
      <c r="U93" s="24"/>
      <c r="V93" s="24"/>
      <c r="W93" s="24"/>
      <c r="X93" s="25"/>
      <c r="Y93" s="25"/>
      <c r="Z93" s="25"/>
      <c r="AA93" s="35"/>
      <c r="AB93" s="26"/>
      <c r="AC93" s="26"/>
      <c r="AD93" s="26"/>
      <c r="AE93" s="26"/>
      <c r="AF93" s="26"/>
      <c r="AG93" s="26"/>
      <c r="AH93" s="18"/>
    </row>
    <row r="94" spans="1:34">
      <c r="A94" s="32"/>
      <c r="B94" s="9"/>
      <c r="C94" s="32"/>
      <c r="D94" s="32"/>
      <c r="E94" s="22"/>
      <c r="F94" s="36"/>
      <c r="G94" s="12"/>
      <c r="H94" s="54"/>
      <c r="I94" s="54"/>
      <c r="J94" s="54"/>
      <c r="K94" s="54"/>
      <c r="L94" s="54"/>
      <c r="M94" s="54"/>
      <c r="N94" s="55"/>
      <c r="O94" s="55"/>
      <c r="P94" s="55"/>
      <c r="Q94" s="55"/>
      <c r="R94" s="23"/>
      <c r="S94" s="23"/>
      <c r="T94" s="23"/>
      <c r="U94" s="24"/>
      <c r="V94" s="24"/>
      <c r="W94" s="24"/>
      <c r="X94" s="25"/>
      <c r="Y94" s="25"/>
      <c r="Z94" s="25"/>
      <c r="AA94" s="35"/>
      <c r="AB94" s="26"/>
      <c r="AC94" s="26"/>
      <c r="AD94" s="26"/>
      <c r="AE94" s="26"/>
      <c r="AF94" s="26"/>
      <c r="AG94" s="26"/>
      <c r="AH94" s="18"/>
    </row>
    <row r="95" spans="1:34">
      <c r="A95" s="32"/>
      <c r="B95" s="9"/>
      <c r="C95" s="32"/>
      <c r="D95" s="32"/>
      <c r="E95" s="22"/>
      <c r="F95" s="36"/>
      <c r="G95" s="12"/>
      <c r="H95" s="54"/>
      <c r="I95" s="54"/>
      <c r="J95" s="54"/>
      <c r="K95" s="54"/>
      <c r="L95" s="54"/>
      <c r="M95" s="54"/>
      <c r="N95" s="55"/>
      <c r="O95" s="55"/>
      <c r="P95" s="55"/>
      <c r="Q95" s="55"/>
      <c r="R95" s="23"/>
      <c r="S95" s="23"/>
      <c r="T95" s="23"/>
      <c r="U95" s="24"/>
      <c r="V95" s="24"/>
      <c r="W95" s="24"/>
      <c r="X95" s="25"/>
      <c r="Y95" s="25"/>
      <c r="Z95" s="25"/>
      <c r="AA95" s="35"/>
      <c r="AB95" s="26"/>
      <c r="AC95" s="26"/>
      <c r="AD95" s="26"/>
      <c r="AE95" s="26"/>
      <c r="AF95" s="26"/>
      <c r="AG95" s="26"/>
      <c r="AH95" s="18"/>
    </row>
    <row r="96" spans="1:34">
      <c r="A96" s="32"/>
      <c r="B96" s="9"/>
      <c r="C96" s="32"/>
      <c r="D96" s="32"/>
      <c r="E96" s="22"/>
      <c r="F96" s="36"/>
      <c r="G96" s="12"/>
      <c r="H96" s="54"/>
      <c r="I96" s="54"/>
      <c r="J96" s="54"/>
      <c r="K96" s="54"/>
      <c r="L96" s="54"/>
      <c r="M96" s="54"/>
      <c r="N96" s="55"/>
      <c r="O96" s="55"/>
      <c r="P96" s="55"/>
      <c r="Q96" s="55"/>
      <c r="R96" s="23"/>
      <c r="S96" s="23"/>
      <c r="T96" s="23"/>
      <c r="U96" s="24"/>
      <c r="V96" s="24"/>
      <c r="W96" s="24"/>
      <c r="X96" s="25"/>
      <c r="Y96" s="25"/>
      <c r="Z96" s="25"/>
      <c r="AA96" s="35"/>
      <c r="AB96" s="26"/>
      <c r="AC96" s="26"/>
      <c r="AD96" s="26"/>
      <c r="AE96" s="26"/>
      <c r="AF96" s="26"/>
      <c r="AG96" s="26"/>
      <c r="AH96" s="18"/>
    </row>
    <row r="97" spans="1:34">
      <c r="A97" s="32"/>
      <c r="B97" s="9"/>
      <c r="C97" s="32"/>
      <c r="D97" s="32"/>
      <c r="E97" s="22"/>
      <c r="F97" s="36"/>
      <c r="G97" s="12"/>
      <c r="H97" s="54"/>
      <c r="I97" s="54"/>
      <c r="J97" s="54"/>
      <c r="K97" s="54"/>
      <c r="L97" s="54"/>
      <c r="M97" s="54"/>
      <c r="N97" s="55"/>
      <c r="O97" s="55"/>
      <c r="P97" s="55"/>
      <c r="Q97" s="55"/>
      <c r="R97" s="23"/>
      <c r="S97" s="23"/>
      <c r="T97" s="23"/>
      <c r="U97" s="24"/>
      <c r="V97" s="24"/>
      <c r="W97" s="24"/>
      <c r="X97" s="25"/>
      <c r="Y97" s="25"/>
      <c r="Z97" s="25"/>
      <c r="AA97" s="35"/>
      <c r="AB97" s="26"/>
      <c r="AC97" s="26"/>
      <c r="AD97" s="26"/>
      <c r="AE97" s="26"/>
      <c r="AF97" s="26"/>
      <c r="AG97" s="26"/>
      <c r="AH97" s="18"/>
    </row>
    <row r="98" spans="1:34">
      <c r="A98" s="32"/>
      <c r="B98" s="9"/>
      <c r="C98" s="32"/>
      <c r="D98" s="32"/>
      <c r="E98" s="22"/>
      <c r="F98" s="36"/>
      <c r="G98" s="12"/>
      <c r="H98" s="54"/>
      <c r="I98" s="54"/>
      <c r="J98" s="54"/>
      <c r="K98" s="54"/>
      <c r="L98" s="54"/>
      <c r="M98" s="54"/>
      <c r="N98" s="55"/>
      <c r="O98" s="55"/>
      <c r="P98" s="55"/>
      <c r="Q98" s="55"/>
      <c r="R98" s="23"/>
      <c r="S98" s="23"/>
      <c r="T98" s="23"/>
      <c r="U98" s="24"/>
      <c r="V98" s="24"/>
      <c r="W98" s="24"/>
      <c r="X98" s="25"/>
      <c r="Y98" s="25"/>
      <c r="Z98" s="25"/>
      <c r="AA98" s="35"/>
      <c r="AB98" s="26"/>
      <c r="AC98" s="26"/>
      <c r="AD98" s="26"/>
      <c r="AE98" s="26"/>
      <c r="AF98" s="26"/>
      <c r="AG98" s="26"/>
      <c r="AH98" s="18"/>
    </row>
    <row r="99" spans="1:34">
      <c r="A99" s="32"/>
      <c r="B99" s="9"/>
      <c r="C99" s="32"/>
      <c r="D99" s="32"/>
      <c r="E99" s="22"/>
      <c r="F99" s="36"/>
      <c r="G99" s="12"/>
      <c r="H99" s="54"/>
      <c r="I99" s="54"/>
      <c r="J99" s="54"/>
      <c r="K99" s="54"/>
      <c r="L99" s="54"/>
      <c r="M99" s="54"/>
      <c r="N99" s="55"/>
      <c r="O99" s="55"/>
      <c r="P99" s="55"/>
      <c r="Q99" s="55"/>
      <c r="R99" s="23"/>
      <c r="S99" s="23"/>
      <c r="T99" s="23"/>
      <c r="U99" s="24"/>
      <c r="V99" s="24"/>
      <c r="W99" s="24"/>
      <c r="X99" s="25"/>
      <c r="Y99" s="25"/>
      <c r="Z99" s="25"/>
      <c r="AA99" s="35"/>
      <c r="AB99" s="26"/>
      <c r="AC99" s="26"/>
      <c r="AD99" s="26"/>
      <c r="AE99" s="26"/>
      <c r="AF99" s="26"/>
      <c r="AG99" s="26"/>
      <c r="AH99" s="18"/>
    </row>
    <row r="100" spans="1:34">
      <c r="A100" s="32"/>
      <c r="B100" s="9"/>
      <c r="C100" s="32"/>
      <c r="D100" s="32"/>
      <c r="E100" s="22"/>
      <c r="F100" s="36"/>
      <c r="G100" s="12"/>
      <c r="H100" s="54"/>
      <c r="I100" s="54"/>
      <c r="J100" s="54"/>
      <c r="K100" s="54"/>
      <c r="L100" s="54"/>
      <c r="M100" s="54"/>
      <c r="N100" s="55"/>
      <c r="O100" s="55"/>
      <c r="P100" s="55"/>
      <c r="Q100" s="55"/>
      <c r="R100" s="23"/>
      <c r="S100" s="23"/>
      <c r="T100" s="23"/>
      <c r="U100" s="24"/>
      <c r="V100" s="24"/>
      <c r="W100" s="24"/>
      <c r="X100" s="25"/>
      <c r="Y100" s="25"/>
      <c r="Z100" s="25"/>
      <c r="AA100" s="35"/>
      <c r="AB100" s="26"/>
      <c r="AC100" s="26"/>
      <c r="AD100" s="26"/>
      <c r="AE100" s="26"/>
      <c r="AF100" s="26"/>
      <c r="AG100" s="26"/>
      <c r="AH100" s="18"/>
    </row>
    <row r="101" spans="1:34">
      <c r="A101" s="32"/>
      <c r="B101" s="9"/>
      <c r="C101" s="32"/>
      <c r="D101" s="32"/>
      <c r="E101" s="22"/>
      <c r="F101" s="36"/>
      <c r="G101" s="12"/>
      <c r="H101" s="54"/>
      <c r="I101" s="54"/>
      <c r="J101" s="54"/>
      <c r="K101" s="54"/>
      <c r="L101" s="54"/>
      <c r="M101" s="54"/>
      <c r="N101" s="55"/>
      <c r="O101" s="55"/>
      <c r="P101" s="55"/>
      <c r="Q101" s="55"/>
      <c r="R101" s="23"/>
      <c r="S101" s="23"/>
      <c r="T101" s="23"/>
      <c r="U101" s="24"/>
      <c r="V101" s="24"/>
      <c r="W101" s="24"/>
      <c r="X101" s="25"/>
      <c r="Y101" s="25"/>
      <c r="Z101" s="25"/>
      <c r="AA101" s="35"/>
      <c r="AB101" s="26"/>
      <c r="AC101" s="26"/>
      <c r="AD101" s="26"/>
      <c r="AE101" s="26"/>
      <c r="AF101" s="26"/>
      <c r="AG101" s="26"/>
      <c r="AH101" s="18"/>
    </row>
    <row r="102" spans="1:34">
      <c r="A102" s="32"/>
      <c r="B102" s="9"/>
      <c r="C102" s="32"/>
      <c r="D102" s="32"/>
      <c r="E102" s="22"/>
      <c r="F102" s="36"/>
      <c r="G102" s="12"/>
      <c r="H102" s="54"/>
      <c r="I102" s="54"/>
      <c r="J102" s="54"/>
      <c r="K102" s="54"/>
      <c r="L102" s="54"/>
      <c r="M102" s="54"/>
      <c r="N102" s="55"/>
      <c r="O102" s="55"/>
      <c r="P102" s="55"/>
      <c r="Q102" s="55"/>
      <c r="R102" s="23"/>
      <c r="S102" s="23"/>
      <c r="T102" s="23"/>
      <c r="U102" s="24"/>
      <c r="V102" s="24"/>
      <c r="W102" s="24"/>
      <c r="X102" s="25"/>
      <c r="Y102" s="25"/>
      <c r="Z102" s="25"/>
      <c r="AA102" s="35"/>
      <c r="AB102" s="26"/>
      <c r="AC102" s="26"/>
      <c r="AD102" s="26"/>
      <c r="AE102" s="26"/>
      <c r="AF102" s="26"/>
      <c r="AG102" s="26"/>
      <c r="AH102" s="18"/>
    </row>
    <row r="103" spans="1:34">
      <c r="A103" s="32"/>
      <c r="B103" s="9"/>
      <c r="C103" s="32"/>
      <c r="D103" s="32"/>
      <c r="E103" s="22"/>
      <c r="F103" s="36"/>
      <c r="G103" s="12"/>
      <c r="H103" s="54"/>
      <c r="I103" s="54"/>
      <c r="J103" s="54"/>
      <c r="K103" s="54"/>
      <c r="L103" s="54"/>
      <c r="M103" s="54"/>
      <c r="N103" s="55"/>
      <c r="O103" s="55"/>
      <c r="P103" s="55"/>
      <c r="Q103" s="55"/>
      <c r="R103" s="23"/>
      <c r="S103" s="23"/>
      <c r="T103" s="23"/>
      <c r="U103" s="24"/>
      <c r="V103" s="24"/>
      <c r="W103" s="24"/>
      <c r="X103" s="25"/>
      <c r="Y103" s="25"/>
      <c r="Z103" s="25"/>
      <c r="AA103" s="35"/>
      <c r="AB103" s="26"/>
      <c r="AC103" s="26"/>
      <c r="AD103" s="26"/>
      <c r="AE103" s="26"/>
      <c r="AF103" s="26"/>
      <c r="AG103" s="26"/>
      <c r="AH103" s="18"/>
    </row>
    <row r="104" spans="1:34">
      <c r="A104" s="32"/>
      <c r="B104" s="9"/>
      <c r="C104" s="32"/>
      <c r="D104" s="32"/>
      <c r="E104" s="22"/>
      <c r="F104" s="36"/>
      <c r="G104" s="12"/>
      <c r="H104" s="54"/>
      <c r="I104" s="54"/>
      <c r="J104" s="54"/>
      <c r="K104" s="54"/>
      <c r="L104" s="54"/>
      <c r="M104" s="54"/>
      <c r="N104" s="55"/>
      <c r="O104" s="55"/>
      <c r="P104" s="55"/>
      <c r="Q104" s="55"/>
      <c r="R104" s="23"/>
      <c r="S104" s="23"/>
      <c r="T104" s="23"/>
      <c r="U104" s="24"/>
      <c r="V104" s="24"/>
      <c r="W104" s="24"/>
      <c r="X104" s="25"/>
      <c r="Y104" s="25"/>
      <c r="Z104" s="25"/>
      <c r="AA104" s="35"/>
      <c r="AB104" s="26"/>
      <c r="AC104" s="26"/>
      <c r="AD104" s="26"/>
      <c r="AE104" s="26"/>
      <c r="AF104" s="26"/>
      <c r="AG104" s="26"/>
      <c r="AH104" s="18"/>
    </row>
    <row r="105" spans="1:34">
      <c r="A105" s="32"/>
      <c r="B105" s="9"/>
      <c r="C105" s="32"/>
      <c r="D105" s="32"/>
      <c r="E105" s="22"/>
      <c r="F105" s="36"/>
      <c r="G105" s="12"/>
      <c r="H105" s="54"/>
      <c r="I105" s="54"/>
      <c r="J105" s="54"/>
      <c r="K105" s="54"/>
      <c r="L105" s="54"/>
      <c r="M105" s="54"/>
      <c r="N105" s="55"/>
      <c r="O105" s="55"/>
      <c r="P105" s="55"/>
      <c r="Q105" s="55"/>
      <c r="R105" s="23"/>
      <c r="S105" s="23"/>
      <c r="T105" s="23"/>
      <c r="U105" s="24"/>
      <c r="V105" s="24"/>
      <c r="W105" s="24"/>
      <c r="X105" s="25"/>
      <c r="Y105" s="25"/>
      <c r="Z105" s="25"/>
      <c r="AA105" s="35"/>
      <c r="AB105" s="26"/>
      <c r="AC105" s="26"/>
      <c r="AD105" s="26"/>
      <c r="AE105" s="26"/>
      <c r="AF105" s="26"/>
      <c r="AG105" s="26"/>
      <c r="AH105" s="18"/>
    </row>
    <row r="106" spans="1:34">
      <c r="A106" s="32"/>
      <c r="B106" s="9"/>
      <c r="C106" s="32"/>
      <c r="D106" s="32"/>
      <c r="E106" s="22"/>
      <c r="F106" s="36"/>
      <c r="G106" s="12"/>
      <c r="H106" s="54"/>
      <c r="I106" s="54"/>
      <c r="J106" s="54"/>
      <c r="K106" s="54"/>
      <c r="L106" s="54"/>
      <c r="M106" s="54"/>
      <c r="N106" s="55"/>
      <c r="O106" s="55"/>
      <c r="P106" s="55"/>
      <c r="Q106" s="55"/>
      <c r="R106" s="23"/>
      <c r="S106" s="23"/>
      <c r="T106" s="23"/>
      <c r="U106" s="24"/>
      <c r="V106" s="24"/>
      <c r="W106" s="24"/>
      <c r="X106" s="25"/>
      <c r="Y106" s="25"/>
      <c r="Z106" s="25"/>
      <c r="AA106" s="35"/>
      <c r="AB106" s="26"/>
      <c r="AC106" s="26"/>
      <c r="AD106" s="26"/>
      <c r="AE106" s="26"/>
      <c r="AF106" s="26"/>
      <c r="AG106" s="26"/>
      <c r="AH106" s="18"/>
    </row>
    <row r="107" spans="1:34">
      <c r="A107" s="32"/>
      <c r="B107" s="9"/>
      <c r="C107" s="32"/>
      <c r="D107" s="32"/>
      <c r="E107" s="22"/>
      <c r="F107" s="36"/>
      <c r="G107" s="12"/>
      <c r="H107" s="54"/>
      <c r="I107" s="54"/>
      <c r="J107" s="54"/>
      <c r="K107" s="54"/>
      <c r="L107" s="54"/>
      <c r="M107" s="54"/>
      <c r="N107" s="55"/>
      <c r="O107" s="55"/>
      <c r="P107" s="55"/>
      <c r="Q107" s="55"/>
      <c r="R107" s="23"/>
      <c r="S107" s="23"/>
      <c r="T107" s="23"/>
      <c r="U107" s="24"/>
      <c r="V107" s="24"/>
      <c r="W107" s="24"/>
      <c r="X107" s="25"/>
      <c r="Y107" s="25"/>
      <c r="Z107" s="25"/>
      <c r="AA107" s="35"/>
      <c r="AB107" s="26"/>
      <c r="AC107" s="26"/>
      <c r="AD107" s="26"/>
      <c r="AE107" s="26"/>
      <c r="AF107" s="26"/>
      <c r="AG107" s="26"/>
      <c r="AH107" s="18"/>
    </row>
    <row r="108" spans="1:34">
      <c r="A108" s="32"/>
      <c r="B108" s="9"/>
      <c r="C108" s="32"/>
      <c r="D108" s="32"/>
      <c r="E108" s="22"/>
      <c r="F108" s="36"/>
      <c r="G108" s="12"/>
      <c r="H108" s="54"/>
      <c r="I108" s="54"/>
      <c r="J108" s="54"/>
      <c r="K108" s="54"/>
      <c r="L108" s="54"/>
      <c r="M108" s="54"/>
      <c r="N108" s="55"/>
      <c r="O108" s="55"/>
      <c r="P108" s="55"/>
      <c r="Q108" s="55"/>
      <c r="R108" s="23"/>
      <c r="S108" s="23"/>
      <c r="T108" s="23"/>
      <c r="U108" s="24"/>
      <c r="V108" s="24"/>
      <c r="W108" s="24"/>
      <c r="X108" s="25"/>
      <c r="Y108" s="25"/>
      <c r="Z108" s="25"/>
      <c r="AA108" s="35"/>
      <c r="AB108" s="26"/>
      <c r="AC108" s="26"/>
      <c r="AD108" s="26"/>
      <c r="AE108" s="26"/>
      <c r="AF108" s="26"/>
      <c r="AG108" s="26"/>
      <c r="AH108" s="18"/>
    </row>
  </sheetData>
  <autoFilter ref="A1:AY90">
    <filterColumn colId="1"/>
  </autoFilter>
  <customSheetViews>
    <customSheetView guid="{A827AECD-DDA2-4814-8428-89B6C5E9D464}" scale="85" showAutoFilter="1" hiddenColumns="1">
      <pane xSplit="4" ySplit="1" topLeftCell="E70" activePane="bottomRight" state="frozen"/>
      <selection pane="bottomRight" activeCell="AF92" sqref="AF92"/>
      <pageMargins left="0.7" right="0.7" top="0.75" bottom="0.75" header="0.3" footer="0.3"/>
      <pageSetup orientation="portrait" r:id="rId1"/>
      <autoFilter ref="A1:AY90">
        <filterColumn colId="1"/>
      </autoFilter>
    </customSheetView>
    <customSheetView guid="{9ABD8156-7FAB-481F-96B3-5FBBC64AF056}" scale="85" showAutoFilter="1">
      <pane xSplit="4" ySplit="1" topLeftCell="AB122" activePane="bottomRight" state="frozen"/>
      <selection pane="bottomRight" activeCell="AE128" sqref="AE128"/>
      <pageMargins left="0.7" right="0.7" top="0.75" bottom="0.75" header="0.3" footer="0.3"/>
      <pageSetup orientation="portrait" r:id="rId2"/>
      <autoFilter ref="A1:AY133"/>
    </customSheetView>
    <customSheetView guid="{BA3307EF-1992-4081-8228-C935F09E331F}" scale="85" showAutoFilter="1" hiddenColumns="1">
      <pane xSplit="4" ySplit="1" topLeftCell="Z61" activePane="bottomRight" state="frozen"/>
      <selection pane="bottomRight" activeCell="R85" sqref="R85"/>
      <pageMargins left="0.7" right="0.7" top="0.75" bottom="0.75" header="0.3" footer="0.3"/>
      <pageSetup orientation="portrait" r:id="rId3"/>
      <autoFilter ref="A1:AY81">
        <filterColumn colId="1"/>
      </autoFilter>
    </customSheetView>
  </customSheetViews>
  <mergeCells count="4">
    <mergeCell ref="C22:C23"/>
    <mergeCell ref="B22:B23"/>
    <mergeCell ref="A22:A23"/>
    <mergeCell ref="AH22:AH23"/>
  </mergeCells>
  <dataValidations count="1">
    <dataValidation type="list" allowBlank="1" showInputMessage="1" showErrorMessage="1" sqref="B2:B3 B10 B12:B16 B18:B19 B24 B26 B31 B34 B43 B49 B58 B61:B62 B68">
      <formula1>#REF!</formula1>
    </dataValidation>
  </dataValidation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8"/>
  <sheetViews>
    <sheetView workbookViewId="0">
      <selection activeCell="D3" sqref="D3"/>
    </sheetView>
  </sheetViews>
  <sheetFormatPr defaultRowHeight="15"/>
  <cols>
    <col min="1" max="1" width="3.5703125" bestFit="1" customWidth="1"/>
    <col min="2" max="2" width="34.42578125" bestFit="1" customWidth="1"/>
    <col min="3" max="3" width="11.5703125" bestFit="1" customWidth="1"/>
    <col min="4" max="4" width="10.28515625" bestFit="1" customWidth="1"/>
    <col min="5" max="5" width="12" bestFit="1" customWidth="1"/>
    <col min="6" max="6" width="10.7109375" bestFit="1" customWidth="1"/>
  </cols>
  <sheetData>
    <row r="1" spans="1:8">
      <c r="A1" s="20" t="s">
        <v>52</v>
      </c>
      <c r="B1" s="20" t="s">
        <v>47</v>
      </c>
      <c r="C1" s="20" t="s">
        <v>48</v>
      </c>
      <c r="D1" s="20" t="s">
        <v>49</v>
      </c>
      <c r="E1" s="20" t="s">
        <v>50</v>
      </c>
      <c r="F1" s="20" t="s">
        <v>51</v>
      </c>
    </row>
    <row r="2" spans="1:8">
      <c r="A2" s="18">
        <v>1</v>
      </c>
      <c r="B2" s="5" t="s">
        <v>36</v>
      </c>
      <c r="C2" s="18" t="s">
        <v>53</v>
      </c>
      <c r="D2" s="18" t="s">
        <v>55</v>
      </c>
      <c r="E2" s="18" t="s">
        <v>54</v>
      </c>
      <c r="F2" s="18" t="s">
        <v>54</v>
      </c>
    </row>
    <row r="3" spans="1:8">
      <c r="A3" s="18">
        <v>2</v>
      </c>
      <c r="B3" s="5" t="s">
        <v>37</v>
      </c>
      <c r="C3" s="18" t="s">
        <v>53</v>
      </c>
      <c r="D3" s="18" t="s">
        <v>130</v>
      </c>
      <c r="E3" s="18" t="s">
        <v>54</v>
      </c>
      <c r="F3" s="18" t="s">
        <v>54</v>
      </c>
    </row>
    <row r="4" spans="1:8">
      <c r="A4" s="18">
        <v>3</v>
      </c>
      <c r="B4" s="5" t="s">
        <v>30</v>
      </c>
      <c r="C4" s="18" t="s">
        <v>56</v>
      </c>
      <c r="D4" s="18" t="s">
        <v>57</v>
      </c>
      <c r="E4" s="18" t="s">
        <v>54</v>
      </c>
      <c r="F4" s="18" t="s">
        <v>54</v>
      </c>
    </row>
    <row r="5" spans="1:8">
      <c r="A5" s="18">
        <v>4</v>
      </c>
      <c r="B5" s="5" t="s">
        <v>31</v>
      </c>
      <c r="C5" s="18" t="s">
        <v>58</v>
      </c>
      <c r="D5" s="18" t="s">
        <v>58</v>
      </c>
      <c r="E5" s="18" t="s">
        <v>54</v>
      </c>
      <c r="F5" s="18" t="s">
        <v>54</v>
      </c>
    </row>
    <row r="6" spans="1:8">
      <c r="A6" s="18">
        <v>5</v>
      </c>
      <c r="B6" s="5" t="s">
        <v>38</v>
      </c>
      <c r="C6" s="18" t="s">
        <v>59</v>
      </c>
      <c r="D6" s="18" t="s">
        <v>59</v>
      </c>
      <c r="E6" s="18" t="s">
        <v>60</v>
      </c>
      <c r="F6" s="18" t="s">
        <v>60</v>
      </c>
    </row>
    <row r="7" spans="1:8">
      <c r="A7" s="18">
        <v>6</v>
      </c>
      <c r="B7" s="6" t="s">
        <v>39</v>
      </c>
      <c r="C7" s="18" t="s">
        <v>59</v>
      </c>
      <c r="D7" s="18" t="s">
        <v>59</v>
      </c>
      <c r="E7" s="18" t="s">
        <v>61</v>
      </c>
      <c r="F7" s="18" t="s">
        <v>61</v>
      </c>
    </row>
    <row r="8" spans="1:8">
      <c r="A8" s="18">
        <v>7</v>
      </c>
      <c r="B8" s="6" t="s">
        <v>40</v>
      </c>
      <c r="C8" s="18" t="s">
        <v>59</v>
      </c>
      <c r="D8" s="18" t="s">
        <v>59</v>
      </c>
      <c r="E8" s="18" t="s">
        <v>61</v>
      </c>
      <c r="F8" s="18" t="s">
        <v>61</v>
      </c>
    </row>
    <row r="9" spans="1:8">
      <c r="A9" s="18">
        <v>8</v>
      </c>
      <c r="B9" s="5" t="s">
        <v>32</v>
      </c>
      <c r="C9" s="18" t="s">
        <v>63</v>
      </c>
      <c r="D9" s="18" t="s">
        <v>62</v>
      </c>
      <c r="E9" s="18" t="s">
        <v>54</v>
      </c>
      <c r="F9" s="18" t="s">
        <v>54</v>
      </c>
    </row>
    <row r="10" spans="1:8">
      <c r="A10" s="18">
        <v>9</v>
      </c>
      <c r="B10" s="5" t="s">
        <v>46</v>
      </c>
      <c r="C10" s="18"/>
      <c r="D10" s="18" t="s">
        <v>66</v>
      </c>
      <c r="E10" s="18" t="s">
        <v>64</v>
      </c>
      <c r="F10" s="18" t="s">
        <v>65</v>
      </c>
      <c r="H10" s="21" t="s">
        <v>66</v>
      </c>
    </row>
    <row r="11" spans="1:8">
      <c r="A11" s="18">
        <v>10</v>
      </c>
      <c r="B11" s="5" t="s">
        <v>41</v>
      </c>
      <c r="C11" s="18" t="s">
        <v>67</v>
      </c>
      <c r="D11" s="18" t="s">
        <v>69</v>
      </c>
      <c r="E11" s="18" t="s">
        <v>68</v>
      </c>
      <c r="F11" s="18" t="s">
        <v>68</v>
      </c>
    </row>
    <row r="12" spans="1:8">
      <c r="A12" s="18">
        <v>11</v>
      </c>
      <c r="B12" s="5" t="s">
        <v>42</v>
      </c>
      <c r="C12" s="18" t="s">
        <v>67</v>
      </c>
      <c r="D12" s="18" t="s">
        <v>69</v>
      </c>
      <c r="E12" s="18" t="s">
        <v>68</v>
      </c>
      <c r="F12" s="18" t="s">
        <v>68</v>
      </c>
    </row>
    <row r="13" spans="1:8">
      <c r="A13" s="18">
        <v>12</v>
      </c>
      <c r="B13" s="5" t="s">
        <v>43</v>
      </c>
      <c r="C13" s="18" t="s">
        <v>67</v>
      </c>
      <c r="D13" s="18" t="s">
        <v>69</v>
      </c>
      <c r="E13" s="18" t="s">
        <v>68</v>
      </c>
      <c r="F13" s="18" t="s">
        <v>68</v>
      </c>
    </row>
    <row r="14" spans="1:8">
      <c r="A14" s="18">
        <v>13</v>
      </c>
      <c r="B14" s="6" t="s">
        <v>35</v>
      </c>
      <c r="C14" s="18" t="s">
        <v>70</v>
      </c>
      <c r="D14" s="18" t="s">
        <v>71</v>
      </c>
      <c r="E14" s="18" t="s">
        <v>68</v>
      </c>
      <c r="F14" s="18" t="s">
        <v>68</v>
      </c>
    </row>
    <row r="15" spans="1:8">
      <c r="A15" s="18">
        <v>14</v>
      </c>
      <c r="B15" s="6" t="s">
        <v>33</v>
      </c>
      <c r="C15" s="18" t="s">
        <v>72</v>
      </c>
      <c r="D15" s="18" t="s">
        <v>72</v>
      </c>
      <c r="E15" s="18" t="s">
        <v>73</v>
      </c>
      <c r="F15" s="18" t="s">
        <v>73</v>
      </c>
    </row>
    <row r="16" spans="1:8">
      <c r="A16" s="18">
        <v>15</v>
      </c>
      <c r="B16" s="6" t="s">
        <v>34</v>
      </c>
      <c r="C16" s="18" t="s">
        <v>74</v>
      </c>
      <c r="D16" s="18" t="s">
        <v>74</v>
      </c>
      <c r="E16" s="18" t="s">
        <v>73</v>
      </c>
      <c r="F16" s="18" t="s">
        <v>73</v>
      </c>
    </row>
    <row r="17" spans="1:6">
      <c r="A17" s="18">
        <v>16</v>
      </c>
      <c r="B17" s="6" t="s">
        <v>44</v>
      </c>
      <c r="C17" s="18" t="s">
        <v>75</v>
      </c>
      <c r="D17" s="18" t="s">
        <v>129</v>
      </c>
      <c r="E17" s="18" t="s">
        <v>76</v>
      </c>
      <c r="F17" s="18" t="s">
        <v>76</v>
      </c>
    </row>
    <row r="18" spans="1:6">
      <c r="A18" s="18">
        <v>17</v>
      </c>
      <c r="B18" s="6" t="s">
        <v>45</v>
      </c>
      <c r="C18" s="18" t="s">
        <v>75</v>
      </c>
      <c r="D18" s="18" t="s">
        <v>75</v>
      </c>
      <c r="E18" s="18" t="s">
        <v>76</v>
      </c>
      <c r="F18" s="18" t="s">
        <v>76</v>
      </c>
    </row>
  </sheetData>
  <customSheetViews>
    <customSheetView guid="{A827AECD-DDA2-4814-8428-89B6C5E9D464}">
      <selection activeCell="D3" sqref="D3"/>
      <pageMargins left="0.7" right="0.7" top="0.75" bottom="0.75" header="0.3" footer="0.3"/>
    </customSheetView>
    <customSheetView guid="{9ABD8156-7FAB-481F-96B3-5FBBC64AF056}">
      <selection activeCell="C17" sqref="C17"/>
      <pageMargins left="0.7" right="0.7" top="0.75" bottom="0.75" header="0.3" footer="0.3"/>
    </customSheetView>
    <customSheetView guid="{BA3307EF-1992-4081-8228-C935F09E331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21"/>
  <sheetViews>
    <sheetView workbookViewId="0">
      <selection activeCell="D8" sqref="D8"/>
    </sheetView>
  </sheetViews>
  <sheetFormatPr defaultRowHeight="15"/>
  <cols>
    <col min="1" max="1" width="3" bestFit="1" customWidth="1"/>
    <col min="4" max="4" width="10.7109375" bestFit="1" customWidth="1"/>
  </cols>
  <sheetData>
    <row r="1" spans="1:2">
      <c r="A1">
        <v>1</v>
      </c>
      <c r="B1" t="s">
        <v>94</v>
      </c>
    </row>
    <row r="2" spans="1:2">
      <c r="A2">
        <v>2</v>
      </c>
      <c r="B2" t="s">
        <v>95</v>
      </c>
    </row>
    <row r="3" spans="1:2">
      <c r="A3">
        <v>3</v>
      </c>
      <c r="B3" t="s">
        <v>96</v>
      </c>
    </row>
    <row r="4" spans="1:2">
      <c r="A4">
        <v>4</v>
      </c>
      <c r="B4" t="s">
        <v>108</v>
      </c>
    </row>
    <row r="5" spans="1:2">
      <c r="A5">
        <v>5</v>
      </c>
      <c r="B5" t="s">
        <v>97</v>
      </c>
    </row>
    <row r="6" spans="1:2">
      <c r="A6">
        <v>6</v>
      </c>
      <c r="B6" t="s">
        <v>98</v>
      </c>
    </row>
    <row r="7" spans="1:2">
      <c r="A7">
        <v>7</v>
      </c>
      <c r="B7" t="s">
        <v>99</v>
      </c>
    </row>
    <row r="9" spans="1:2">
      <c r="B9" t="s">
        <v>100</v>
      </c>
    </row>
    <row r="10" spans="1:2">
      <c r="A10">
        <v>1</v>
      </c>
      <c r="B10" t="s">
        <v>101</v>
      </c>
    </row>
    <row r="11" spans="1:2">
      <c r="A11">
        <v>2</v>
      </c>
      <c r="B11" t="s">
        <v>118</v>
      </c>
    </row>
    <row r="12" spans="1:2">
      <c r="A12">
        <v>3</v>
      </c>
      <c r="B12" t="s">
        <v>102</v>
      </c>
    </row>
    <row r="13" spans="1:2">
      <c r="A13">
        <v>4</v>
      </c>
      <c r="B13" t="s">
        <v>119</v>
      </c>
    </row>
    <row r="14" spans="1:2">
      <c r="A14">
        <v>5</v>
      </c>
      <c r="B14" t="s">
        <v>103</v>
      </c>
    </row>
    <row r="15" spans="1:2">
      <c r="A15">
        <v>6</v>
      </c>
      <c r="B15" t="s">
        <v>104</v>
      </c>
    </row>
    <row r="16" spans="1:2">
      <c r="A16">
        <v>7</v>
      </c>
      <c r="B16" t="s">
        <v>105</v>
      </c>
    </row>
    <row r="17" spans="1:5">
      <c r="A17">
        <v>8</v>
      </c>
      <c r="B17" t="s">
        <v>106</v>
      </c>
    </row>
    <row r="18" spans="1:5">
      <c r="A18">
        <v>9</v>
      </c>
      <c r="B18" t="s">
        <v>109</v>
      </c>
      <c r="D18" t="s">
        <v>110</v>
      </c>
      <c r="E18" t="s">
        <v>111</v>
      </c>
    </row>
    <row r="19" spans="1:5">
      <c r="D19" t="s">
        <v>113</v>
      </c>
      <c r="E19" t="s">
        <v>112</v>
      </c>
    </row>
    <row r="20" spans="1:5">
      <c r="D20" t="s">
        <v>114</v>
      </c>
      <c r="E20" t="s">
        <v>115</v>
      </c>
    </row>
    <row r="21" spans="1:5">
      <c r="A21">
        <v>10</v>
      </c>
      <c r="B21" t="s">
        <v>117</v>
      </c>
    </row>
  </sheetData>
  <customSheetViews>
    <customSheetView guid="{A827AECD-DDA2-4814-8428-89B6C5E9D464}">
      <selection activeCell="D8" sqref="D8"/>
      <pageMargins left="0.7" right="0.7" top="0.75" bottom="0.75" header="0.3" footer="0.3"/>
    </customSheetView>
    <customSheetView guid="{9ABD8156-7FAB-481F-96B3-5FBBC64AF056}">
      <selection activeCell="D8" sqref="D8"/>
      <pageMargins left="0.7" right="0.7" top="0.75" bottom="0.75" header="0.3" footer="0.3"/>
    </customSheetView>
    <customSheetView guid="{BA3307EF-1992-4081-8228-C935F09E331F}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E10:H22"/>
  <sheetViews>
    <sheetView workbookViewId="0">
      <selection activeCell="H11" sqref="H11"/>
    </sheetView>
  </sheetViews>
  <sheetFormatPr defaultRowHeight="15"/>
  <sheetData>
    <row r="10" spans="8:8">
      <c r="H10">
        <f>4400/1800</f>
        <v>2.4444444444444446</v>
      </c>
    </row>
    <row r="19" spans="5:6">
      <c r="E19">
        <f>800+650</f>
        <v>1450</v>
      </c>
    </row>
    <row r="21" spans="5:6">
      <c r="E21">
        <f>1150+500</f>
        <v>1650</v>
      </c>
      <c r="F21">
        <f>1450-1200</f>
        <v>250</v>
      </c>
    </row>
    <row r="22" spans="5:6">
      <c r="E22">
        <f>E21/5</f>
        <v>330</v>
      </c>
    </row>
  </sheetData>
  <customSheetViews>
    <customSheetView guid="{A827AECD-DDA2-4814-8428-89B6C5E9D464}">
      <selection activeCell="H11" sqref="H11"/>
      <pageMargins left="0.7" right="0.7" top="0.75" bottom="0.75" header="0.3" footer="0.3"/>
    </customSheetView>
    <customSheetView guid="{9ABD8156-7FAB-481F-96B3-5FBBC64AF056}">
      <selection activeCell="G15" sqref="G15"/>
      <pageMargins left="0.7" right="0.7" top="0.75" bottom="0.75" header="0.3" footer="0.3"/>
    </customSheetView>
    <customSheetView guid="{BA3307EF-1992-4081-8228-C935F09E331F}">
      <selection activeCell="H11" sqref="H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E5:H16"/>
  <sheetViews>
    <sheetView workbookViewId="0">
      <selection activeCell="H16" sqref="H16"/>
    </sheetView>
  </sheetViews>
  <sheetFormatPr defaultRowHeight="15"/>
  <sheetData>
    <row r="5" spans="5:8">
      <c r="E5" s="46" t="s">
        <v>121</v>
      </c>
      <c r="F5" s="47">
        <f>(14.06+14.44+14.01)/3</f>
        <v>14.17</v>
      </c>
    </row>
    <row r="6" spans="5:8">
      <c r="E6" s="48" t="s">
        <v>122</v>
      </c>
      <c r="F6" s="49">
        <f>(13.82+13.8+13.85)/3</f>
        <v>13.823333333333332</v>
      </c>
    </row>
    <row r="7" spans="5:8">
      <c r="E7" s="50" t="s">
        <v>123</v>
      </c>
      <c r="F7" s="51">
        <f>(15.59+15.62+15.57)/3</f>
        <v>15.593333333333334</v>
      </c>
    </row>
    <row r="9" spans="5:8">
      <c r="E9" t="s">
        <v>122</v>
      </c>
      <c r="F9">
        <f>(13.98+13.97+13.86)/3</f>
        <v>13.936666666666667</v>
      </c>
    </row>
    <row r="10" spans="5:8">
      <c r="E10" t="s">
        <v>121</v>
      </c>
      <c r="F10">
        <f>(13.73+13.73+13.82)/3</f>
        <v>13.76</v>
      </c>
    </row>
    <row r="16" spans="5:8">
      <c r="H16" t="s">
        <v>205</v>
      </c>
    </row>
  </sheetData>
  <customSheetViews>
    <customSheetView guid="{A827AECD-DDA2-4814-8428-89B6C5E9D464}">
      <selection activeCell="H16" sqref="H16"/>
      <pageMargins left="0.7" right="0.7" top="0.75" bottom="0.75" header="0.3" footer="0.3"/>
    </customSheetView>
    <customSheetView guid="{9ABD8156-7FAB-481F-96B3-5FBBC64AF056}">
      <selection activeCell="F9" sqref="F9"/>
      <pageMargins left="0.7" right="0.7" top="0.75" bottom="0.75" header="0.3" footer="0.3"/>
    </customSheetView>
    <customSheetView guid="{BA3307EF-1992-4081-8228-C935F09E331F}">
      <selection activeCell="H16" sqref="H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spek produk</vt:lpstr>
      <vt:lpstr>IK</vt:lpstr>
      <vt:lpstr>Sheet2</vt:lpstr>
      <vt:lpstr>Sheet3</vt:lpstr>
    </vt:vector>
  </TitlesOfParts>
  <Company>PT.NUTRIFOOD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release.qc</dc:creator>
  <cp:lastModifiedBy>qc.rtd</cp:lastModifiedBy>
  <dcterms:created xsi:type="dcterms:W3CDTF">2017-12-14T03:35:04Z</dcterms:created>
  <dcterms:modified xsi:type="dcterms:W3CDTF">2019-07-16T05:59:59Z</dcterms:modified>
</cp:coreProperties>
</file>